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fef\Desktop\Travail\Khouloud + Abir\Abir\باجة\"/>
    </mc:Choice>
  </mc:AlternateContent>
  <xr:revisionPtr revIDLastSave="0" documentId="12_ncr:500000_{C5A97332-17C5-494E-938E-778340F5FE7C}" xr6:coauthVersionLast="31" xr6:coauthVersionMax="31" xr10:uidLastSave="{00000000-0000-0000-0000-000000000000}"/>
  <bookViews>
    <workbookView xWindow="60" yWindow="-50" windowWidth="10170" windowHeight="8130" tabRatio="963" firstSheet="2" activeTab="6" xr2:uid="{00000000-000D-0000-FFFF-FFFF00000000}"/>
  </bookViews>
  <sheets>
    <sheet name="ميزانية 2011" sheetId="26" r:id="rId1"/>
    <sheet name="ميزانية 2012" sheetId="27" r:id="rId2"/>
    <sheet name="ميزانية 2013" sheetId="28" r:id="rId3"/>
    <sheet name="ميزانية 2014" sheetId="31" r:id="rId4"/>
    <sheet name="ميزانية 2015" sheetId="33" r:id="rId5"/>
    <sheet name="ميزانية 2016" sheetId="38" r:id="rId6"/>
    <sheet name="ميزانية2017" sheetId="42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62913"/>
</workbook>
</file>

<file path=xl/calcChain.xml><?xml version="1.0" encoding="utf-8"?>
<calcChain xmlns="http://schemas.openxmlformats.org/spreadsheetml/2006/main">
  <c r="D331" i="42" l="1"/>
  <c r="E331" i="42" s="1"/>
  <c r="D325" i="42"/>
  <c r="E325" i="42" s="1"/>
  <c r="D296" i="42"/>
  <c r="E296" i="42" s="1"/>
  <c r="D298" i="42"/>
  <c r="E298" i="42" s="1"/>
  <c r="D302" i="42"/>
  <c r="E302" i="42" s="1"/>
  <c r="D305" i="42"/>
  <c r="E305" i="42" s="1"/>
  <c r="D308" i="42"/>
  <c r="E308" i="42" s="1"/>
  <c r="D289" i="42"/>
  <c r="E289" i="42" s="1"/>
  <c r="E265" i="42"/>
  <c r="D265" i="42"/>
  <c r="D308" i="27"/>
  <c r="E308" i="27" s="1"/>
  <c r="D305" i="27"/>
  <c r="E305" i="27" s="1"/>
  <c r="D298" i="27"/>
  <c r="E298" i="27" s="1"/>
  <c r="D296" i="27"/>
  <c r="E296" i="27" s="1"/>
  <c r="D289" i="27"/>
  <c r="E289" i="27" s="1"/>
  <c r="D265" i="27"/>
  <c r="E265" i="27" s="1"/>
  <c r="E308" i="31"/>
  <c r="E305" i="31"/>
  <c r="E298" i="31"/>
  <c r="E296" i="31"/>
  <c r="E289" i="31"/>
  <c r="E265" i="31"/>
  <c r="C33" i="35" l="1"/>
  <c r="C5" i="35"/>
  <c r="E3" i="36"/>
  <c r="E4" i="36"/>
  <c r="E5" i="36"/>
  <c r="E6" i="36"/>
  <c r="E7" i="36"/>
  <c r="E8" i="36"/>
  <c r="E9" i="36"/>
  <c r="E10" i="36"/>
  <c r="E11" i="36"/>
  <c r="E12" i="36"/>
  <c r="E13" i="36"/>
  <c r="E14" i="36"/>
  <c r="E15" i="36"/>
  <c r="E27" i="36" s="1"/>
  <c r="E16" i="36"/>
  <c r="E17" i="36"/>
  <c r="E18" i="36"/>
  <c r="E19" i="36"/>
  <c r="E31" i="36" s="1"/>
  <c r="E20" i="36"/>
  <c r="E21" i="36"/>
  <c r="E22" i="36"/>
  <c r="E28" i="36" s="1"/>
  <c r="E23" i="36"/>
  <c r="E29" i="36" s="1"/>
  <c r="E24" i="36"/>
  <c r="E25" i="36"/>
  <c r="E2" i="36"/>
  <c r="E30" i="36" l="1"/>
  <c r="D780" i="42"/>
  <c r="D779" i="42" s="1"/>
  <c r="C779" i="42"/>
  <c r="D778" i="42"/>
  <c r="E778" i="42" s="1"/>
  <c r="D777" i="42"/>
  <c r="E777" i="42" s="1"/>
  <c r="D776" i="42"/>
  <c r="E776" i="42" s="1"/>
  <c r="D775" i="42"/>
  <c r="C774" i="42"/>
  <c r="C773" i="42" s="1"/>
  <c r="D772" i="42"/>
  <c r="E772" i="42" s="1"/>
  <c r="D771" i="42"/>
  <c r="D770" i="42" s="1"/>
  <c r="D769" i="42" s="1"/>
  <c r="C770" i="42"/>
  <c r="C769" i="42" s="1"/>
  <c r="D768" i="42"/>
  <c r="D767" i="42" s="1"/>
  <c r="C767" i="42"/>
  <c r="D766" i="42"/>
  <c r="E766" i="42" s="1"/>
  <c r="D765" i="42"/>
  <c r="E765" i="42" s="1"/>
  <c r="D764" i="42"/>
  <c r="E764" i="42" s="1"/>
  <c r="C763" i="42"/>
  <c r="C762" i="42"/>
  <c r="D761" i="42"/>
  <c r="E761" i="42" s="1"/>
  <c r="D760" i="42"/>
  <c r="E760" i="42" s="1"/>
  <c r="D759" i="42"/>
  <c r="E759" i="42" s="1"/>
  <c r="C758" i="42"/>
  <c r="C757" i="42" s="1"/>
  <c r="D756" i="42"/>
  <c r="E756" i="42" s="1"/>
  <c r="D755" i="42"/>
  <c r="E755" i="42" s="1"/>
  <c r="D754" i="42"/>
  <c r="E754" i="42" s="1"/>
  <c r="C753" i="42"/>
  <c r="C752" i="42" s="1"/>
  <c r="D751" i="42"/>
  <c r="E751" i="42" s="1"/>
  <c r="D750" i="42"/>
  <c r="E750" i="42" s="1"/>
  <c r="D749" i="42"/>
  <c r="E749" i="42" s="1"/>
  <c r="E748" i="42" s="1"/>
  <c r="C748" i="42"/>
  <c r="D747" i="42"/>
  <c r="E747" i="42" s="1"/>
  <c r="E746" i="42" s="1"/>
  <c r="C746" i="42"/>
  <c r="D744" i="42"/>
  <c r="D743" i="42" s="1"/>
  <c r="C743" i="42"/>
  <c r="D742" i="42"/>
  <c r="D741" i="42" s="1"/>
  <c r="C741" i="42"/>
  <c r="D740" i="42"/>
  <c r="E740" i="42" s="1"/>
  <c r="E739" i="42"/>
  <c r="D739" i="42"/>
  <c r="D738" i="42"/>
  <c r="E738" i="42" s="1"/>
  <c r="D737" i="42"/>
  <c r="D736" i="42" s="1"/>
  <c r="D735" i="42" s="1"/>
  <c r="C736" i="42"/>
  <c r="C735" i="42" s="1"/>
  <c r="D734" i="42"/>
  <c r="D733" i="42" s="1"/>
  <c r="D732" i="42" s="1"/>
  <c r="C733" i="42"/>
  <c r="C732" i="42" s="1"/>
  <c r="E731" i="42"/>
  <c r="D731" i="42"/>
  <c r="D730" i="42"/>
  <c r="E730" i="42" s="1"/>
  <c r="D729" i="42"/>
  <c r="C729" i="42"/>
  <c r="H726" i="42"/>
  <c r="D726" i="42"/>
  <c r="E726" i="42" s="1"/>
  <c r="H725" i="42"/>
  <c r="D725" i="42"/>
  <c r="E725" i="42" s="1"/>
  <c r="C724" i="42"/>
  <c r="H724" i="42" s="1"/>
  <c r="H723" i="42"/>
  <c r="D723" i="42"/>
  <c r="E723" i="42" s="1"/>
  <c r="H722" i="42"/>
  <c r="D722" i="42"/>
  <c r="E722" i="42" s="1"/>
  <c r="H721" i="42"/>
  <c r="D721" i="42"/>
  <c r="E721" i="42" s="1"/>
  <c r="C720" i="42"/>
  <c r="C719" i="42" s="1"/>
  <c r="H719" i="42" s="1"/>
  <c r="J719" i="42" s="1"/>
  <c r="H717" i="42"/>
  <c r="D717" i="42"/>
  <c r="E717" i="42" s="1"/>
  <c r="H716" i="42"/>
  <c r="D716" i="42"/>
  <c r="E716" i="42" s="1"/>
  <c r="H715" i="42"/>
  <c r="D715" i="42"/>
  <c r="E715" i="42" s="1"/>
  <c r="H714" i="42"/>
  <c r="E714" i="42"/>
  <c r="D714" i="42"/>
  <c r="H713" i="42"/>
  <c r="D713" i="42"/>
  <c r="E713" i="42" s="1"/>
  <c r="H712" i="42"/>
  <c r="D712" i="42"/>
  <c r="E712" i="42" s="1"/>
  <c r="H711" i="42"/>
  <c r="D711" i="42"/>
  <c r="E711" i="42" s="1"/>
  <c r="H710" i="42"/>
  <c r="D710" i="42"/>
  <c r="E710" i="42" s="1"/>
  <c r="H709" i="42"/>
  <c r="D709" i="42"/>
  <c r="E709" i="42" s="1"/>
  <c r="H708" i="42"/>
  <c r="D708" i="42"/>
  <c r="E708" i="42" s="1"/>
  <c r="H707" i="42"/>
  <c r="D707" i="42"/>
  <c r="E707" i="42" s="1"/>
  <c r="H706" i="42"/>
  <c r="D706" i="42"/>
  <c r="E706" i="42" s="1"/>
  <c r="H705" i="42"/>
  <c r="D705" i="42"/>
  <c r="E705" i="42" s="1"/>
  <c r="H704" i="42"/>
  <c r="D704" i="42"/>
  <c r="E704" i="42" s="1"/>
  <c r="H703" i="42"/>
  <c r="D703" i="42"/>
  <c r="E703" i="42" s="1"/>
  <c r="C702" i="42"/>
  <c r="H702" i="42" s="1"/>
  <c r="H701" i="42"/>
  <c r="D701" i="42"/>
  <c r="E701" i="42" s="1"/>
  <c r="H700" i="42"/>
  <c r="D700" i="42"/>
  <c r="E700" i="42" s="1"/>
  <c r="H699" i="42"/>
  <c r="E699" i="42"/>
  <c r="D699" i="42"/>
  <c r="H698" i="42"/>
  <c r="D698" i="42"/>
  <c r="E698" i="42" s="1"/>
  <c r="H697" i="42"/>
  <c r="D697" i="42"/>
  <c r="C696" i="42"/>
  <c r="H696" i="42" s="1"/>
  <c r="H695" i="42"/>
  <c r="D695" i="42"/>
  <c r="E695" i="42" s="1"/>
  <c r="H694" i="42"/>
  <c r="D694" i="42"/>
  <c r="E694" i="42" s="1"/>
  <c r="H693" i="42"/>
  <c r="D693" i="42"/>
  <c r="E693" i="42" s="1"/>
  <c r="H692" i="42"/>
  <c r="D692" i="42"/>
  <c r="E692" i="42" s="1"/>
  <c r="H691" i="42"/>
  <c r="D691" i="42"/>
  <c r="E691" i="42" s="1"/>
  <c r="H690" i="42"/>
  <c r="D690" i="42"/>
  <c r="C689" i="42"/>
  <c r="H689" i="42" s="1"/>
  <c r="H688" i="42"/>
  <c r="D688" i="42"/>
  <c r="E688" i="42" s="1"/>
  <c r="H687" i="42"/>
  <c r="D687" i="42"/>
  <c r="E687" i="42" s="1"/>
  <c r="H686" i="42"/>
  <c r="D686" i="42"/>
  <c r="E686" i="42" s="1"/>
  <c r="C685" i="42"/>
  <c r="H685" i="42" s="1"/>
  <c r="H684" i="42"/>
  <c r="D684" i="42"/>
  <c r="E684" i="42" s="1"/>
  <c r="H683" i="42"/>
  <c r="D683" i="42"/>
  <c r="E683" i="42" s="1"/>
  <c r="H682" i="42"/>
  <c r="D682" i="42"/>
  <c r="E682" i="42" s="1"/>
  <c r="C681" i="42"/>
  <c r="H681" i="42" s="1"/>
  <c r="H680" i="42"/>
  <c r="D680" i="42"/>
  <c r="E680" i="42" s="1"/>
  <c r="H679" i="42"/>
  <c r="D679" i="42"/>
  <c r="E679" i="42" s="1"/>
  <c r="C678" i="42"/>
  <c r="H678" i="42" s="1"/>
  <c r="H677" i="42"/>
  <c r="D677" i="42"/>
  <c r="E677" i="42" s="1"/>
  <c r="H676" i="42"/>
  <c r="D676" i="42"/>
  <c r="E676" i="42" s="1"/>
  <c r="H675" i="42"/>
  <c r="D675" i="42"/>
  <c r="E675" i="42" s="1"/>
  <c r="H674" i="42"/>
  <c r="D674" i="42"/>
  <c r="C673" i="42"/>
  <c r="H673" i="42" s="1"/>
  <c r="H672" i="42"/>
  <c r="D672" i="42"/>
  <c r="E672" i="42" s="1"/>
  <c r="H671" i="42"/>
  <c r="D671" i="42"/>
  <c r="E671" i="42" s="1"/>
  <c r="H670" i="42"/>
  <c r="D670" i="42"/>
  <c r="E670" i="42" s="1"/>
  <c r="H669" i="42"/>
  <c r="D669" i="42"/>
  <c r="E669" i="42" s="1"/>
  <c r="H668" i="42"/>
  <c r="D668" i="42"/>
  <c r="E668" i="42" s="1"/>
  <c r="C667" i="42"/>
  <c r="H667" i="42" s="1"/>
  <c r="H666" i="42"/>
  <c r="D666" i="42"/>
  <c r="E666" i="42" s="1"/>
  <c r="H665" i="42"/>
  <c r="D665" i="42"/>
  <c r="E665" i="42" s="1"/>
  <c r="H664" i="42"/>
  <c r="E664" i="42"/>
  <c r="D664" i="42"/>
  <c r="C663" i="42"/>
  <c r="H663" i="42" s="1"/>
  <c r="H662" i="42"/>
  <c r="D662" i="42"/>
  <c r="E662" i="42" s="1"/>
  <c r="H661" i="42"/>
  <c r="D661" i="42"/>
  <c r="E661" i="42" s="1"/>
  <c r="H660" i="42"/>
  <c r="D660" i="42"/>
  <c r="E660" i="42" s="1"/>
  <c r="H659" i="42"/>
  <c r="D659" i="42"/>
  <c r="E659" i="42" s="1"/>
  <c r="H658" i="42"/>
  <c r="D658" i="42"/>
  <c r="E658" i="42" s="1"/>
  <c r="H657" i="42"/>
  <c r="D657" i="42"/>
  <c r="E657" i="42" s="1"/>
  <c r="H656" i="42"/>
  <c r="D656" i="42"/>
  <c r="E656" i="42" s="1"/>
  <c r="C655" i="42"/>
  <c r="H655" i="42" s="1"/>
  <c r="H654" i="42"/>
  <c r="D654" i="42"/>
  <c r="E654" i="42" s="1"/>
  <c r="H653" i="42"/>
  <c r="D653" i="42"/>
  <c r="E653" i="42" s="1"/>
  <c r="H652" i="42"/>
  <c r="E652" i="42"/>
  <c r="D652" i="42"/>
  <c r="H651" i="42"/>
  <c r="D651" i="42"/>
  <c r="E651" i="42" s="1"/>
  <c r="H650" i="42"/>
  <c r="D650" i="42"/>
  <c r="E650" i="42" s="1"/>
  <c r="H649" i="42"/>
  <c r="D649" i="42"/>
  <c r="E649" i="42" s="1"/>
  <c r="C648" i="42"/>
  <c r="H648" i="42" s="1"/>
  <c r="H646" i="42"/>
  <c r="D646" i="42"/>
  <c r="E646" i="42" s="1"/>
  <c r="H645" i="42"/>
  <c r="D645" i="42"/>
  <c r="E645" i="42" s="1"/>
  <c r="C644" i="42"/>
  <c r="H644" i="42" s="1"/>
  <c r="J644" i="42" s="1"/>
  <c r="H643" i="42"/>
  <c r="D643" i="42"/>
  <c r="E643" i="42" s="1"/>
  <c r="H642" i="42"/>
  <c r="D642" i="42"/>
  <c r="E642" i="42" s="1"/>
  <c r="H641" i="42"/>
  <c r="D641" i="42"/>
  <c r="E641" i="42" s="1"/>
  <c r="C640" i="42"/>
  <c r="H640" i="42" s="1"/>
  <c r="J640" i="42" s="1"/>
  <c r="H639" i="42"/>
  <c r="D639" i="42"/>
  <c r="E639" i="42" s="1"/>
  <c r="H638" i="42"/>
  <c r="D638" i="42"/>
  <c r="E638" i="42" s="1"/>
  <c r="H637" i="42"/>
  <c r="D637" i="42"/>
  <c r="E637" i="42" s="1"/>
  <c r="H636" i="42"/>
  <c r="D636" i="42"/>
  <c r="E636" i="42" s="1"/>
  <c r="H635" i="42"/>
  <c r="D635" i="42"/>
  <c r="E635" i="42" s="1"/>
  <c r="H634" i="42"/>
  <c r="D634" i="42"/>
  <c r="E634" i="42" s="1"/>
  <c r="H633" i="42"/>
  <c r="D633" i="42"/>
  <c r="E633" i="42" s="1"/>
  <c r="H632" i="42"/>
  <c r="D632" i="42"/>
  <c r="E632" i="42" s="1"/>
  <c r="H631" i="42"/>
  <c r="D631" i="42"/>
  <c r="E631" i="42" s="1"/>
  <c r="H630" i="42"/>
  <c r="C630" i="42"/>
  <c r="H629" i="42"/>
  <c r="D629" i="42"/>
  <c r="E629" i="42" s="1"/>
  <c r="H628" i="42"/>
  <c r="D628" i="42"/>
  <c r="E628" i="42" s="1"/>
  <c r="H627" i="42"/>
  <c r="D627" i="42"/>
  <c r="E627" i="42" s="1"/>
  <c r="H626" i="42"/>
  <c r="D626" i="42"/>
  <c r="E626" i="42" s="1"/>
  <c r="H625" i="42"/>
  <c r="D625" i="42"/>
  <c r="E625" i="42" s="1"/>
  <c r="H624" i="42"/>
  <c r="D624" i="42"/>
  <c r="E624" i="42" s="1"/>
  <c r="H623" i="42"/>
  <c r="D623" i="42"/>
  <c r="E623" i="42" s="1"/>
  <c r="H622" i="42"/>
  <c r="D622" i="42"/>
  <c r="E622" i="42" s="1"/>
  <c r="H621" i="42"/>
  <c r="D621" i="42"/>
  <c r="E621" i="42" s="1"/>
  <c r="H620" i="42"/>
  <c r="D620" i="42"/>
  <c r="E620" i="42" s="1"/>
  <c r="H619" i="42"/>
  <c r="D619" i="42"/>
  <c r="E619" i="42" s="1"/>
  <c r="C618" i="42"/>
  <c r="H618" i="42" s="1"/>
  <c r="H617" i="42"/>
  <c r="D617" i="42"/>
  <c r="E617" i="42" s="1"/>
  <c r="H616" i="42"/>
  <c r="D616" i="42"/>
  <c r="E616" i="42" s="1"/>
  <c r="H615" i="42"/>
  <c r="E615" i="42"/>
  <c r="D615" i="42"/>
  <c r="H614" i="42"/>
  <c r="D614" i="42"/>
  <c r="E614" i="42" s="1"/>
  <c r="H613" i="42"/>
  <c r="D613" i="42"/>
  <c r="E613" i="42" s="1"/>
  <c r="C612" i="42"/>
  <c r="H612" i="42" s="1"/>
  <c r="H611" i="42"/>
  <c r="D611" i="42"/>
  <c r="E611" i="42" s="1"/>
  <c r="H610" i="42"/>
  <c r="D610" i="42"/>
  <c r="E610" i="42" s="1"/>
  <c r="H609" i="42"/>
  <c r="D609" i="42"/>
  <c r="E609" i="42" s="1"/>
  <c r="H608" i="42"/>
  <c r="D608" i="42"/>
  <c r="E608" i="42" s="1"/>
  <c r="H607" i="42"/>
  <c r="D607" i="42"/>
  <c r="E607" i="42" s="1"/>
  <c r="H606" i="42"/>
  <c r="E606" i="42"/>
  <c r="D606" i="42"/>
  <c r="C605" i="42"/>
  <c r="H605" i="42" s="1"/>
  <c r="H604" i="42"/>
  <c r="D604" i="42"/>
  <c r="E604" i="42" s="1"/>
  <c r="H603" i="42"/>
  <c r="D603" i="42"/>
  <c r="E603" i="42" s="1"/>
  <c r="H602" i="42"/>
  <c r="D602" i="42"/>
  <c r="E602" i="42" s="1"/>
  <c r="C601" i="42"/>
  <c r="H601" i="42" s="1"/>
  <c r="H600" i="42"/>
  <c r="D600" i="42"/>
  <c r="E600" i="42" s="1"/>
  <c r="H599" i="42"/>
  <c r="D599" i="42"/>
  <c r="E599" i="42" s="1"/>
  <c r="H598" i="42"/>
  <c r="D598" i="42"/>
  <c r="E598" i="42" s="1"/>
  <c r="C597" i="42"/>
  <c r="H597" i="42" s="1"/>
  <c r="H596" i="42"/>
  <c r="D596" i="42"/>
  <c r="E596" i="42" s="1"/>
  <c r="H595" i="42"/>
  <c r="D595" i="42"/>
  <c r="D594" i="42" s="1"/>
  <c r="C594" i="42"/>
  <c r="H594" i="42" s="1"/>
  <c r="H593" i="42"/>
  <c r="D593" i="42"/>
  <c r="E593" i="42" s="1"/>
  <c r="H592" i="42"/>
  <c r="D592" i="42"/>
  <c r="E592" i="42" s="1"/>
  <c r="H591" i="42"/>
  <c r="D591" i="42"/>
  <c r="E591" i="42" s="1"/>
  <c r="H590" i="42"/>
  <c r="D590" i="42"/>
  <c r="E590" i="42" s="1"/>
  <c r="D589" i="42"/>
  <c r="C589" i="42"/>
  <c r="H589" i="42" s="1"/>
  <c r="H588" i="42"/>
  <c r="D588" i="42"/>
  <c r="E588" i="42" s="1"/>
  <c r="H587" i="42"/>
  <c r="E587" i="42"/>
  <c r="D587" i="42"/>
  <c r="H586" i="42"/>
  <c r="D586" i="42"/>
  <c r="E586" i="42" s="1"/>
  <c r="H585" i="42"/>
  <c r="D585" i="42"/>
  <c r="E585" i="42" s="1"/>
  <c r="H584" i="42"/>
  <c r="D584" i="42"/>
  <c r="E584" i="42" s="1"/>
  <c r="C583" i="42"/>
  <c r="H583" i="42" s="1"/>
  <c r="H582" i="42"/>
  <c r="D582" i="42"/>
  <c r="E582" i="42" s="1"/>
  <c r="H581" i="42"/>
  <c r="D581" i="42"/>
  <c r="E581" i="42" s="1"/>
  <c r="H580" i="42"/>
  <c r="D580" i="42"/>
  <c r="D579" i="42" s="1"/>
  <c r="C579" i="42"/>
  <c r="H579" i="42" s="1"/>
  <c r="H578" i="42"/>
  <c r="D578" i="42"/>
  <c r="E578" i="42" s="1"/>
  <c r="H577" i="42"/>
  <c r="D577" i="42"/>
  <c r="E577" i="42" s="1"/>
  <c r="H576" i="42"/>
  <c r="D576" i="42"/>
  <c r="E576" i="42" s="1"/>
  <c r="H575" i="42"/>
  <c r="D575" i="42"/>
  <c r="E575" i="42" s="1"/>
  <c r="H574" i="42"/>
  <c r="D574" i="42"/>
  <c r="E574" i="42" s="1"/>
  <c r="H573" i="42"/>
  <c r="D573" i="42"/>
  <c r="E573" i="42" s="1"/>
  <c r="H572" i="42"/>
  <c r="D572" i="42"/>
  <c r="E572" i="42" s="1"/>
  <c r="C571" i="42"/>
  <c r="H571" i="42" s="1"/>
  <c r="H570" i="42"/>
  <c r="D570" i="42"/>
  <c r="E570" i="42" s="1"/>
  <c r="H569" i="42"/>
  <c r="D569" i="42"/>
  <c r="E569" i="42" s="1"/>
  <c r="H568" i="42"/>
  <c r="D568" i="42"/>
  <c r="E568" i="42" s="1"/>
  <c r="H567" i="42"/>
  <c r="D567" i="42"/>
  <c r="E567" i="42" s="1"/>
  <c r="H566" i="42"/>
  <c r="D566" i="42"/>
  <c r="E566" i="42" s="1"/>
  <c r="H565" i="42"/>
  <c r="D565" i="42"/>
  <c r="E565" i="42" s="1"/>
  <c r="C564" i="42"/>
  <c r="H564" i="42" s="1"/>
  <c r="H560" i="42"/>
  <c r="D560" i="42"/>
  <c r="E560" i="42" s="1"/>
  <c r="H559" i="42"/>
  <c r="D559" i="42"/>
  <c r="E559" i="42" s="1"/>
  <c r="C558" i="42"/>
  <c r="H558" i="42" s="1"/>
  <c r="H557" i="42"/>
  <c r="D557" i="42"/>
  <c r="E557" i="42" s="1"/>
  <c r="H556" i="42"/>
  <c r="D556" i="42"/>
  <c r="E556" i="42" s="1"/>
  <c r="H555" i="42"/>
  <c r="D555" i="42"/>
  <c r="E555" i="42" s="1"/>
  <c r="C554" i="42"/>
  <c r="H554" i="42" s="1"/>
  <c r="H551" i="42"/>
  <c r="E551" i="42"/>
  <c r="D551" i="42"/>
  <c r="H550" i="42"/>
  <c r="D550" i="42"/>
  <c r="E550" i="42" s="1"/>
  <c r="H549" i="42"/>
  <c r="J549" i="42" s="1"/>
  <c r="C549" i="42"/>
  <c r="H548" i="42"/>
  <c r="D548" i="42"/>
  <c r="E548" i="42" s="1"/>
  <c r="H547" i="42"/>
  <c r="D547" i="42"/>
  <c r="E547" i="42" s="1"/>
  <c r="C546" i="42"/>
  <c r="H546" i="42" s="1"/>
  <c r="H545" i="42"/>
  <c r="D545" i="42"/>
  <c r="E545" i="42" s="1"/>
  <c r="H544" i="42"/>
  <c r="D544" i="42"/>
  <c r="E544" i="42" s="1"/>
  <c r="H543" i="42"/>
  <c r="D543" i="42"/>
  <c r="E543" i="42" s="1"/>
  <c r="H542" i="42"/>
  <c r="D542" i="42"/>
  <c r="E542" i="42" s="1"/>
  <c r="H541" i="42"/>
  <c r="D541" i="42"/>
  <c r="E541" i="42" s="1"/>
  <c r="C540" i="42"/>
  <c r="H540" i="42" s="1"/>
  <c r="H539" i="42"/>
  <c r="D539" i="42"/>
  <c r="E539" i="42" s="1"/>
  <c r="H538" i="42"/>
  <c r="D538" i="42"/>
  <c r="E538" i="42" s="1"/>
  <c r="H537" i="42"/>
  <c r="D537" i="42"/>
  <c r="E537" i="42" s="1"/>
  <c r="H536" i="42"/>
  <c r="D536" i="42"/>
  <c r="E536" i="42" s="1"/>
  <c r="H535" i="42"/>
  <c r="D535" i="42"/>
  <c r="E535" i="42" s="1"/>
  <c r="H534" i="42"/>
  <c r="D534" i="42"/>
  <c r="E534" i="42" s="1"/>
  <c r="C533" i="42"/>
  <c r="H533" i="42" s="1"/>
  <c r="H532" i="42"/>
  <c r="D532" i="42"/>
  <c r="E532" i="42" s="1"/>
  <c r="E531" i="42" s="1"/>
  <c r="C531" i="42"/>
  <c r="H531" i="42" s="1"/>
  <c r="H529" i="42"/>
  <c r="D529" i="42"/>
  <c r="E529" i="42" s="1"/>
  <c r="H528" i="42"/>
  <c r="D528" i="42"/>
  <c r="E528" i="42" s="1"/>
  <c r="H527" i="42"/>
  <c r="D527" i="42"/>
  <c r="E527" i="42" s="1"/>
  <c r="H526" i="42"/>
  <c r="D526" i="42"/>
  <c r="E526" i="42" s="1"/>
  <c r="H525" i="42"/>
  <c r="D525" i="42"/>
  <c r="E525" i="42" s="1"/>
  <c r="C524" i="42"/>
  <c r="H524" i="42" s="1"/>
  <c r="H523" i="42"/>
  <c r="D523" i="42"/>
  <c r="E523" i="42" s="1"/>
  <c r="H522" i="42"/>
  <c r="D522" i="42"/>
  <c r="E522" i="42" s="1"/>
  <c r="H521" i="42"/>
  <c r="D521" i="42"/>
  <c r="E521" i="42" s="1"/>
  <c r="H520" i="42"/>
  <c r="D520" i="42"/>
  <c r="E520" i="42" s="1"/>
  <c r="H519" i="42"/>
  <c r="D519" i="42"/>
  <c r="E519" i="42" s="1"/>
  <c r="H518" i="42"/>
  <c r="D518" i="42"/>
  <c r="E518" i="42" s="1"/>
  <c r="H517" i="42"/>
  <c r="E517" i="42"/>
  <c r="D517" i="42"/>
  <c r="H516" i="42"/>
  <c r="D516" i="42"/>
  <c r="E516" i="42" s="1"/>
  <c r="C515" i="42"/>
  <c r="H515" i="42" s="1"/>
  <c r="H514" i="42"/>
  <c r="D514" i="42"/>
  <c r="E514" i="42" s="1"/>
  <c r="H513" i="42"/>
  <c r="D513" i="42"/>
  <c r="E513" i="42" s="1"/>
  <c r="H512" i="42"/>
  <c r="D512" i="42"/>
  <c r="E512" i="42" s="1"/>
  <c r="C509" i="42"/>
  <c r="H508" i="42"/>
  <c r="D508" i="42"/>
  <c r="E508" i="42" s="1"/>
  <c r="H507" i="42"/>
  <c r="D507" i="42"/>
  <c r="E507" i="42" s="1"/>
  <c r="H506" i="42"/>
  <c r="D506" i="42"/>
  <c r="E506" i="42" s="1"/>
  <c r="H505" i="42"/>
  <c r="D505" i="42"/>
  <c r="E505" i="42" s="1"/>
  <c r="C504" i="42"/>
  <c r="H504" i="42" s="1"/>
  <c r="H503" i="42"/>
  <c r="D503" i="42"/>
  <c r="E503" i="42" s="1"/>
  <c r="H502" i="42"/>
  <c r="D502" i="42"/>
  <c r="E502" i="42" s="1"/>
  <c r="H501" i="42"/>
  <c r="D501" i="42"/>
  <c r="E501" i="42" s="1"/>
  <c r="H500" i="42"/>
  <c r="D500" i="42"/>
  <c r="E500" i="42" s="1"/>
  <c r="H499" i="42"/>
  <c r="D499" i="42"/>
  <c r="E499" i="42" s="1"/>
  <c r="H498" i="42"/>
  <c r="D498" i="42"/>
  <c r="E498" i="42" s="1"/>
  <c r="C497" i="42"/>
  <c r="H497" i="42" s="1"/>
  <c r="H496" i="42"/>
  <c r="D496" i="42"/>
  <c r="E496" i="42" s="1"/>
  <c r="H495" i="42"/>
  <c r="D495" i="42"/>
  <c r="E495" i="42" s="1"/>
  <c r="C494" i="42"/>
  <c r="H494" i="42" s="1"/>
  <c r="H493" i="42"/>
  <c r="D493" i="42"/>
  <c r="E493" i="42" s="1"/>
  <c r="H492" i="42"/>
  <c r="D492" i="42"/>
  <c r="E492" i="42" s="1"/>
  <c r="C491" i="42"/>
  <c r="H491" i="42" s="1"/>
  <c r="H490" i="42"/>
  <c r="D490" i="42"/>
  <c r="E490" i="42" s="1"/>
  <c r="H489" i="42"/>
  <c r="D489" i="42"/>
  <c r="E489" i="42" s="1"/>
  <c r="H488" i="42"/>
  <c r="D488" i="42"/>
  <c r="E488" i="42" s="1"/>
  <c r="H487" i="42"/>
  <c r="D487" i="42"/>
  <c r="E487" i="42" s="1"/>
  <c r="C486" i="42"/>
  <c r="H485" i="42"/>
  <c r="D485" i="42"/>
  <c r="E485" i="42" s="1"/>
  <c r="H482" i="42"/>
  <c r="H481" i="42"/>
  <c r="D481" i="42"/>
  <c r="E481" i="42" s="1"/>
  <c r="H480" i="42"/>
  <c r="D480" i="42"/>
  <c r="E480" i="42" s="1"/>
  <c r="H479" i="42"/>
  <c r="D479" i="42"/>
  <c r="E479" i="42" s="1"/>
  <c r="H478" i="42"/>
  <c r="D478" i="42"/>
  <c r="D477" i="42" s="1"/>
  <c r="C477" i="42"/>
  <c r="H477" i="42" s="1"/>
  <c r="H476" i="42"/>
  <c r="D476" i="42"/>
  <c r="E476" i="42" s="1"/>
  <c r="H475" i="42"/>
  <c r="D475" i="42"/>
  <c r="C474" i="42"/>
  <c r="H474" i="42" s="1"/>
  <c r="H473" i="42"/>
  <c r="D473" i="42"/>
  <c r="E473" i="42" s="1"/>
  <c r="H472" i="42"/>
  <c r="D472" i="42"/>
  <c r="E472" i="42" s="1"/>
  <c r="H471" i="42"/>
  <c r="D471" i="42"/>
  <c r="E471" i="42" s="1"/>
  <c r="H470" i="42"/>
  <c r="E470" i="42"/>
  <c r="D470" i="42"/>
  <c r="H469" i="42"/>
  <c r="D469" i="42"/>
  <c r="E469" i="42" s="1"/>
  <c r="C468" i="42"/>
  <c r="H468" i="42" s="1"/>
  <c r="H467" i="42"/>
  <c r="D467" i="42"/>
  <c r="E467" i="42" s="1"/>
  <c r="H466" i="42"/>
  <c r="D466" i="42"/>
  <c r="E466" i="42" s="1"/>
  <c r="H465" i="42"/>
  <c r="D465" i="42"/>
  <c r="E465" i="42" s="1"/>
  <c r="H464" i="42"/>
  <c r="D464" i="42"/>
  <c r="E464" i="42" s="1"/>
  <c r="C463" i="42"/>
  <c r="H463" i="42" s="1"/>
  <c r="H462" i="42"/>
  <c r="D462" i="42"/>
  <c r="E462" i="42" s="1"/>
  <c r="H461" i="42"/>
  <c r="D461" i="42"/>
  <c r="E461" i="42" s="1"/>
  <c r="H460" i="42"/>
  <c r="D460" i="42"/>
  <c r="E460" i="42" s="1"/>
  <c r="C459" i="42"/>
  <c r="H459" i="42" s="1"/>
  <c r="H458" i="42"/>
  <c r="D458" i="42"/>
  <c r="E458" i="42" s="1"/>
  <c r="H457" i="42"/>
  <c r="D457" i="42"/>
  <c r="E457" i="42" s="1"/>
  <c r="H456" i="42"/>
  <c r="D456" i="42"/>
  <c r="E456" i="42" s="1"/>
  <c r="C455" i="42"/>
  <c r="H455" i="42" s="1"/>
  <c r="H454" i="42"/>
  <c r="D454" i="42"/>
  <c r="E454" i="42" s="1"/>
  <c r="H453" i="42"/>
  <c r="D453" i="42"/>
  <c r="E453" i="42" s="1"/>
  <c r="H452" i="42"/>
  <c r="D452" i="42"/>
  <c r="E452" i="42" s="1"/>
  <c r="H451" i="42"/>
  <c r="D451" i="42"/>
  <c r="E451" i="42" s="1"/>
  <c r="C450" i="42"/>
  <c r="H450" i="42" s="1"/>
  <c r="H449" i="42"/>
  <c r="D449" i="42"/>
  <c r="E449" i="42" s="1"/>
  <c r="H448" i="42"/>
  <c r="D448" i="42"/>
  <c r="E448" i="42" s="1"/>
  <c r="H447" i="42"/>
  <c r="D447" i="42"/>
  <c r="E447" i="42" s="1"/>
  <c r="H446" i="42"/>
  <c r="D446" i="42"/>
  <c r="E446" i="42" s="1"/>
  <c r="C445" i="42"/>
  <c r="H445" i="42" s="1"/>
  <c r="H443" i="42"/>
  <c r="E443" i="42"/>
  <c r="D443" i="42"/>
  <c r="H442" i="42"/>
  <c r="D442" i="42"/>
  <c r="E442" i="42" s="1"/>
  <c r="H441" i="42"/>
  <c r="D441" i="42"/>
  <c r="E441" i="42" s="1"/>
  <c r="H440" i="42"/>
  <c r="D440" i="42"/>
  <c r="E440" i="42" s="1"/>
  <c r="H439" i="42"/>
  <c r="D439" i="42"/>
  <c r="E439" i="42" s="1"/>
  <c r="H438" i="42"/>
  <c r="D438" i="42"/>
  <c r="E438" i="42" s="1"/>
  <c r="H437" i="42"/>
  <c r="D437" i="42"/>
  <c r="E437" i="42" s="1"/>
  <c r="H436" i="42"/>
  <c r="D436" i="42"/>
  <c r="E436" i="42" s="1"/>
  <c r="H435" i="42"/>
  <c r="D435" i="42"/>
  <c r="E435" i="42" s="1"/>
  <c r="H434" i="42"/>
  <c r="D434" i="42"/>
  <c r="E434" i="42" s="1"/>
  <c r="H433" i="42"/>
  <c r="D433" i="42"/>
  <c r="E433" i="42" s="1"/>
  <c r="H432" i="42"/>
  <c r="D432" i="42"/>
  <c r="E432" i="42" s="1"/>
  <c r="H431" i="42"/>
  <c r="D431" i="42"/>
  <c r="E431" i="42" s="1"/>
  <c r="H430" i="42"/>
  <c r="D430" i="42"/>
  <c r="E430" i="42" s="1"/>
  <c r="C429" i="42"/>
  <c r="H429" i="42" s="1"/>
  <c r="H428" i="42"/>
  <c r="D428" i="42"/>
  <c r="E428" i="42" s="1"/>
  <c r="H427" i="42"/>
  <c r="D427" i="42"/>
  <c r="E427" i="42" s="1"/>
  <c r="H426" i="42"/>
  <c r="E426" i="42"/>
  <c r="D426" i="42"/>
  <c r="H425" i="42"/>
  <c r="D425" i="42"/>
  <c r="E425" i="42" s="1"/>
  <c r="H424" i="42"/>
  <c r="D424" i="42"/>
  <c r="E424" i="42" s="1"/>
  <c r="H423" i="42"/>
  <c r="D423" i="42"/>
  <c r="E423" i="42" s="1"/>
  <c r="C422" i="42"/>
  <c r="H422" i="42" s="1"/>
  <c r="H421" i="42"/>
  <c r="D421" i="42"/>
  <c r="E421" i="42" s="1"/>
  <c r="H420" i="42"/>
  <c r="D420" i="42"/>
  <c r="E420" i="42" s="1"/>
  <c r="H419" i="42"/>
  <c r="D419" i="42"/>
  <c r="E419" i="42" s="1"/>
  <c r="H418" i="42"/>
  <c r="D418" i="42"/>
  <c r="E418" i="42" s="1"/>
  <c r="H417" i="42"/>
  <c r="D417" i="42"/>
  <c r="E417" i="42" s="1"/>
  <c r="H416" i="42"/>
  <c r="C416" i="42"/>
  <c r="H415" i="42"/>
  <c r="D415" i="42"/>
  <c r="E415" i="42" s="1"/>
  <c r="H414" i="42"/>
  <c r="D414" i="42"/>
  <c r="E414" i="42" s="1"/>
  <c r="H413" i="42"/>
  <c r="D413" i="42"/>
  <c r="E413" i="42" s="1"/>
  <c r="C412" i="42"/>
  <c r="H412" i="42" s="1"/>
  <c r="H411" i="42"/>
  <c r="D411" i="42"/>
  <c r="E411" i="42" s="1"/>
  <c r="H410" i="42"/>
  <c r="D410" i="42"/>
  <c r="E410" i="42" s="1"/>
  <c r="C409" i="42"/>
  <c r="H409" i="42" s="1"/>
  <c r="H408" i="42"/>
  <c r="D408" i="42"/>
  <c r="E408" i="42" s="1"/>
  <c r="H407" i="42"/>
  <c r="D407" i="42"/>
  <c r="E407" i="42" s="1"/>
  <c r="H406" i="42"/>
  <c r="D406" i="42"/>
  <c r="E406" i="42" s="1"/>
  <c r="H405" i="42"/>
  <c r="D405" i="42"/>
  <c r="E405" i="42" s="1"/>
  <c r="C404" i="42"/>
  <c r="H404" i="42" s="1"/>
  <c r="H403" i="42"/>
  <c r="D403" i="42"/>
  <c r="E403" i="42" s="1"/>
  <c r="H402" i="42"/>
  <c r="D402" i="42"/>
  <c r="E402" i="42" s="1"/>
  <c r="H401" i="42"/>
  <c r="E401" i="42"/>
  <c r="D401" i="42"/>
  <c r="H400" i="42"/>
  <c r="D400" i="42"/>
  <c r="E400" i="42" s="1"/>
  <c r="C399" i="42"/>
  <c r="H399" i="42" s="1"/>
  <c r="H398" i="42"/>
  <c r="D398" i="42"/>
  <c r="E398" i="42" s="1"/>
  <c r="H397" i="42"/>
  <c r="D397" i="42"/>
  <c r="E397" i="42" s="1"/>
  <c r="H396" i="42"/>
  <c r="D396" i="42"/>
  <c r="D395" i="42" s="1"/>
  <c r="C395" i="42"/>
  <c r="H395" i="42" s="1"/>
  <c r="H394" i="42"/>
  <c r="D394" i="42"/>
  <c r="E394" i="42" s="1"/>
  <c r="H393" i="42"/>
  <c r="E393" i="42"/>
  <c r="D393" i="42"/>
  <c r="D392" i="42"/>
  <c r="C392" i="42"/>
  <c r="H392" i="42" s="1"/>
  <c r="H391" i="42"/>
  <c r="D391" i="42"/>
  <c r="E391" i="42" s="1"/>
  <c r="H390" i="42"/>
  <c r="D390" i="42"/>
  <c r="E390" i="42" s="1"/>
  <c r="H389" i="42"/>
  <c r="D389" i="42"/>
  <c r="E389" i="42" s="1"/>
  <c r="C388" i="42"/>
  <c r="H388" i="42" s="1"/>
  <c r="H387" i="42"/>
  <c r="D387" i="42"/>
  <c r="E387" i="42" s="1"/>
  <c r="H386" i="42"/>
  <c r="D386" i="42"/>
  <c r="E386" i="42" s="1"/>
  <c r="H385" i="42"/>
  <c r="D385" i="42"/>
  <c r="D382" i="42" s="1"/>
  <c r="H384" i="42"/>
  <c r="D384" i="42"/>
  <c r="E384" i="42" s="1"/>
  <c r="H383" i="42"/>
  <c r="E383" i="42"/>
  <c r="D383" i="42"/>
  <c r="C382" i="42"/>
  <c r="H382" i="42" s="1"/>
  <c r="H381" i="42"/>
  <c r="D381" i="42"/>
  <c r="E381" i="42" s="1"/>
  <c r="H380" i="42"/>
  <c r="D380" i="42"/>
  <c r="E380" i="42" s="1"/>
  <c r="H379" i="42"/>
  <c r="D379" i="42"/>
  <c r="E379" i="42" s="1"/>
  <c r="C378" i="42"/>
  <c r="H378" i="42" s="1"/>
  <c r="H377" i="42"/>
  <c r="D377" i="42"/>
  <c r="E377" i="42" s="1"/>
  <c r="H376" i="42"/>
  <c r="D376" i="42"/>
  <c r="E376" i="42" s="1"/>
  <c r="H375" i="42"/>
  <c r="D375" i="42"/>
  <c r="E375" i="42" s="1"/>
  <c r="H374" i="42"/>
  <c r="D374" i="42"/>
  <c r="E374" i="42" s="1"/>
  <c r="C373" i="42"/>
  <c r="H373" i="42" s="1"/>
  <c r="H372" i="42"/>
  <c r="D372" i="42"/>
  <c r="E372" i="42" s="1"/>
  <c r="H371" i="42"/>
  <c r="D371" i="42"/>
  <c r="E371" i="42" s="1"/>
  <c r="H370" i="42"/>
  <c r="D370" i="42"/>
  <c r="E370" i="42" s="1"/>
  <c r="H369" i="42"/>
  <c r="D369" i="42"/>
  <c r="E369" i="42" s="1"/>
  <c r="C368" i="42"/>
  <c r="H368" i="42" s="1"/>
  <c r="H367" i="42"/>
  <c r="D367" i="42"/>
  <c r="E367" i="42" s="1"/>
  <c r="H366" i="42"/>
  <c r="D366" i="42"/>
  <c r="E366" i="42" s="1"/>
  <c r="H365" i="42"/>
  <c r="D365" i="42"/>
  <c r="E365" i="42" s="1"/>
  <c r="H364" i="42"/>
  <c r="D364" i="42"/>
  <c r="E364" i="42" s="1"/>
  <c r="H363" i="42"/>
  <c r="D363" i="42"/>
  <c r="E363" i="42" s="1"/>
  <c r="H362" i="42"/>
  <c r="C362" i="42"/>
  <c r="H361" i="42"/>
  <c r="D361" i="42"/>
  <c r="E361" i="42" s="1"/>
  <c r="H360" i="42"/>
  <c r="D360" i="42"/>
  <c r="E360" i="42" s="1"/>
  <c r="H359" i="42"/>
  <c r="D359" i="42"/>
  <c r="E359" i="42" s="1"/>
  <c r="H358" i="42"/>
  <c r="D358" i="42"/>
  <c r="D357" i="42" s="1"/>
  <c r="C357" i="42"/>
  <c r="H357" i="42" s="1"/>
  <c r="H356" i="42"/>
  <c r="D356" i="42"/>
  <c r="E356" i="42" s="1"/>
  <c r="H355" i="42"/>
  <c r="D355" i="42"/>
  <c r="E355" i="42" s="1"/>
  <c r="H354" i="42"/>
  <c r="D354" i="42"/>
  <c r="E354" i="42" s="1"/>
  <c r="C353" i="42"/>
  <c r="H353" i="42" s="1"/>
  <c r="H352" i="42"/>
  <c r="D352" i="42"/>
  <c r="E352" i="42" s="1"/>
  <c r="H351" i="42"/>
  <c r="D351" i="42"/>
  <c r="E351" i="42" s="1"/>
  <c r="H350" i="42"/>
  <c r="D350" i="42"/>
  <c r="E350" i="42" s="1"/>
  <c r="H349" i="42"/>
  <c r="D349" i="42"/>
  <c r="E349" i="42" s="1"/>
  <c r="C348" i="42"/>
  <c r="H348" i="42" s="1"/>
  <c r="H347" i="42"/>
  <c r="E347" i="42"/>
  <c r="D347" i="42"/>
  <c r="H346" i="42"/>
  <c r="D346" i="42"/>
  <c r="E346" i="42" s="1"/>
  <c r="H345" i="42"/>
  <c r="D345" i="42"/>
  <c r="E345" i="42" s="1"/>
  <c r="C344" i="42"/>
  <c r="H344" i="42" s="1"/>
  <c r="H343" i="42"/>
  <c r="D343" i="42"/>
  <c r="E343" i="42" s="1"/>
  <c r="H342" i="42"/>
  <c r="D342" i="42"/>
  <c r="E342" i="42" s="1"/>
  <c r="H341" i="42"/>
  <c r="D341" i="42"/>
  <c r="E341" i="42" s="1"/>
  <c r="H338" i="42"/>
  <c r="D338" i="42"/>
  <c r="E338" i="42" s="1"/>
  <c r="H337" i="42"/>
  <c r="D337" i="42"/>
  <c r="E337" i="42" s="1"/>
  <c r="H336" i="42"/>
  <c r="D336" i="42"/>
  <c r="E336" i="42" s="1"/>
  <c r="H335" i="42"/>
  <c r="D335" i="42"/>
  <c r="E335" i="42" s="1"/>
  <c r="H334" i="42"/>
  <c r="D334" i="42"/>
  <c r="E334" i="42" s="1"/>
  <c r="H333" i="42"/>
  <c r="D333" i="42"/>
  <c r="E333" i="42" s="1"/>
  <c r="H332" i="42"/>
  <c r="D332" i="42"/>
  <c r="E332" i="42" s="1"/>
  <c r="H331" i="42"/>
  <c r="H330" i="42"/>
  <c r="D330" i="42"/>
  <c r="E330" i="42" s="1"/>
  <c r="H329" i="42"/>
  <c r="D329" i="42"/>
  <c r="E329" i="42" s="1"/>
  <c r="C328" i="42"/>
  <c r="H328" i="42" s="1"/>
  <c r="H327" i="42"/>
  <c r="D327" i="42"/>
  <c r="E327" i="42" s="1"/>
  <c r="H326" i="42"/>
  <c r="D326" i="42"/>
  <c r="E326" i="42" s="1"/>
  <c r="H325" i="42"/>
  <c r="H324" i="42"/>
  <c r="D324" i="42"/>
  <c r="E324" i="42" s="1"/>
  <c r="H323" i="42"/>
  <c r="D323" i="42"/>
  <c r="E323" i="42" s="1"/>
  <c r="H322" i="42"/>
  <c r="D322" i="42"/>
  <c r="E322" i="42" s="1"/>
  <c r="H321" i="42"/>
  <c r="D321" i="42"/>
  <c r="E321" i="42" s="1"/>
  <c r="H320" i="42"/>
  <c r="D320" i="42"/>
  <c r="E320" i="42" s="1"/>
  <c r="H319" i="42"/>
  <c r="D319" i="42"/>
  <c r="E319" i="42" s="1"/>
  <c r="H318" i="42"/>
  <c r="D318" i="42"/>
  <c r="E318" i="42" s="1"/>
  <c r="H317" i="42"/>
  <c r="D317" i="42"/>
  <c r="E317" i="42" s="1"/>
  <c r="H316" i="42"/>
  <c r="D316" i="42"/>
  <c r="E316" i="42" s="1"/>
  <c r="H315" i="42"/>
  <c r="C315" i="42"/>
  <c r="C314" i="42" s="1"/>
  <c r="H314" i="42" s="1"/>
  <c r="H313" i="42"/>
  <c r="D313" i="42"/>
  <c r="E313" i="42" s="1"/>
  <c r="H312" i="42"/>
  <c r="D312" i="42"/>
  <c r="E312" i="42" s="1"/>
  <c r="H311" i="42"/>
  <c r="D311" i="42"/>
  <c r="E311" i="42" s="1"/>
  <c r="H310" i="42"/>
  <c r="D310" i="42"/>
  <c r="E310" i="42" s="1"/>
  <c r="H309" i="42"/>
  <c r="D309" i="42"/>
  <c r="E309" i="42" s="1"/>
  <c r="H308" i="42"/>
  <c r="H307" i="42"/>
  <c r="D307" i="42"/>
  <c r="E307" i="42" s="1"/>
  <c r="H306" i="42"/>
  <c r="D306" i="42"/>
  <c r="E306" i="42" s="1"/>
  <c r="H305" i="42"/>
  <c r="H304" i="42"/>
  <c r="D304" i="42"/>
  <c r="E304" i="42" s="1"/>
  <c r="H303" i="42"/>
  <c r="D303" i="42"/>
  <c r="E303" i="42" s="1"/>
  <c r="H302" i="42"/>
  <c r="H301" i="42"/>
  <c r="D301" i="42"/>
  <c r="E301" i="42" s="1"/>
  <c r="H300" i="42"/>
  <c r="D300" i="42"/>
  <c r="E300" i="42" s="1"/>
  <c r="H299" i="42"/>
  <c r="D299" i="42"/>
  <c r="E299" i="42" s="1"/>
  <c r="H298" i="42"/>
  <c r="H297" i="42"/>
  <c r="D297" i="42"/>
  <c r="E297" i="42" s="1"/>
  <c r="H296" i="42"/>
  <c r="H295" i="42"/>
  <c r="D295" i="42"/>
  <c r="E295" i="42" s="1"/>
  <c r="H294" i="42"/>
  <c r="D294" i="42"/>
  <c r="E294" i="42" s="1"/>
  <c r="H293" i="42"/>
  <c r="D293" i="42"/>
  <c r="E293" i="42" s="1"/>
  <c r="H292" i="42"/>
  <c r="D292" i="42"/>
  <c r="E292" i="42" s="1"/>
  <c r="H291" i="42"/>
  <c r="D291" i="42"/>
  <c r="E291" i="42" s="1"/>
  <c r="H290" i="42"/>
  <c r="D290" i="42"/>
  <c r="H289" i="42"/>
  <c r="H288" i="42"/>
  <c r="D288" i="42"/>
  <c r="E288" i="42" s="1"/>
  <c r="H287" i="42"/>
  <c r="D287" i="42"/>
  <c r="E287" i="42" s="1"/>
  <c r="H286" i="42"/>
  <c r="D286" i="42"/>
  <c r="E286" i="42" s="1"/>
  <c r="H285" i="42"/>
  <c r="D285" i="42"/>
  <c r="E285" i="42" s="1"/>
  <c r="H284" i="42"/>
  <c r="E284" i="42"/>
  <c r="D284" i="42"/>
  <c r="H283" i="42"/>
  <c r="D283" i="42"/>
  <c r="E283" i="42" s="1"/>
  <c r="H282" i="42"/>
  <c r="D282" i="42"/>
  <c r="E282" i="42" s="1"/>
  <c r="H281" i="42"/>
  <c r="D281" i="42"/>
  <c r="E281" i="42" s="1"/>
  <c r="H280" i="42"/>
  <c r="D280" i="42"/>
  <c r="E280" i="42" s="1"/>
  <c r="H279" i="42"/>
  <c r="D279" i="42"/>
  <c r="E279" i="42" s="1"/>
  <c r="H278" i="42"/>
  <c r="D278" i="42"/>
  <c r="E278" i="42" s="1"/>
  <c r="H277" i="42"/>
  <c r="D277" i="42"/>
  <c r="E277" i="42" s="1"/>
  <c r="H276" i="42"/>
  <c r="E276" i="42"/>
  <c r="D276" i="42"/>
  <c r="H275" i="42"/>
  <c r="D275" i="42"/>
  <c r="E275" i="42" s="1"/>
  <c r="H274" i="42"/>
  <c r="D274" i="42"/>
  <c r="E274" i="42" s="1"/>
  <c r="H273" i="42"/>
  <c r="D273" i="42"/>
  <c r="E273" i="42" s="1"/>
  <c r="H272" i="42"/>
  <c r="D272" i="42"/>
  <c r="E272" i="42" s="1"/>
  <c r="H271" i="42"/>
  <c r="D271" i="42"/>
  <c r="E271" i="42" s="1"/>
  <c r="H270" i="42"/>
  <c r="D270" i="42"/>
  <c r="E270" i="42" s="1"/>
  <c r="H269" i="42"/>
  <c r="D269" i="42"/>
  <c r="E269" i="42" s="1"/>
  <c r="H268" i="42"/>
  <c r="D268" i="42"/>
  <c r="E268" i="42" s="1"/>
  <c r="H267" i="42"/>
  <c r="D267" i="42"/>
  <c r="E267" i="42" s="1"/>
  <c r="H266" i="42"/>
  <c r="D266" i="42"/>
  <c r="H265" i="42"/>
  <c r="H264" i="42"/>
  <c r="D264" i="42"/>
  <c r="E264" i="42" s="1"/>
  <c r="C263" i="42"/>
  <c r="H263" i="42" s="1"/>
  <c r="H262" i="42"/>
  <c r="D262" i="42"/>
  <c r="E262" i="42" s="1"/>
  <c r="H261" i="42"/>
  <c r="D261" i="42"/>
  <c r="H260" i="42"/>
  <c r="C260" i="42"/>
  <c r="D252" i="42"/>
  <c r="E252" i="42" s="1"/>
  <c r="D251" i="42"/>
  <c r="E251" i="42" s="1"/>
  <c r="C250" i="42"/>
  <c r="D249" i="42"/>
  <c r="E249" i="42" s="1"/>
  <c r="D248" i="42"/>
  <c r="E248" i="42" s="1"/>
  <c r="D247" i="42"/>
  <c r="E246" i="42"/>
  <c r="D246" i="42"/>
  <c r="D245" i="42"/>
  <c r="E245" i="42" s="1"/>
  <c r="C244" i="42"/>
  <c r="C243" i="42" s="1"/>
  <c r="E242" i="42"/>
  <c r="D242" i="42"/>
  <c r="D241" i="42"/>
  <c r="E241" i="42" s="1"/>
  <c r="E240" i="42"/>
  <c r="D240" i="42"/>
  <c r="C239" i="42"/>
  <c r="C238" i="42" s="1"/>
  <c r="D237" i="42"/>
  <c r="E237" i="42" s="1"/>
  <c r="E236" i="42" s="1"/>
  <c r="E235" i="42" s="1"/>
  <c r="C236" i="42"/>
  <c r="C235" i="42" s="1"/>
  <c r="D234" i="42"/>
  <c r="E234" i="42" s="1"/>
  <c r="E233" i="42" s="1"/>
  <c r="D233" i="42"/>
  <c r="C233" i="42"/>
  <c r="D232" i="42"/>
  <c r="E232" i="42" s="1"/>
  <c r="D231" i="42"/>
  <c r="E231" i="42" s="1"/>
  <c r="D230" i="42"/>
  <c r="E230" i="42" s="1"/>
  <c r="C229" i="42"/>
  <c r="C228" i="42" s="1"/>
  <c r="D227" i="42"/>
  <c r="E227" i="42" s="1"/>
  <c r="D226" i="42"/>
  <c r="E226" i="42" s="1"/>
  <c r="D225" i="42"/>
  <c r="D224" i="42"/>
  <c r="E224" i="42" s="1"/>
  <c r="C223" i="42"/>
  <c r="C222" i="42"/>
  <c r="D221" i="42"/>
  <c r="E221" i="42" s="1"/>
  <c r="E220" i="42" s="1"/>
  <c r="C220" i="42"/>
  <c r="D219" i="42"/>
  <c r="E219" i="42" s="1"/>
  <c r="D218" i="42"/>
  <c r="E218" i="42" s="1"/>
  <c r="E217" i="42"/>
  <c r="D217" i="42"/>
  <c r="C216" i="42"/>
  <c r="E214" i="42"/>
  <c r="E213" i="42" s="1"/>
  <c r="D214" i="42"/>
  <c r="D213" i="42" s="1"/>
  <c r="C213" i="42"/>
  <c r="D212" i="42"/>
  <c r="D211" i="42" s="1"/>
  <c r="C211" i="42"/>
  <c r="D210" i="42"/>
  <c r="E210" i="42" s="1"/>
  <c r="D209" i="42"/>
  <c r="E209" i="42" s="1"/>
  <c r="D208" i="42"/>
  <c r="C207" i="42"/>
  <c r="D206" i="42"/>
  <c r="E206" i="42" s="1"/>
  <c r="D205" i="42"/>
  <c r="C204" i="42"/>
  <c r="D202" i="42"/>
  <c r="D201" i="42" s="1"/>
  <c r="D200" i="42" s="1"/>
  <c r="C201" i="42"/>
  <c r="C200" i="42" s="1"/>
  <c r="D199" i="42"/>
  <c r="D198" i="42" s="1"/>
  <c r="D197" i="42" s="1"/>
  <c r="C198" i="42"/>
  <c r="C197" i="42" s="1"/>
  <c r="D196" i="42"/>
  <c r="E196" i="42" s="1"/>
  <c r="E195" i="42" s="1"/>
  <c r="C195" i="42"/>
  <c r="D194" i="42"/>
  <c r="C193" i="42"/>
  <c r="D192" i="42"/>
  <c r="E192" i="42" s="1"/>
  <c r="D191" i="42"/>
  <c r="E191" i="42" s="1"/>
  <c r="D190" i="42"/>
  <c r="C189" i="42"/>
  <c r="D187" i="42"/>
  <c r="E187" i="42" s="1"/>
  <c r="D186" i="42"/>
  <c r="C185" i="42"/>
  <c r="C184" i="42" s="1"/>
  <c r="D183" i="42"/>
  <c r="D182" i="42" s="1"/>
  <c r="C182" i="42"/>
  <c r="D181" i="42"/>
  <c r="D180" i="42" s="1"/>
  <c r="C180" i="42"/>
  <c r="H176" i="42"/>
  <c r="D176" i="42"/>
  <c r="E176" i="42" s="1"/>
  <c r="H175" i="42"/>
  <c r="D175" i="42"/>
  <c r="C174" i="42"/>
  <c r="H174" i="42" s="1"/>
  <c r="H173" i="42"/>
  <c r="D173" i="42"/>
  <c r="E173" i="42" s="1"/>
  <c r="H172" i="42"/>
  <c r="E172" i="42"/>
  <c r="E171" i="42" s="1"/>
  <c r="D172" i="42"/>
  <c r="D171" i="42" s="1"/>
  <c r="C171" i="42"/>
  <c r="H171" i="42" s="1"/>
  <c r="H169" i="42"/>
  <c r="D169" i="42"/>
  <c r="E169" i="42" s="1"/>
  <c r="H168" i="42"/>
  <c r="D168" i="42"/>
  <c r="E168" i="42" s="1"/>
  <c r="C167" i="42"/>
  <c r="H167" i="42" s="1"/>
  <c r="H166" i="42"/>
  <c r="D166" i="42"/>
  <c r="E166" i="42" s="1"/>
  <c r="H165" i="42"/>
  <c r="D165" i="42"/>
  <c r="E165" i="42" s="1"/>
  <c r="C164" i="42"/>
  <c r="H164" i="42" s="1"/>
  <c r="H162" i="42"/>
  <c r="D162" i="42"/>
  <c r="E162" i="42" s="1"/>
  <c r="H161" i="42"/>
  <c r="D161" i="42"/>
  <c r="C160" i="42"/>
  <c r="H160" i="42" s="1"/>
  <c r="H159" i="42"/>
  <c r="D159" i="42"/>
  <c r="E159" i="42" s="1"/>
  <c r="H158" i="42"/>
  <c r="D158" i="42"/>
  <c r="E158" i="42" s="1"/>
  <c r="C157" i="42"/>
  <c r="H157" i="42" s="1"/>
  <c r="H156" i="42"/>
  <c r="D156" i="42"/>
  <c r="E156" i="42" s="1"/>
  <c r="H155" i="42"/>
  <c r="D155" i="42"/>
  <c r="C154" i="42"/>
  <c r="H154" i="42" s="1"/>
  <c r="H151" i="42"/>
  <c r="D151" i="42"/>
  <c r="E151" i="42" s="1"/>
  <c r="H150" i="42"/>
  <c r="D150" i="42"/>
  <c r="E150" i="42" s="1"/>
  <c r="H149" i="42"/>
  <c r="C149" i="42"/>
  <c r="H148" i="42"/>
  <c r="D148" i="42"/>
  <c r="E148" i="42" s="1"/>
  <c r="H147" i="42"/>
  <c r="E147" i="42"/>
  <c r="D147" i="42"/>
  <c r="C146" i="42"/>
  <c r="H146" i="42" s="1"/>
  <c r="H145" i="42"/>
  <c r="D145" i="42"/>
  <c r="E145" i="42" s="1"/>
  <c r="H144" i="42"/>
  <c r="E144" i="42"/>
  <c r="D144" i="42"/>
  <c r="C143" i="42"/>
  <c r="H143" i="42" s="1"/>
  <c r="H142" i="42"/>
  <c r="D142" i="42"/>
  <c r="E142" i="42" s="1"/>
  <c r="H141" i="42"/>
  <c r="D141" i="42"/>
  <c r="E141" i="42" s="1"/>
  <c r="H140" i="42"/>
  <c r="C140" i="42"/>
  <c r="H139" i="42"/>
  <c r="D139" i="42"/>
  <c r="E139" i="42" s="1"/>
  <c r="H138" i="42"/>
  <c r="D138" i="42"/>
  <c r="E138" i="42" s="1"/>
  <c r="H137" i="42"/>
  <c r="D137" i="42"/>
  <c r="C136" i="42"/>
  <c r="H134" i="42"/>
  <c r="D134" i="42"/>
  <c r="E134" i="42" s="1"/>
  <c r="H133" i="42"/>
  <c r="D133" i="42"/>
  <c r="E133" i="42" s="1"/>
  <c r="H132" i="42"/>
  <c r="C132" i="42"/>
  <c r="H131" i="42"/>
  <c r="D131" i="42"/>
  <c r="E131" i="42" s="1"/>
  <c r="H130" i="42"/>
  <c r="D130" i="42"/>
  <c r="E130" i="42" s="1"/>
  <c r="H129" i="42"/>
  <c r="C129" i="42"/>
  <c r="H128" i="42"/>
  <c r="D128" i="42"/>
  <c r="E128" i="42" s="1"/>
  <c r="H127" i="42"/>
  <c r="E127" i="42"/>
  <c r="D127" i="42"/>
  <c r="D126" i="42" s="1"/>
  <c r="C126" i="42"/>
  <c r="H126" i="42" s="1"/>
  <c r="H125" i="42"/>
  <c r="D125" i="42"/>
  <c r="E125" i="42" s="1"/>
  <c r="H124" i="42"/>
  <c r="D124" i="42"/>
  <c r="D123" i="42" s="1"/>
  <c r="H123" i="42"/>
  <c r="C123" i="42"/>
  <c r="H122" i="42"/>
  <c r="D122" i="42"/>
  <c r="E122" i="42" s="1"/>
  <c r="H121" i="42"/>
  <c r="D121" i="42"/>
  <c r="C120" i="42"/>
  <c r="H120" i="42" s="1"/>
  <c r="H119" i="42"/>
  <c r="D119" i="42"/>
  <c r="E119" i="42" s="1"/>
  <c r="H118" i="42"/>
  <c r="E118" i="42"/>
  <c r="D118" i="42"/>
  <c r="H117" i="42"/>
  <c r="C117" i="42"/>
  <c r="H113" i="42"/>
  <c r="D113" i="42"/>
  <c r="E113" i="42" s="1"/>
  <c r="H112" i="42"/>
  <c r="D112" i="42"/>
  <c r="E112" i="42" s="1"/>
  <c r="H111" i="42"/>
  <c r="D111" i="42"/>
  <c r="E111" i="42" s="1"/>
  <c r="H110" i="42"/>
  <c r="D110" i="42"/>
  <c r="E110" i="42" s="1"/>
  <c r="H109" i="42"/>
  <c r="D109" i="42"/>
  <c r="E109" i="42" s="1"/>
  <c r="H108" i="42"/>
  <c r="D108" i="42"/>
  <c r="E108" i="42" s="1"/>
  <c r="H107" i="42"/>
  <c r="D107" i="42"/>
  <c r="E107" i="42" s="1"/>
  <c r="H106" i="42"/>
  <c r="D106" i="42"/>
  <c r="E106" i="42" s="1"/>
  <c r="H105" i="42"/>
  <c r="D105" i="42"/>
  <c r="E105" i="42" s="1"/>
  <c r="H104" i="42"/>
  <c r="D104" i="42"/>
  <c r="E104" i="42" s="1"/>
  <c r="H103" i="42"/>
  <c r="D103" i="42"/>
  <c r="E103" i="42" s="1"/>
  <c r="H102" i="42"/>
  <c r="D102" i="42"/>
  <c r="E102" i="42" s="1"/>
  <c r="H101" i="42"/>
  <c r="D101" i="42"/>
  <c r="E101" i="42" s="1"/>
  <c r="H100" i="42"/>
  <c r="D100" i="42"/>
  <c r="E100" i="42" s="1"/>
  <c r="H99" i="42"/>
  <c r="D99" i="42"/>
  <c r="E99" i="42" s="1"/>
  <c r="H98" i="42"/>
  <c r="E98" i="42"/>
  <c r="D98" i="42"/>
  <c r="C97" i="42"/>
  <c r="H97" i="42" s="1"/>
  <c r="J97" i="42" s="1"/>
  <c r="H96" i="42"/>
  <c r="D96" i="42"/>
  <c r="E96" i="42" s="1"/>
  <c r="H95" i="42"/>
  <c r="D95" i="42"/>
  <c r="E95" i="42" s="1"/>
  <c r="H94" i="42"/>
  <c r="D94" i="42"/>
  <c r="E94" i="42" s="1"/>
  <c r="H93" i="42"/>
  <c r="D93" i="42"/>
  <c r="E93" i="42" s="1"/>
  <c r="H92" i="42"/>
  <c r="D92" i="42"/>
  <c r="E92" i="42" s="1"/>
  <c r="H91" i="42"/>
  <c r="D91" i="42"/>
  <c r="E91" i="42" s="1"/>
  <c r="H90" i="42"/>
  <c r="D90" i="42"/>
  <c r="E90" i="42" s="1"/>
  <c r="H89" i="42"/>
  <c r="D89" i="42"/>
  <c r="E89" i="42" s="1"/>
  <c r="H88" i="42"/>
  <c r="D88" i="42"/>
  <c r="E88" i="42" s="1"/>
  <c r="H87" i="42"/>
  <c r="D87" i="42"/>
  <c r="E87" i="42" s="1"/>
  <c r="H86" i="42"/>
  <c r="D86" i="42"/>
  <c r="E86" i="42" s="1"/>
  <c r="H85" i="42"/>
  <c r="D85" i="42"/>
  <c r="E85" i="42" s="1"/>
  <c r="H84" i="42"/>
  <c r="E84" i="42"/>
  <c r="D84" i="42"/>
  <c r="H83" i="42"/>
  <c r="D83" i="42"/>
  <c r="E83" i="42" s="1"/>
  <c r="H82" i="42"/>
  <c r="D82" i="42"/>
  <c r="E82" i="42" s="1"/>
  <c r="H81" i="42"/>
  <c r="D81" i="42"/>
  <c r="E81" i="42" s="1"/>
  <c r="H80" i="42"/>
  <c r="D80" i="42"/>
  <c r="E80" i="42" s="1"/>
  <c r="H79" i="42"/>
  <c r="D79" i="42"/>
  <c r="E79" i="42" s="1"/>
  <c r="H78" i="42"/>
  <c r="D78" i="42"/>
  <c r="E78" i="42" s="1"/>
  <c r="H77" i="42"/>
  <c r="D77" i="42"/>
  <c r="E77" i="42" s="1"/>
  <c r="H76" i="42"/>
  <c r="D76" i="42"/>
  <c r="E76" i="42" s="1"/>
  <c r="H75" i="42"/>
  <c r="D75" i="42"/>
  <c r="E75" i="42" s="1"/>
  <c r="H74" i="42"/>
  <c r="D74" i="42"/>
  <c r="E74" i="42" s="1"/>
  <c r="H73" i="42"/>
  <c r="D73" i="42"/>
  <c r="E73" i="42" s="1"/>
  <c r="H72" i="42"/>
  <c r="D72" i="42"/>
  <c r="E72" i="42" s="1"/>
  <c r="H71" i="42"/>
  <c r="D71" i="42"/>
  <c r="E71" i="42" s="1"/>
  <c r="H70" i="42"/>
  <c r="D70" i="42"/>
  <c r="E70" i="42" s="1"/>
  <c r="H69" i="42"/>
  <c r="D69" i="42"/>
  <c r="E69" i="42" s="1"/>
  <c r="C68" i="42"/>
  <c r="H68" i="42" s="1"/>
  <c r="J68" i="42" s="1"/>
  <c r="H66" i="42"/>
  <c r="D66" i="42"/>
  <c r="E66" i="42" s="1"/>
  <c r="H65" i="42"/>
  <c r="D65" i="42"/>
  <c r="E65" i="42" s="1"/>
  <c r="H64" i="42"/>
  <c r="D64" i="42"/>
  <c r="E64" i="42" s="1"/>
  <c r="H63" i="42"/>
  <c r="D63" i="42"/>
  <c r="E63" i="42" s="1"/>
  <c r="H62" i="42"/>
  <c r="D62" i="42"/>
  <c r="E62" i="42" s="1"/>
  <c r="C61" i="42"/>
  <c r="H61" i="42" s="1"/>
  <c r="J61" i="42" s="1"/>
  <c r="H60" i="42"/>
  <c r="D60" i="42"/>
  <c r="E60" i="42" s="1"/>
  <c r="H59" i="42"/>
  <c r="D59" i="42"/>
  <c r="E59" i="42" s="1"/>
  <c r="H58" i="42"/>
  <c r="D58" i="42"/>
  <c r="E58" i="42" s="1"/>
  <c r="H57" i="42"/>
  <c r="D57" i="42"/>
  <c r="E57" i="42" s="1"/>
  <c r="H56" i="42"/>
  <c r="D56" i="42"/>
  <c r="E56" i="42" s="1"/>
  <c r="H55" i="42"/>
  <c r="D55" i="42"/>
  <c r="E55" i="42" s="1"/>
  <c r="H54" i="42"/>
  <c r="D54" i="42"/>
  <c r="E54" i="42" s="1"/>
  <c r="H53" i="42"/>
  <c r="D53" i="42"/>
  <c r="E53" i="42" s="1"/>
  <c r="H52" i="42"/>
  <c r="D52" i="42"/>
  <c r="E52" i="42" s="1"/>
  <c r="H51" i="42"/>
  <c r="D51" i="42"/>
  <c r="E51" i="42" s="1"/>
  <c r="H50" i="42"/>
  <c r="D50" i="42"/>
  <c r="E50" i="42" s="1"/>
  <c r="H49" i="42"/>
  <c r="D49" i="42"/>
  <c r="E49" i="42" s="1"/>
  <c r="H48" i="42"/>
  <c r="D48" i="42"/>
  <c r="E48" i="42" s="1"/>
  <c r="H47" i="42"/>
  <c r="D47" i="42"/>
  <c r="E47" i="42" s="1"/>
  <c r="H46" i="42"/>
  <c r="D46" i="42"/>
  <c r="E46" i="42" s="1"/>
  <c r="H45" i="42"/>
  <c r="D45" i="42"/>
  <c r="E45" i="42" s="1"/>
  <c r="H44" i="42"/>
  <c r="D44" i="42"/>
  <c r="E44" i="42" s="1"/>
  <c r="H43" i="42"/>
  <c r="D43" i="42"/>
  <c r="E43" i="42" s="1"/>
  <c r="H42" i="42"/>
  <c r="E42" i="42"/>
  <c r="D42" i="42"/>
  <c r="H41" i="42"/>
  <c r="D41" i="42"/>
  <c r="E41" i="42" s="1"/>
  <c r="H40" i="42"/>
  <c r="D40" i="42"/>
  <c r="E40" i="42" s="1"/>
  <c r="H39" i="42"/>
  <c r="D39" i="42"/>
  <c r="E39" i="42" s="1"/>
  <c r="C38" i="42"/>
  <c r="H38" i="42" s="1"/>
  <c r="J38" i="42" s="1"/>
  <c r="H37" i="42"/>
  <c r="D37" i="42"/>
  <c r="E37" i="42" s="1"/>
  <c r="H36" i="42"/>
  <c r="D36" i="42"/>
  <c r="E36" i="42" s="1"/>
  <c r="H35" i="42"/>
  <c r="D35" i="42"/>
  <c r="E35" i="42" s="1"/>
  <c r="H34" i="42"/>
  <c r="D34" i="42"/>
  <c r="E34" i="42" s="1"/>
  <c r="H33" i="42"/>
  <c r="D33" i="42"/>
  <c r="E33" i="42" s="1"/>
  <c r="H32" i="42"/>
  <c r="D32" i="42"/>
  <c r="E32" i="42" s="1"/>
  <c r="H31" i="42"/>
  <c r="D31" i="42"/>
  <c r="E31" i="42" s="1"/>
  <c r="H30" i="42"/>
  <c r="D30" i="42"/>
  <c r="E30" i="42" s="1"/>
  <c r="H29" i="42"/>
  <c r="D29" i="42"/>
  <c r="E29" i="42" s="1"/>
  <c r="H28" i="42"/>
  <c r="D28" i="42"/>
  <c r="E28" i="42" s="1"/>
  <c r="H27" i="42"/>
  <c r="D27" i="42"/>
  <c r="E27" i="42" s="1"/>
  <c r="H26" i="42"/>
  <c r="D26" i="42"/>
  <c r="E26" i="42" s="1"/>
  <c r="H25" i="42"/>
  <c r="D25" i="42"/>
  <c r="E25" i="42" s="1"/>
  <c r="H24" i="42"/>
  <c r="D24" i="42"/>
  <c r="E24" i="42" s="1"/>
  <c r="H23" i="42"/>
  <c r="E23" i="42"/>
  <c r="D23" i="42"/>
  <c r="H22" i="42"/>
  <c r="D22" i="42"/>
  <c r="E22" i="42" s="1"/>
  <c r="H21" i="42"/>
  <c r="D21" i="42"/>
  <c r="E21" i="42" s="1"/>
  <c r="H20" i="42"/>
  <c r="D20" i="42"/>
  <c r="E20" i="42" s="1"/>
  <c r="H19" i="42"/>
  <c r="D19" i="42"/>
  <c r="E19" i="42" s="1"/>
  <c r="H18" i="42"/>
  <c r="D18" i="42"/>
  <c r="E18" i="42" s="1"/>
  <c r="H17" i="42"/>
  <c r="D17" i="42"/>
  <c r="E17" i="42" s="1"/>
  <c r="H16" i="42"/>
  <c r="D16" i="42"/>
  <c r="E16" i="42" s="1"/>
  <c r="H15" i="42"/>
  <c r="D15" i="42"/>
  <c r="E15" i="42" s="1"/>
  <c r="H14" i="42"/>
  <c r="D14" i="42"/>
  <c r="E14" i="42" s="1"/>
  <c r="H13" i="42"/>
  <c r="D13" i="42"/>
  <c r="E13" i="42" s="1"/>
  <c r="H12" i="42"/>
  <c r="D12" i="42"/>
  <c r="E12" i="42" s="1"/>
  <c r="H11" i="42"/>
  <c r="J11" i="42" s="1"/>
  <c r="C11" i="42"/>
  <c r="H10" i="42"/>
  <c r="D10" i="42"/>
  <c r="E10" i="42" s="1"/>
  <c r="H9" i="42"/>
  <c r="D9" i="42"/>
  <c r="E9" i="42" s="1"/>
  <c r="H8" i="42"/>
  <c r="D8" i="42"/>
  <c r="E8" i="42" s="1"/>
  <c r="H7" i="42"/>
  <c r="D7" i="42"/>
  <c r="E7" i="42" s="1"/>
  <c r="H6" i="42"/>
  <c r="D6" i="42"/>
  <c r="H5" i="42"/>
  <c r="D5" i="42"/>
  <c r="E5" i="42" s="1"/>
  <c r="C4" i="42"/>
  <c r="H4" i="42" s="1"/>
  <c r="J4" i="42" s="1"/>
  <c r="D778" i="38"/>
  <c r="E778" i="38" s="1"/>
  <c r="E777" i="38" s="1"/>
  <c r="C777" i="38"/>
  <c r="D776" i="38"/>
  <c r="E776" i="38" s="1"/>
  <c r="D775" i="38"/>
  <c r="E775" i="38" s="1"/>
  <c r="D774" i="38"/>
  <c r="E774" i="38" s="1"/>
  <c r="D773" i="38"/>
  <c r="E773" i="38" s="1"/>
  <c r="C772" i="38"/>
  <c r="C771" i="38" s="1"/>
  <c r="D770" i="38"/>
  <c r="E770" i="38" s="1"/>
  <c r="D769" i="38"/>
  <c r="C768" i="38"/>
  <c r="C767" i="38" s="1"/>
  <c r="D766" i="38"/>
  <c r="C765" i="38"/>
  <c r="D764" i="38"/>
  <c r="E764" i="38" s="1"/>
  <c r="D763" i="38"/>
  <c r="E763" i="38" s="1"/>
  <c r="D762" i="38"/>
  <c r="C761" i="38"/>
  <c r="C760" i="38" s="1"/>
  <c r="D759" i="38"/>
  <c r="E759" i="38" s="1"/>
  <c r="D758" i="38"/>
  <c r="E758" i="38" s="1"/>
  <c r="D757" i="38"/>
  <c r="E757" i="38" s="1"/>
  <c r="C756" i="38"/>
  <c r="C755" i="38" s="1"/>
  <c r="E754" i="38"/>
  <c r="D754" i="38"/>
  <c r="D753" i="38"/>
  <c r="E753" i="38" s="1"/>
  <c r="D752" i="38"/>
  <c r="E752" i="38" s="1"/>
  <c r="C751" i="38"/>
  <c r="C750" i="38" s="1"/>
  <c r="D749" i="38"/>
  <c r="E749" i="38" s="1"/>
  <c r="D748" i="38"/>
  <c r="E748" i="38" s="1"/>
  <c r="D747" i="38"/>
  <c r="D746" i="38" s="1"/>
  <c r="C746" i="38"/>
  <c r="D745" i="38"/>
  <c r="E745" i="38" s="1"/>
  <c r="E744" i="38" s="1"/>
  <c r="C744" i="38"/>
  <c r="D742" i="38"/>
  <c r="C741" i="38"/>
  <c r="D740" i="38"/>
  <c r="E740" i="38" s="1"/>
  <c r="E739" i="38" s="1"/>
  <c r="C739" i="38"/>
  <c r="D738" i="38"/>
  <c r="E738" i="38" s="1"/>
  <c r="D737" i="38"/>
  <c r="E737" i="38" s="1"/>
  <c r="D736" i="38"/>
  <c r="E736" i="38" s="1"/>
  <c r="D735" i="38"/>
  <c r="E735" i="38" s="1"/>
  <c r="C734" i="38"/>
  <c r="C733" i="38" s="1"/>
  <c r="D732" i="38"/>
  <c r="D731" i="38" s="1"/>
  <c r="D730" i="38" s="1"/>
  <c r="C731" i="38"/>
  <c r="C730" i="38" s="1"/>
  <c r="D729" i="38"/>
  <c r="E729" i="38" s="1"/>
  <c r="D728" i="38"/>
  <c r="C727" i="38"/>
  <c r="J726" i="38"/>
  <c r="J725" i="38"/>
  <c r="D724" i="38"/>
  <c r="E724" i="38" s="1"/>
  <c r="D723" i="38"/>
  <c r="E723" i="38" s="1"/>
  <c r="C722" i="38"/>
  <c r="D721" i="38"/>
  <c r="E721" i="38" s="1"/>
  <c r="D720" i="38"/>
  <c r="E720" i="38" s="1"/>
  <c r="D719" i="38"/>
  <c r="C718" i="38"/>
  <c r="J717" i="38"/>
  <c r="J716" i="38"/>
  <c r="D715" i="38"/>
  <c r="E715" i="38" s="1"/>
  <c r="D714" i="38"/>
  <c r="E714" i="38" s="1"/>
  <c r="D713" i="38"/>
  <c r="E713" i="38" s="1"/>
  <c r="D712" i="38"/>
  <c r="E712" i="38" s="1"/>
  <c r="D711" i="38"/>
  <c r="E711" i="38" s="1"/>
  <c r="D710" i="38"/>
  <c r="E710" i="38" s="1"/>
  <c r="D709" i="38"/>
  <c r="E709" i="38" s="1"/>
  <c r="D708" i="38"/>
  <c r="E708" i="38" s="1"/>
  <c r="D707" i="38"/>
  <c r="E707" i="38" s="1"/>
  <c r="D706" i="38"/>
  <c r="E706" i="38" s="1"/>
  <c r="D705" i="38"/>
  <c r="E705" i="38" s="1"/>
  <c r="D704" i="38"/>
  <c r="E704" i="38" s="1"/>
  <c r="D703" i="38"/>
  <c r="E703" i="38" s="1"/>
  <c r="D702" i="38"/>
  <c r="E702" i="38" s="1"/>
  <c r="D701" i="38"/>
  <c r="C700" i="38"/>
  <c r="D699" i="38"/>
  <c r="E699" i="38" s="1"/>
  <c r="D698" i="38"/>
  <c r="E698" i="38" s="1"/>
  <c r="D697" i="38"/>
  <c r="E697" i="38" s="1"/>
  <c r="D696" i="38"/>
  <c r="E696" i="38" s="1"/>
  <c r="D695" i="38"/>
  <c r="E695" i="38" s="1"/>
  <c r="C694" i="38"/>
  <c r="D693" i="38"/>
  <c r="E693" i="38" s="1"/>
  <c r="D692" i="38"/>
  <c r="E692" i="38" s="1"/>
  <c r="D691" i="38"/>
  <c r="E691" i="38" s="1"/>
  <c r="D690" i="38"/>
  <c r="E690" i="38" s="1"/>
  <c r="D689" i="38"/>
  <c r="E689" i="38" s="1"/>
  <c r="D688" i="38"/>
  <c r="E688" i="38" s="1"/>
  <c r="C687" i="38"/>
  <c r="D686" i="38"/>
  <c r="E686" i="38" s="1"/>
  <c r="D685" i="38"/>
  <c r="E685" i="38" s="1"/>
  <c r="D684" i="38"/>
  <c r="E684" i="38" s="1"/>
  <c r="C683" i="38"/>
  <c r="D682" i="38"/>
  <c r="E682" i="38" s="1"/>
  <c r="D681" i="38"/>
  <c r="E681" i="38" s="1"/>
  <c r="D680" i="38"/>
  <c r="E680" i="38" s="1"/>
  <c r="C679" i="38"/>
  <c r="D678" i="38"/>
  <c r="E678" i="38" s="1"/>
  <c r="D677" i="38"/>
  <c r="E677" i="38" s="1"/>
  <c r="C676" i="38"/>
  <c r="D675" i="38"/>
  <c r="E675" i="38" s="1"/>
  <c r="D674" i="38"/>
  <c r="E674" i="38" s="1"/>
  <c r="D673" i="38"/>
  <c r="E673" i="38" s="1"/>
  <c r="E672" i="38"/>
  <c r="D672" i="38"/>
  <c r="C671" i="38"/>
  <c r="D670" i="38"/>
  <c r="E670" i="38" s="1"/>
  <c r="D669" i="38"/>
  <c r="E669" i="38" s="1"/>
  <c r="D668" i="38"/>
  <c r="E668" i="38" s="1"/>
  <c r="D667" i="38"/>
  <c r="E667" i="38" s="1"/>
  <c r="D666" i="38"/>
  <c r="E666" i="38" s="1"/>
  <c r="D665" i="38"/>
  <c r="C665" i="38"/>
  <c r="D664" i="38"/>
  <c r="E664" i="38" s="1"/>
  <c r="D663" i="38"/>
  <c r="E663" i="38" s="1"/>
  <c r="D662" i="38"/>
  <c r="E662" i="38" s="1"/>
  <c r="C661" i="38"/>
  <c r="D660" i="38"/>
  <c r="E660" i="38" s="1"/>
  <c r="D659" i="38"/>
  <c r="E659" i="38" s="1"/>
  <c r="D658" i="38"/>
  <c r="E658" i="38" s="1"/>
  <c r="D657" i="38"/>
  <c r="E657" i="38" s="1"/>
  <c r="D656" i="38"/>
  <c r="E656" i="38" s="1"/>
  <c r="D655" i="38"/>
  <c r="E655" i="38" s="1"/>
  <c r="D654" i="38"/>
  <c r="C653" i="38"/>
  <c r="D652" i="38"/>
  <c r="E652" i="38" s="1"/>
  <c r="D651" i="38"/>
  <c r="E651" i="38" s="1"/>
  <c r="E650" i="38"/>
  <c r="D650" i="38"/>
  <c r="D649" i="38"/>
  <c r="E649" i="38" s="1"/>
  <c r="D648" i="38"/>
  <c r="E648" i="38" s="1"/>
  <c r="D647" i="38"/>
  <c r="C646" i="38"/>
  <c r="J645" i="38"/>
  <c r="D644" i="38"/>
  <c r="D643" i="38"/>
  <c r="E643" i="38" s="1"/>
  <c r="J642" i="38"/>
  <c r="C642" i="38"/>
  <c r="D641" i="38"/>
  <c r="E641" i="38" s="1"/>
  <c r="D640" i="38"/>
  <c r="E640" i="38" s="1"/>
  <c r="D639" i="38"/>
  <c r="J638" i="38"/>
  <c r="C638" i="38"/>
  <c r="D637" i="38"/>
  <c r="E637" i="38" s="1"/>
  <c r="D636" i="38"/>
  <c r="E636" i="38" s="1"/>
  <c r="D635" i="38"/>
  <c r="E635" i="38" s="1"/>
  <c r="D634" i="38"/>
  <c r="E634" i="38" s="1"/>
  <c r="E633" i="38"/>
  <c r="D633" i="38"/>
  <c r="D632" i="38"/>
  <c r="E632" i="38" s="1"/>
  <c r="D631" i="38"/>
  <c r="E631" i="38" s="1"/>
  <c r="D630" i="38"/>
  <c r="E630" i="38" s="1"/>
  <c r="D629" i="38"/>
  <c r="E629" i="38" s="1"/>
  <c r="C628" i="38"/>
  <c r="D627" i="38"/>
  <c r="E627" i="38" s="1"/>
  <c r="D626" i="38"/>
  <c r="E626" i="38" s="1"/>
  <c r="D625" i="38"/>
  <c r="E625" i="38" s="1"/>
  <c r="D624" i="38"/>
  <c r="E624" i="38" s="1"/>
  <c r="D623" i="38"/>
  <c r="E623" i="38" s="1"/>
  <c r="E622" i="38"/>
  <c r="D622" i="38"/>
  <c r="D621" i="38"/>
  <c r="E621" i="38" s="1"/>
  <c r="D620" i="38"/>
  <c r="E620" i="38" s="1"/>
  <c r="D619" i="38"/>
  <c r="E619" i="38" s="1"/>
  <c r="D618" i="38"/>
  <c r="E618" i="38" s="1"/>
  <c r="D617" i="38"/>
  <c r="E617" i="38" s="1"/>
  <c r="C616" i="38"/>
  <c r="D615" i="38"/>
  <c r="E615" i="38" s="1"/>
  <c r="D614" i="38"/>
  <c r="E614" i="38" s="1"/>
  <c r="D613" i="38"/>
  <c r="E613" i="38" s="1"/>
  <c r="D612" i="38"/>
  <c r="E612" i="38" s="1"/>
  <c r="D611" i="38"/>
  <c r="C610" i="38"/>
  <c r="D609" i="38"/>
  <c r="E609" i="38" s="1"/>
  <c r="D608" i="38"/>
  <c r="E608" i="38" s="1"/>
  <c r="E607" i="38"/>
  <c r="D607" i="38"/>
  <c r="D606" i="38"/>
  <c r="E606" i="38" s="1"/>
  <c r="D605" i="38"/>
  <c r="E605" i="38" s="1"/>
  <c r="D604" i="38"/>
  <c r="E604" i="38" s="1"/>
  <c r="C603" i="38"/>
  <c r="D602" i="38"/>
  <c r="E602" i="38" s="1"/>
  <c r="D601" i="38"/>
  <c r="E601" i="38" s="1"/>
  <c r="D600" i="38"/>
  <c r="C599" i="38"/>
  <c r="D598" i="38"/>
  <c r="E598" i="38" s="1"/>
  <c r="D597" i="38"/>
  <c r="E597" i="38" s="1"/>
  <c r="D596" i="38"/>
  <c r="C595" i="38"/>
  <c r="D594" i="38"/>
  <c r="E594" i="38" s="1"/>
  <c r="D593" i="38"/>
  <c r="C592" i="38"/>
  <c r="D591" i="38"/>
  <c r="E591" i="38" s="1"/>
  <c r="D590" i="38"/>
  <c r="E590" i="38" s="1"/>
  <c r="D589" i="38"/>
  <c r="E589" i="38" s="1"/>
  <c r="D588" i="38"/>
  <c r="C587" i="38"/>
  <c r="D586" i="38"/>
  <c r="E586" i="38" s="1"/>
  <c r="D585" i="38"/>
  <c r="E585" i="38" s="1"/>
  <c r="D584" i="38"/>
  <c r="E584" i="38" s="1"/>
  <c r="D583" i="38"/>
  <c r="E583" i="38" s="1"/>
  <c r="D582" i="38"/>
  <c r="C581" i="38"/>
  <c r="D580" i="38"/>
  <c r="E580" i="38" s="1"/>
  <c r="D579" i="38"/>
  <c r="E579" i="38" s="1"/>
  <c r="D578" i="38"/>
  <c r="E578" i="38" s="1"/>
  <c r="C577" i="38"/>
  <c r="D576" i="38"/>
  <c r="E576" i="38" s="1"/>
  <c r="D575" i="38"/>
  <c r="E575" i="38" s="1"/>
  <c r="D574" i="38"/>
  <c r="E574" i="38" s="1"/>
  <c r="D573" i="38"/>
  <c r="E573" i="38" s="1"/>
  <c r="D572" i="38"/>
  <c r="E572" i="38" s="1"/>
  <c r="D571" i="38"/>
  <c r="E571" i="38" s="1"/>
  <c r="D570" i="38"/>
  <c r="E570" i="38" s="1"/>
  <c r="C569" i="38"/>
  <c r="D568" i="38"/>
  <c r="E568" i="38" s="1"/>
  <c r="D567" i="38"/>
  <c r="E567" i="38" s="1"/>
  <c r="D566" i="38"/>
  <c r="E566" i="38" s="1"/>
  <c r="D565" i="38"/>
  <c r="E565" i="38" s="1"/>
  <c r="D564" i="38"/>
  <c r="E564" i="38" s="1"/>
  <c r="D563" i="38"/>
  <c r="C562" i="38"/>
  <c r="J561" i="38"/>
  <c r="J560" i="38"/>
  <c r="J559" i="38"/>
  <c r="D558" i="38"/>
  <c r="E558" i="38" s="1"/>
  <c r="D557" i="38"/>
  <c r="C556" i="38"/>
  <c r="D555" i="38"/>
  <c r="E555" i="38" s="1"/>
  <c r="D554" i="38"/>
  <c r="E554" i="38" s="1"/>
  <c r="D553" i="38"/>
  <c r="C552" i="38"/>
  <c r="J551" i="38"/>
  <c r="J550" i="38"/>
  <c r="D549" i="38"/>
  <c r="E549" i="38" s="1"/>
  <c r="D548" i="38"/>
  <c r="J547" i="38"/>
  <c r="C547" i="38"/>
  <c r="D546" i="38"/>
  <c r="E546" i="38" s="1"/>
  <c r="D545" i="38"/>
  <c r="C544" i="38"/>
  <c r="C538" i="38" s="1"/>
  <c r="D543" i="38"/>
  <c r="E543" i="38" s="1"/>
  <c r="D542" i="38"/>
  <c r="E542" i="38" s="1"/>
  <c r="D541" i="38"/>
  <c r="E541" i="38" s="1"/>
  <c r="D540" i="38"/>
  <c r="E540" i="38" s="1"/>
  <c r="D539" i="38"/>
  <c r="E539" i="38" s="1"/>
  <c r="D537" i="38"/>
  <c r="E537" i="38" s="1"/>
  <c r="D536" i="38"/>
  <c r="E536" i="38" s="1"/>
  <c r="D535" i="38"/>
  <c r="E535" i="38" s="1"/>
  <c r="D534" i="38"/>
  <c r="E534" i="38" s="1"/>
  <c r="D533" i="38"/>
  <c r="E533" i="38" s="1"/>
  <c r="D532" i="38"/>
  <c r="C531" i="38"/>
  <c r="D530" i="38"/>
  <c r="D529" i="38" s="1"/>
  <c r="C529" i="38"/>
  <c r="D527" i="38"/>
  <c r="E527" i="38" s="1"/>
  <c r="D526" i="38"/>
  <c r="E526" i="38" s="1"/>
  <c r="D525" i="38"/>
  <c r="E525" i="38" s="1"/>
  <c r="D524" i="38"/>
  <c r="E524" i="38" s="1"/>
  <c r="D523" i="38"/>
  <c r="E523" i="38" s="1"/>
  <c r="C522" i="38"/>
  <c r="D521" i="38"/>
  <c r="E521" i="38" s="1"/>
  <c r="D520" i="38"/>
  <c r="E520" i="38" s="1"/>
  <c r="D519" i="38"/>
  <c r="E519" i="38" s="1"/>
  <c r="D518" i="38"/>
  <c r="E518" i="38" s="1"/>
  <c r="D517" i="38"/>
  <c r="E517" i="38" s="1"/>
  <c r="D516" i="38"/>
  <c r="E516" i="38" s="1"/>
  <c r="D515" i="38"/>
  <c r="E515" i="38" s="1"/>
  <c r="D514" i="38"/>
  <c r="C513" i="38"/>
  <c r="D512" i="38"/>
  <c r="E512" i="38" s="1"/>
  <c r="D511" i="38"/>
  <c r="E511" i="38" s="1"/>
  <c r="D510" i="38"/>
  <c r="C509" i="38"/>
  <c r="D508" i="38"/>
  <c r="E508" i="38" s="1"/>
  <c r="D507" i="38"/>
  <c r="E507" i="38" s="1"/>
  <c r="D506" i="38"/>
  <c r="E506" i="38" s="1"/>
  <c r="D505" i="38"/>
  <c r="C504" i="38"/>
  <c r="D503" i="38"/>
  <c r="E503" i="38" s="1"/>
  <c r="D502" i="38"/>
  <c r="E502" i="38" s="1"/>
  <c r="D501" i="38"/>
  <c r="E501" i="38" s="1"/>
  <c r="D500" i="38"/>
  <c r="E500" i="38" s="1"/>
  <c r="D499" i="38"/>
  <c r="E499" i="38" s="1"/>
  <c r="D498" i="38"/>
  <c r="E498" i="38" s="1"/>
  <c r="C497" i="38"/>
  <c r="D496" i="38"/>
  <c r="E496" i="38" s="1"/>
  <c r="D495" i="38"/>
  <c r="C494" i="38"/>
  <c r="D493" i="38"/>
  <c r="E493" i="38" s="1"/>
  <c r="D492" i="38"/>
  <c r="C491" i="38"/>
  <c r="D490" i="38"/>
  <c r="E490" i="38" s="1"/>
  <c r="D489" i="38"/>
  <c r="E489" i="38" s="1"/>
  <c r="D488" i="38"/>
  <c r="E488" i="38" s="1"/>
  <c r="D487" i="38"/>
  <c r="C486" i="38"/>
  <c r="D485" i="38"/>
  <c r="J483" i="38"/>
  <c r="D481" i="38"/>
  <c r="E481" i="38" s="1"/>
  <c r="D480" i="38"/>
  <c r="E480" i="38" s="1"/>
  <c r="D479" i="38"/>
  <c r="E479" i="38" s="1"/>
  <c r="D478" i="38"/>
  <c r="C477" i="38"/>
  <c r="D476" i="38"/>
  <c r="E476" i="38" s="1"/>
  <c r="D475" i="38"/>
  <c r="E475" i="38" s="1"/>
  <c r="C474" i="38"/>
  <c r="D473" i="38"/>
  <c r="E473" i="38" s="1"/>
  <c r="D472" i="38"/>
  <c r="E472" i="38" s="1"/>
  <c r="D471" i="38"/>
  <c r="E471" i="38" s="1"/>
  <c r="D470" i="38"/>
  <c r="E470" i="38" s="1"/>
  <c r="D469" i="38"/>
  <c r="C468" i="38"/>
  <c r="D467" i="38"/>
  <c r="E467" i="38" s="1"/>
  <c r="D466" i="38"/>
  <c r="E466" i="38" s="1"/>
  <c r="D465" i="38"/>
  <c r="E465" i="38" s="1"/>
  <c r="D464" i="38"/>
  <c r="E464" i="38" s="1"/>
  <c r="C463" i="38"/>
  <c r="D462" i="38"/>
  <c r="E462" i="38" s="1"/>
  <c r="D461" i="38"/>
  <c r="E461" i="38" s="1"/>
  <c r="D460" i="38"/>
  <c r="C459" i="38"/>
  <c r="D458" i="38"/>
  <c r="E458" i="38" s="1"/>
  <c r="D457" i="38"/>
  <c r="E457" i="38" s="1"/>
  <c r="D456" i="38"/>
  <c r="C455" i="38"/>
  <c r="D454" i="38"/>
  <c r="E454" i="38" s="1"/>
  <c r="D453" i="38"/>
  <c r="E453" i="38" s="1"/>
  <c r="D452" i="38"/>
  <c r="E452" i="38" s="1"/>
  <c r="D451" i="38"/>
  <c r="C450" i="38"/>
  <c r="D449" i="38"/>
  <c r="E449" i="38" s="1"/>
  <c r="D448" i="38"/>
  <c r="E448" i="38" s="1"/>
  <c r="D447" i="38"/>
  <c r="E447" i="38" s="1"/>
  <c r="D446" i="38"/>
  <c r="C445" i="38"/>
  <c r="D443" i="38"/>
  <c r="E443" i="38" s="1"/>
  <c r="D442" i="38"/>
  <c r="E442" i="38" s="1"/>
  <c r="D441" i="38"/>
  <c r="E441" i="38" s="1"/>
  <c r="D440" i="38"/>
  <c r="E440" i="38" s="1"/>
  <c r="D439" i="38"/>
  <c r="E439" i="38" s="1"/>
  <c r="D438" i="38"/>
  <c r="E438" i="38" s="1"/>
  <c r="D437" i="38"/>
  <c r="E437" i="38" s="1"/>
  <c r="D436" i="38"/>
  <c r="E436" i="38" s="1"/>
  <c r="D435" i="38"/>
  <c r="E435" i="38" s="1"/>
  <c r="D434" i="38"/>
  <c r="E434" i="38" s="1"/>
  <c r="D433" i="38"/>
  <c r="E433" i="38" s="1"/>
  <c r="D432" i="38"/>
  <c r="E432" i="38" s="1"/>
  <c r="D431" i="38"/>
  <c r="E431" i="38" s="1"/>
  <c r="D430" i="38"/>
  <c r="C429" i="38"/>
  <c r="D428" i="38"/>
  <c r="E428" i="38" s="1"/>
  <c r="D427" i="38"/>
  <c r="E427" i="38" s="1"/>
  <c r="D426" i="38"/>
  <c r="E426" i="38" s="1"/>
  <c r="D425" i="38"/>
  <c r="E425" i="38" s="1"/>
  <c r="D424" i="38"/>
  <c r="E424" i="38" s="1"/>
  <c r="D423" i="38"/>
  <c r="C422" i="38"/>
  <c r="D421" i="38"/>
  <c r="E421" i="38" s="1"/>
  <c r="D420" i="38"/>
  <c r="E420" i="38" s="1"/>
  <c r="D419" i="38"/>
  <c r="E419" i="38" s="1"/>
  <c r="D418" i="38"/>
  <c r="E418" i="38" s="1"/>
  <c r="D417" i="38"/>
  <c r="E417" i="38" s="1"/>
  <c r="C416" i="38"/>
  <c r="D415" i="38"/>
  <c r="E415" i="38" s="1"/>
  <c r="D414" i="38"/>
  <c r="E414" i="38" s="1"/>
  <c r="D413" i="38"/>
  <c r="E413" i="38" s="1"/>
  <c r="C412" i="38"/>
  <c r="D411" i="38"/>
  <c r="E411" i="38" s="1"/>
  <c r="D410" i="38"/>
  <c r="C409" i="38"/>
  <c r="D408" i="38"/>
  <c r="E408" i="38" s="1"/>
  <c r="D407" i="38"/>
  <c r="E407" i="38" s="1"/>
  <c r="D406" i="38"/>
  <c r="E406" i="38" s="1"/>
  <c r="D405" i="38"/>
  <c r="C404" i="38"/>
  <c r="D403" i="38"/>
  <c r="E403" i="38" s="1"/>
  <c r="D402" i="38"/>
  <c r="E402" i="38" s="1"/>
  <c r="D401" i="38"/>
  <c r="E401" i="38" s="1"/>
  <c r="D400" i="38"/>
  <c r="E400" i="38" s="1"/>
  <c r="C399" i="38"/>
  <c r="D398" i="38"/>
  <c r="E398" i="38" s="1"/>
  <c r="D397" i="38"/>
  <c r="E397" i="38" s="1"/>
  <c r="D396" i="38"/>
  <c r="C395" i="38"/>
  <c r="D394" i="38"/>
  <c r="E394" i="38" s="1"/>
  <c r="D393" i="38"/>
  <c r="E393" i="38" s="1"/>
  <c r="C392" i="38"/>
  <c r="D391" i="38"/>
  <c r="E391" i="38" s="1"/>
  <c r="D390" i="38"/>
  <c r="E390" i="38" s="1"/>
  <c r="D389" i="38"/>
  <c r="C388" i="38"/>
  <c r="D387" i="38"/>
  <c r="E387" i="38" s="1"/>
  <c r="D386" i="38"/>
  <c r="E386" i="38" s="1"/>
  <c r="D385" i="38"/>
  <c r="E385" i="38" s="1"/>
  <c r="D384" i="38"/>
  <c r="E384" i="38" s="1"/>
  <c r="D383" i="38"/>
  <c r="C382" i="38"/>
  <c r="D381" i="38"/>
  <c r="E381" i="38" s="1"/>
  <c r="D380" i="38"/>
  <c r="E380" i="38" s="1"/>
  <c r="D379" i="38"/>
  <c r="E379" i="38" s="1"/>
  <c r="C378" i="38"/>
  <c r="D377" i="38"/>
  <c r="E377" i="38" s="1"/>
  <c r="D376" i="38"/>
  <c r="E376" i="38" s="1"/>
  <c r="D375" i="38"/>
  <c r="E375" i="38" s="1"/>
  <c r="D374" i="38"/>
  <c r="C373" i="38"/>
  <c r="D372" i="38"/>
  <c r="E372" i="38" s="1"/>
  <c r="D371" i="38"/>
  <c r="E371" i="38" s="1"/>
  <c r="D370" i="38"/>
  <c r="E370" i="38" s="1"/>
  <c r="D369" i="38"/>
  <c r="C368" i="38"/>
  <c r="D367" i="38"/>
  <c r="E367" i="38" s="1"/>
  <c r="D366" i="38"/>
  <c r="E366" i="38" s="1"/>
  <c r="D365" i="38"/>
  <c r="E365" i="38" s="1"/>
  <c r="D364" i="38"/>
  <c r="E364" i="38" s="1"/>
  <c r="D363" i="38"/>
  <c r="E363" i="38" s="1"/>
  <c r="C362" i="38"/>
  <c r="D361" i="38"/>
  <c r="E361" i="38" s="1"/>
  <c r="D360" i="38"/>
  <c r="E360" i="38" s="1"/>
  <c r="D359" i="38"/>
  <c r="E359" i="38" s="1"/>
  <c r="D358" i="38"/>
  <c r="E358" i="38" s="1"/>
  <c r="C357" i="38"/>
  <c r="D356" i="38"/>
  <c r="E356" i="38" s="1"/>
  <c r="D355" i="38"/>
  <c r="E355" i="38" s="1"/>
  <c r="D354" i="38"/>
  <c r="E354" i="38" s="1"/>
  <c r="C353" i="38"/>
  <c r="D352" i="38"/>
  <c r="E352" i="38" s="1"/>
  <c r="D351" i="38"/>
  <c r="E351" i="38" s="1"/>
  <c r="D350" i="38"/>
  <c r="E350" i="38" s="1"/>
  <c r="D349" i="38"/>
  <c r="E349" i="38" s="1"/>
  <c r="C348" i="38"/>
  <c r="D347" i="38"/>
  <c r="E347" i="38" s="1"/>
  <c r="D346" i="38"/>
  <c r="E346" i="38" s="1"/>
  <c r="D345" i="38"/>
  <c r="C344" i="38"/>
  <c r="D343" i="38"/>
  <c r="E343" i="38" s="1"/>
  <c r="D342" i="38"/>
  <c r="E342" i="38" s="1"/>
  <c r="D341" i="38"/>
  <c r="E341" i="38" s="1"/>
  <c r="J339" i="38"/>
  <c r="D338" i="38"/>
  <c r="E338" i="38" s="1"/>
  <c r="D337" i="38"/>
  <c r="E337" i="38" s="1"/>
  <c r="E336" i="38"/>
  <c r="D336" i="38"/>
  <c r="D335" i="38"/>
  <c r="E335" i="38" s="1"/>
  <c r="E334" i="38"/>
  <c r="D334" i="38"/>
  <c r="D333" i="38"/>
  <c r="E333" i="38" s="1"/>
  <c r="D332" i="38"/>
  <c r="E332" i="38" s="1"/>
  <c r="C331" i="38"/>
  <c r="D330" i="38"/>
  <c r="E330" i="38" s="1"/>
  <c r="D329" i="38"/>
  <c r="E329" i="38" s="1"/>
  <c r="C328" i="38"/>
  <c r="D327" i="38"/>
  <c r="E327" i="38" s="1"/>
  <c r="D326" i="38"/>
  <c r="E326" i="38" s="1"/>
  <c r="C325" i="38"/>
  <c r="D324" i="38"/>
  <c r="E324" i="38" s="1"/>
  <c r="D323" i="38"/>
  <c r="E323" i="38" s="1"/>
  <c r="D322" i="38"/>
  <c r="E322" i="38" s="1"/>
  <c r="D321" i="38"/>
  <c r="E321" i="38" s="1"/>
  <c r="E320" i="38"/>
  <c r="D320" i="38"/>
  <c r="D319" i="38"/>
  <c r="E319" i="38" s="1"/>
  <c r="D318" i="38"/>
  <c r="E318" i="38" s="1"/>
  <c r="D317" i="38"/>
  <c r="E317" i="38" s="1"/>
  <c r="D316" i="38"/>
  <c r="C315" i="38"/>
  <c r="D313" i="38"/>
  <c r="E313" i="38" s="1"/>
  <c r="D312" i="38"/>
  <c r="E312" i="38" s="1"/>
  <c r="D311" i="38"/>
  <c r="E311" i="38" s="1"/>
  <c r="D310" i="38"/>
  <c r="E310" i="38" s="1"/>
  <c r="E309" i="38"/>
  <c r="D309" i="38"/>
  <c r="D307" i="38"/>
  <c r="E307" i="38" s="1"/>
  <c r="D306" i="38"/>
  <c r="E306" i="38" s="1"/>
  <c r="E305" i="38" s="1"/>
  <c r="D304" i="38"/>
  <c r="E304" i="38" s="1"/>
  <c r="D303" i="38"/>
  <c r="E303" i="38" s="1"/>
  <c r="D301" i="38"/>
  <c r="E301" i="38" s="1"/>
  <c r="D300" i="38"/>
  <c r="E300" i="38" s="1"/>
  <c r="D299" i="38"/>
  <c r="E299" i="38" s="1"/>
  <c r="D297" i="38"/>
  <c r="D296" i="38" s="1"/>
  <c r="D295" i="38"/>
  <c r="E295" i="38" s="1"/>
  <c r="D294" i="38"/>
  <c r="E294" i="38" s="1"/>
  <c r="D293" i="38"/>
  <c r="E293" i="38" s="1"/>
  <c r="D292" i="38"/>
  <c r="E292" i="38" s="1"/>
  <c r="D291" i="38"/>
  <c r="E291" i="38" s="1"/>
  <c r="E290" i="38"/>
  <c r="D290" i="38"/>
  <c r="D288" i="38"/>
  <c r="E288" i="38" s="1"/>
  <c r="D287" i="38"/>
  <c r="E287" i="38" s="1"/>
  <c r="D286" i="38"/>
  <c r="E286" i="38" s="1"/>
  <c r="D285" i="38"/>
  <c r="E285" i="38" s="1"/>
  <c r="D284" i="38"/>
  <c r="E284" i="38" s="1"/>
  <c r="D283" i="38"/>
  <c r="E283" i="38" s="1"/>
  <c r="D282" i="38"/>
  <c r="E282" i="38" s="1"/>
  <c r="D281" i="38"/>
  <c r="E281" i="38" s="1"/>
  <c r="D280" i="38"/>
  <c r="E280" i="38" s="1"/>
  <c r="D279" i="38"/>
  <c r="E279" i="38" s="1"/>
  <c r="D278" i="38"/>
  <c r="E278" i="38" s="1"/>
  <c r="D277" i="38"/>
  <c r="E277" i="38" s="1"/>
  <c r="D276" i="38"/>
  <c r="E276" i="38" s="1"/>
  <c r="D275" i="38"/>
  <c r="E275" i="38" s="1"/>
  <c r="D274" i="38"/>
  <c r="E274" i="38" s="1"/>
  <c r="D273" i="38"/>
  <c r="E273" i="38" s="1"/>
  <c r="D272" i="38"/>
  <c r="E272" i="38" s="1"/>
  <c r="D271" i="38"/>
  <c r="E271" i="38" s="1"/>
  <c r="D270" i="38"/>
  <c r="E270" i="38" s="1"/>
  <c r="D269" i="38"/>
  <c r="E269" i="38" s="1"/>
  <c r="D268" i="38"/>
  <c r="E268" i="38" s="1"/>
  <c r="D267" i="38"/>
  <c r="E267" i="38" s="1"/>
  <c r="D266" i="38"/>
  <c r="E266" i="38" s="1"/>
  <c r="C263" i="38"/>
  <c r="D264" i="38"/>
  <c r="E264" i="38" s="1"/>
  <c r="D262" i="38"/>
  <c r="E262" i="38" s="1"/>
  <c r="D261" i="38"/>
  <c r="E261" i="38" s="1"/>
  <c r="C260" i="38"/>
  <c r="J259" i="38"/>
  <c r="J258" i="38"/>
  <c r="J257" i="38"/>
  <c r="J256" i="38"/>
  <c r="D252" i="38"/>
  <c r="E252" i="38" s="1"/>
  <c r="D251" i="38"/>
  <c r="E251" i="38" s="1"/>
  <c r="C250" i="38"/>
  <c r="D249" i="38"/>
  <c r="E249" i="38" s="1"/>
  <c r="D248" i="38"/>
  <c r="E248" i="38" s="1"/>
  <c r="E247" i="38"/>
  <c r="D247" i="38"/>
  <c r="D246" i="38"/>
  <c r="E246" i="38" s="1"/>
  <c r="E245" i="38"/>
  <c r="D245" i="38"/>
  <c r="C244" i="38"/>
  <c r="C243" i="38" s="1"/>
  <c r="D242" i="38"/>
  <c r="E242" i="38" s="1"/>
  <c r="D241" i="38"/>
  <c r="E241" i="38" s="1"/>
  <c r="D240" i="38"/>
  <c r="E240" i="38" s="1"/>
  <c r="C239" i="38"/>
  <c r="C238" i="38" s="1"/>
  <c r="D237" i="38"/>
  <c r="D236" i="38" s="1"/>
  <c r="D235" i="38" s="1"/>
  <c r="C236" i="38"/>
  <c r="C235" i="38" s="1"/>
  <c r="D234" i="38"/>
  <c r="E234" i="38" s="1"/>
  <c r="E233" i="38" s="1"/>
  <c r="C233" i="38"/>
  <c r="D232" i="38"/>
  <c r="E232" i="38" s="1"/>
  <c r="D231" i="38"/>
  <c r="E231" i="38" s="1"/>
  <c r="D230" i="38"/>
  <c r="E230" i="38" s="1"/>
  <c r="C229" i="38"/>
  <c r="D227" i="38"/>
  <c r="E227" i="38" s="1"/>
  <c r="D226" i="38"/>
  <c r="E226" i="38" s="1"/>
  <c r="D225" i="38"/>
  <c r="E225" i="38" s="1"/>
  <c r="D224" i="38"/>
  <c r="E224" i="38" s="1"/>
  <c r="C223" i="38"/>
  <c r="C222" i="38" s="1"/>
  <c r="D221" i="38"/>
  <c r="E221" i="38" s="1"/>
  <c r="E220" i="38" s="1"/>
  <c r="C220" i="38"/>
  <c r="D219" i="38"/>
  <c r="D218" i="38"/>
  <c r="E218" i="38" s="1"/>
  <c r="D217" i="38"/>
  <c r="E217" i="38" s="1"/>
  <c r="C216" i="38"/>
  <c r="D214" i="38"/>
  <c r="D213" i="38" s="1"/>
  <c r="C213" i="38"/>
  <c r="D212" i="38"/>
  <c r="E212" i="38" s="1"/>
  <c r="E211" i="38" s="1"/>
  <c r="C211" i="38"/>
  <c r="D210" i="38"/>
  <c r="E210" i="38" s="1"/>
  <c r="D209" i="38"/>
  <c r="E209" i="38" s="1"/>
  <c r="D208" i="38"/>
  <c r="C207" i="38"/>
  <c r="D206" i="38"/>
  <c r="E206" i="38" s="1"/>
  <c r="D205" i="38"/>
  <c r="E205" i="38" s="1"/>
  <c r="C204" i="38"/>
  <c r="D202" i="38"/>
  <c r="E202" i="38" s="1"/>
  <c r="E201" i="38" s="1"/>
  <c r="E200" i="38" s="1"/>
  <c r="C201" i="38"/>
  <c r="C200" i="38" s="1"/>
  <c r="D199" i="38"/>
  <c r="E199" i="38" s="1"/>
  <c r="E198" i="38" s="1"/>
  <c r="E197" i="38" s="1"/>
  <c r="C198" i="38"/>
  <c r="C197" i="38" s="1"/>
  <c r="D196" i="38"/>
  <c r="E196" i="38" s="1"/>
  <c r="E195" i="38" s="1"/>
  <c r="C195" i="38"/>
  <c r="D194" i="38"/>
  <c r="D193" i="38" s="1"/>
  <c r="C193" i="38"/>
  <c r="D192" i="38"/>
  <c r="E192" i="38" s="1"/>
  <c r="D191" i="38"/>
  <c r="E191" i="38" s="1"/>
  <c r="D190" i="38"/>
  <c r="E190" i="38" s="1"/>
  <c r="C189" i="38"/>
  <c r="D187" i="38"/>
  <c r="E187" i="38" s="1"/>
  <c r="D186" i="38"/>
  <c r="E186" i="38" s="1"/>
  <c r="C185" i="38"/>
  <c r="C184" i="38" s="1"/>
  <c r="D183" i="38"/>
  <c r="E183" i="38" s="1"/>
  <c r="E182" i="38" s="1"/>
  <c r="D181" i="38"/>
  <c r="C179" i="38"/>
  <c r="J178" i="38"/>
  <c r="J177" i="38"/>
  <c r="D176" i="38"/>
  <c r="E176" i="38" s="1"/>
  <c r="D175" i="38"/>
  <c r="C174" i="38"/>
  <c r="D173" i="38"/>
  <c r="E173" i="38" s="1"/>
  <c r="D172" i="38"/>
  <c r="E172" i="38" s="1"/>
  <c r="C171" i="38"/>
  <c r="J170" i="38"/>
  <c r="D169" i="38"/>
  <c r="E169" i="38" s="1"/>
  <c r="D168" i="38"/>
  <c r="E168" i="38" s="1"/>
  <c r="C167" i="38"/>
  <c r="D166" i="38"/>
  <c r="E166" i="38" s="1"/>
  <c r="D165" i="38"/>
  <c r="E165" i="38" s="1"/>
  <c r="C164" i="38"/>
  <c r="J163" i="38"/>
  <c r="D162" i="38"/>
  <c r="E162" i="38" s="1"/>
  <c r="E161" i="38"/>
  <c r="D161" i="38"/>
  <c r="D160" i="38" s="1"/>
  <c r="C160" i="38"/>
  <c r="D159" i="38"/>
  <c r="E159" i="38" s="1"/>
  <c r="D158" i="38"/>
  <c r="E158" i="38" s="1"/>
  <c r="C157" i="38"/>
  <c r="D156" i="38"/>
  <c r="E156" i="38" s="1"/>
  <c r="D155" i="38"/>
  <c r="D154" i="38" s="1"/>
  <c r="C154" i="38"/>
  <c r="J153" i="38"/>
  <c r="J152" i="38"/>
  <c r="D151" i="38"/>
  <c r="E151" i="38" s="1"/>
  <c r="D150" i="38"/>
  <c r="E150" i="38" s="1"/>
  <c r="C149" i="38"/>
  <c r="D148" i="38"/>
  <c r="E148" i="38" s="1"/>
  <c r="D147" i="38"/>
  <c r="E147" i="38" s="1"/>
  <c r="C146" i="38"/>
  <c r="D145" i="38"/>
  <c r="E145" i="38" s="1"/>
  <c r="D144" i="38"/>
  <c r="E144" i="38" s="1"/>
  <c r="C143" i="38"/>
  <c r="D142" i="38"/>
  <c r="E142" i="38" s="1"/>
  <c r="D141" i="38"/>
  <c r="C140" i="38"/>
  <c r="D139" i="38"/>
  <c r="E139" i="38" s="1"/>
  <c r="D138" i="38"/>
  <c r="E138" i="38" s="1"/>
  <c r="D137" i="38"/>
  <c r="E137" i="38" s="1"/>
  <c r="C136" i="38"/>
  <c r="J135" i="38"/>
  <c r="D134" i="38"/>
  <c r="E134" i="38" s="1"/>
  <c r="D133" i="38"/>
  <c r="E133" i="38" s="1"/>
  <c r="C132" i="38"/>
  <c r="D131" i="38"/>
  <c r="E131" i="38" s="1"/>
  <c r="D130" i="38"/>
  <c r="E130" i="38" s="1"/>
  <c r="C129" i="38"/>
  <c r="D128" i="38"/>
  <c r="E128" i="38" s="1"/>
  <c r="D127" i="38"/>
  <c r="E127" i="38" s="1"/>
  <c r="C126" i="38"/>
  <c r="D125" i="38"/>
  <c r="E125" i="38" s="1"/>
  <c r="D124" i="38"/>
  <c r="E124" i="38" s="1"/>
  <c r="C123" i="38"/>
  <c r="D122" i="38"/>
  <c r="E122" i="38" s="1"/>
  <c r="D121" i="38"/>
  <c r="E121" i="38" s="1"/>
  <c r="C120" i="38"/>
  <c r="D119" i="38"/>
  <c r="E119" i="38" s="1"/>
  <c r="D118" i="38"/>
  <c r="E118" i="38" s="1"/>
  <c r="C117" i="38"/>
  <c r="J116" i="38"/>
  <c r="J115" i="38"/>
  <c r="J114" i="38"/>
  <c r="D113" i="38"/>
  <c r="E113" i="38" s="1"/>
  <c r="D112" i="38"/>
  <c r="E112" i="38" s="1"/>
  <c r="D111" i="38"/>
  <c r="E111" i="38" s="1"/>
  <c r="D110" i="38"/>
  <c r="E110" i="38" s="1"/>
  <c r="D109" i="38"/>
  <c r="E109" i="38" s="1"/>
  <c r="D108" i="38"/>
  <c r="E108" i="38" s="1"/>
  <c r="D107" i="38"/>
  <c r="E107" i="38" s="1"/>
  <c r="D106" i="38"/>
  <c r="E106" i="38" s="1"/>
  <c r="D105" i="38"/>
  <c r="E105" i="38" s="1"/>
  <c r="D104" i="38"/>
  <c r="E104" i="38" s="1"/>
  <c r="D103" i="38"/>
  <c r="E103" i="38" s="1"/>
  <c r="D102" i="38"/>
  <c r="E102" i="38" s="1"/>
  <c r="D101" i="38"/>
  <c r="E101" i="38" s="1"/>
  <c r="D100" i="38"/>
  <c r="E100" i="38" s="1"/>
  <c r="D99" i="38"/>
  <c r="E99" i="38" s="1"/>
  <c r="D98" i="38"/>
  <c r="E98" i="38" s="1"/>
  <c r="J97" i="38"/>
  <c r="C97" i="38"/>
  <c r="D96" i="38"/>
  <c r="E96" i="38" s="1"/>
  <c r="D95" i="38"/>
  <c r="E95" i="38" s="1"/>
  <c r="D94" i="38"/>
  <c r="E94" i="38" s="1"/>
  <c r="D93" i="38"/>
  <c r="E93" i="38" s="1"/>
  <c r="D92" i="38"/>
  <c r="E92" i="38" s="1"/>
  <c r="D91" i="38"/>
  <c r="E91" i="38" s="1"/>
  <c r="D90" i="38"/>
  <c r="E90" i="38" s="1"/>
  <c r="D89" i="38"/>
  <c r="E89" i="38" s="1"/>
  <c r="D88" i="38"/>
  <c r="E88" i="38" s="1"/>
  <c r="D87" i="38"/>
  <c r="E87" i="38" s="1"/>
  <c r="D86" i="38"/>
  <c r="E86" i="38" s="1"/>
  <c r="D85" i="38"/>
  <c r="E85" i="38" s="1"/>
  <c r="D84" i="38"/>
  <c r="E84" i="38" s="1"/>
  <c r="D83" i="38"/>
  <c r="E83" i="38" s="1"/>
  <c r="D82" i="38"/>
  <c r="E82" i="38" s="1"/>
  <c r="D81" i="38"/>
  <c r="E81" i="38" s="1"/>
  <c r="D80" i="38"/>
  <c r="E80" i="38" s="1"/>
  <c r="D79" i="38"/>
  <c r="E79" i="38" s="1"/>
  <c r="D78" i="38"/>
  <c r="E78" i="38" s="1"/>
  <c r="D77" i="38"/>
  <c r="E77" i="38" s="1"/>
  <c r="D76" i="38"/>
  <c r="E76" i="38" s="1"/>
  <c r="D75" i="38"/>
  <c r="E75" i="38" s="1"/>
  <c r="D74" i="38"/>
  <c r="E74" i="38" s="1"/>
  <c r="D73" i="38"/>
  <c r="E73" i="38" s="1"/>
  <c r="D72" i="38"/>
  <c r="E72" i="38" s="1"/>
  <c r="D71" i="38"/>
  <c r="E71" i="38" s="1"/>
  <c r="D70" i="38"/>
  <c r="E70" i="38" s="1"/>
  <c r="D69" i="38"/>
  <c r="E69" i="38" s="1"/>
  <c r="J68" i="38"/>
  <c r="C68" i="38"/>
  <c r="J67" i="38"/>
  <c r="D66" i="38"/>
  <c r="E66" i="38" s="1"/>
  <c r="D65" i="38"/>
  <c r="E65" i="38" s="1"/>
  <c r="D64" i="38"/>
  <c r="E64" i="38" s="1"/>
  <c r="D63" i="38"/>
  <c r="E63" i="38" s="1"/>
  <c r="D62" i="38"/>
  <c r="E62" i="38" s="1"/>
  <c r="J61" i="38"/>
  <c r="C61" i="38"/>
  <c r="D60" i="38"/>
  <c r="E60" i="38" s="1"/>
  <c r="E59" i="38"/>
  <c r="D59" i="38"/>
  <c r="D58" i="38"/>
  <c r="E58" i="38" s="1"/>
  <c r="D57" i="38"/>
  <c r="E57" i="38" s="1"/>
  <c r="D56" i="38"/>
  <c r="E56" i="38" s="1"/>
  <c r="D55" i="38"/>
  <c r="E55" i="38" s="1"/>
  <c r="D54" i="38"/>
  <c r="E54" i="38" s="1"/>
  <c r="D53" i="38"/>
  <c r="E53" i="38" s="1"/>
  <c r="D52" i="38"/>
  <c r="E52" i="38" s="1"/>
  <c r="E51" i="38"/>
  <c r="D51" i="38"/>
  <c r="D50" i="38"/>
  <c r="E50" i="38" s="1"/>
  <c r="D49" i="38"/>
  <c r="E49" i="38" s="1"/>
  <c r="D48" i="38"/>
  <c r="E48" i="38" s="1"/>
  <c r="D47" i="38"/>
  <c r="E47" i="38" s="1"/>
  <c r="D46" i="38"/>
  <c r="E46" i="38" s="1"/>
  <c r="D45" i="38"/>
  <c r="E45" i="38" s="1"/>
  <c r="D44" i="38"/>
  <c r="E44" i="38" s="1"/>
  <c r="D43" i="38"/>
  <c r="E43" i="38" s="1"/>
  <c r="D42" i="38"/>
  <c r="E42" i="38" s="1"/>
  <c r="D41" i="38"/>
  <c r="E41" i="38" s="1"/>
  <c r="D40" i="38"/>
  <c r="D39" i="38"/>
  <c r="E39" i="38" s="1"/>
  <c r="J38" i="38"/>
  <c r="C38" i="38"/>
  <c r="D37" i="38"/>
  <c r="E37" i="38" s="1"/>
  <c r="D36" i="38"/>
  <c r="E36" i="38" s="1"/>
  <c r="E35" i="38"/>
  <c r="D35" i="38"/>
  <c r="D34" i="38"/>
  <c r="E34" i="38" s="1"/>
  <c r="D33" i="38"/>
  <c r="E33" i="38" s="1"/>
  <c r="D32" i="38"/>
  <c r="E32" i="38" s="1"/>
  <c r="D31" i="38"/>
  <c r="E31" i="38" s="1"/>
  <c r="D30" i="38"/>
  <c r="E30" i="38" s="1"/>
  <c r="D29" i="38"/>
  <c r="E29" i="38" s="1"/>
  <c r="D28" i="38"/>
  <c r="E28" i="38" s="1"/>
  <c r="D27" i="38"/>
  <c r="E27" i="38" s="1"/>
  <c r="D26" i="38"/>
  <c r="E26" i="38" s="1"/>
  <c r="E25" i="38"/>
  <c r="D25" i="38"/>
  <c r="D24" i="38"/>
  <c r="E24" i="38" s="1"/>
  <c r="D23" i="38"/>
  <c r="E23" i="38" s="1"/>
  <c r="D22" i="38"/>
  <c r="E22" i="38" s="1"/>
  <c r="E21" i="38"/>
  <c r="D21" i="38"/>
  <c r="D20" i="38"/>
  <c r="E20" i="38" s="1"/>
  <c r="D19" i="38"/>
  <c r="E19" i="38" s="1"/>
  <c r="D18" i="38"/>
  <c r="E18" i="38" s="1"/>
  <c r="D17" i="38"/>
  <c r="E17" i="38" s="1"/>
  <c r="D16" i="38"/>
  <c r="E16" i="38" s="1"/>
  <c r="D15" i="38"/>
  <c r="E15" i="38" s="1"/>
  <c r="D14" i="38"/>
  <c r="E14" i="38" s="1"/>
  <c r="D13" i="38"/>
  <c r="E13" i="38" s="1"/>
  <c r="D12" i="38"/>
  <c r="E12" i="38" s="1"/>
  <c r="J11" i="38"/>
  <c r="C11" i="38"/>
  <c r="D10" i="38"/>
  <c r="E10" i="38" s="1"/>
  <c r="D9" i="38"/>
  <c r="E9" i="38" s="1"/>
  <c r="D8" i="38"/>
  <c r="E8" i="38" s="1"/>
  <c r="D7" i="38"/>
  <c r="E7" i="38" s="1"/>
  <c r="D6" i="38"/>
  <c r="D5" i="38"/>
  <c r="E5" i="38" s="1"/>
  <c r="J4" i="38"/>
  <c r="C4" i="38"/>
  <c r="J3" i="38"/>
  <c r="J2" i="38"/>
  <c r="J1" i="38"/>
  <c r="D9" i="37"/>
  <c r="D11" i="37" s="1"/>
  <c r="C9" i="37"/>
  <c r="C11" i="37" s="1"/>
  <c r="B9" i="37"/>
  <c r="B11" i="37" s="1"/>
  <c r="D7" i="37"/>
  <c r="C7" i="37"/>
  <c r="B7" i="37"/>
  <c r="D5" i="37"/>
  <c r="C5" i="37"/>
  <c r="B5" i="37"/>
  <c r="D31" i="36"/>
  <c r="C31" i="36"/>
  <c r="D30" i="36"/>
  <c r="C30" i="36"/>
  <c r="D29" i="36"/>
  <c r="C29" i="36"/>
  <c r="D28" i="36"/>
  <c r="C28" i="36"/>
  <c r="D27" i="36"/>
  <c r="E26" i="36"/>
  <c r="D26" i="36"/>
  <c r="C26" i="36"/>
  <c r="C27" i="36" s="1"/>
  <c r="I70" i="35"/>
  <c r="H70" i="35"/>
  <c r="G70" i="35"/>
  <c r="F70" i="35"/>
  <c r="E70" i="35"/>
  <c r="D70" i="35"/>
  <c r="C70" i="35"/>
  <c r="I67" i="35"/>
  <c r="H67" i="35"/>
  <c r="G67" i="35"/>
  <c r="F67" i="35"/>
  <c r="E67" i="35"/>
  <c r="D67" i="35"/>
  <c r="C67" i="35"/>
  <c r="I64" i="35"/>
  <c r="H64" i="35"/>
  <c r="G64" i="35"/>
  <c r="F64" i="35"/>
  <c r="E64" i="35"/>
  <c r="D64" i="35"/>
  <c r="C64" i="35"/>
  <c r="H60" i="35"/>
  <c r="G60" i="35"/>
  <c r="F60" i="35"/>
  <c r="E60" i="35"/>
  <c r="D60" i="35"/>
  <c r="C60" i="35"/>
  <c r="I57" i="35"/>
  <c r="H57" i="35"/>
  <c r="G57" i="35"/>
  <c r="F57" i="35"/>
  <c r="E57" i="35"/>
  <c r="D57" i="35"/>
  <c r="C57" i="35"/>
  <c r="I54" i="35"/>
  <c r="H54" i="35"/>
  <c r="G54" i="35"/>
  <c r="F54" i="35"/>
  <c r="E54" i="35"/>
  <c r="D54" i="35"/>
  <c r="C54" i="35"/>
  <c r="I51" i="35"/>
  <c r="H51" i="35"/>
  <c r="G51" i="35"/>
  <c r="F51" i="35"/>
  <c r="E51" i="35"/>
  <c r="D51" i="35"/>
  <c r="C51" i="35"/>
  <c r="I48" i="35"/>
  <c r="H48" i="35"/>
  <c r="G48" i="35"/>
  <c r="F48" i="35"/>
  <c r="E48" i="35"/>
  <c r="D48" i="35"/>
  <c r="C48" i="35"/>
  <c r="I33" i="35"/>
  <c r="H33" i="35"/>
  <c r="G33" i="35"/>
  <c r="F33" i="35"/>
  <c r="E33" i="35"/>
  <c r="D33" i="35"/>
  <c r="I29" i="35"/>
  <c r="H29" i="35"/>
  <c r="G29" i="35"/>
  <c r="F29" i="35"/>
  <c r="E29" i="35"/>
  <c r="D29" i="35"/>
  <c r="C29" i="35"/>
  <c r="I26" i="35"/>
  <c r="I25" i="35" s="1"/>
  <c r="H26" i="35"/>
  <c r="G26" i="35"/>
  <c r="F26" i="35"/>
  <c r="E26" i="35"/>
  <c r="D26" i="35"/>
  <c r="C26" i="35"/>
  <c r="I22" i="35"/>
  <c r="H22" i="35"/>
  <c r="G22" i="35"/>
  <c r="F22" i="35"/>
  <c r="E22" i="35"/>
  <c r="D22" i="35"/>
  <c r="C22" i="35"/>
  <c r="I19" i="35"/>
  <c r="H19" i="35"/>
  <c r="G19" i="35"/>
  <c r="F19" i="35"/>
  <c r="E19" i="35"/>
  <c r="D19" i="35"/>
  <c r="C19" i="35"/>
  <c r="I16" i="35"/>
  <c r="H16" i="35"/>
  <c r="G16" i="35"/>
  <c r="F16" i="35"/>
  <c r="E16" i="35"/>
  <c r="D16" i="35"/>
  <c r="C16" i="35"/>
  <c r="I13" i="35"/>
  <c r="H13" i="35"/>
  <c r="G13" i="35"/>
  <c r="F13" i="35"/>
  <c r="E13" i="35"/>
  <c r="D13" i="35"/>
  <c r="C13" i="35"/>
  <c r="I10" i="35"/>
  <c r="H10" i="35"/>
  <c r="G10" i="35"/>
  <c r="F10" i="35"/>
  <c r="E10" i="35"/>
  <c r="D10" i="35"/>
  <c r="C10" i="35"/>
  <c r="I5" i="35"/>
  <c r="H5" i="35"/>
  <c r="G5" i="35"/>
  <c r="F5" i="35"/>
  <c r="E5" i="35"/>
  <c r="D5" i="35"/>
  <c r="I70" i="34"/>
  <c r="H70" i="34"/>
  <c r="G70" i="34"/>
  <c r="F70" i="34"/>
  <c r="E70" i="34"/>
  <c r="D70" i="34"/>
  <c r="C70" i="34"/>
  <c r="I67" i="34"/>
  <c r="H67" i="34"/>
  <c r="G67" i="34"/>
  <c r="F67" i="34"/>
  <c r="E67" i="34"/>
  <c r="D67" i="34"/>
  <c r="C67" i="34"/>
  <c r="I64" i="34"/>
  <c r="H64" i="34"/>
  <c r="G64" i="34"/>
  <c r="F64" i="34"/>
  <c r="E64" i="34"/>
  <c r="D64" i="34"/>
  <c r="C64" i="34"/>
  <c r="H60" i="34"/>
  <c r="G60" i="34"/>
  <c r="F60" i="34"/>
  <c r="E60" i="34"/>
  <c r="D60" i="34"/>
  <c r="C60" i="34"/>
  <c r="I57" i="34"/>
  <c r="H57" i="34"/>
  <c r="G57" i="34"/>
  <c r="F57" i="34"/>
  <c r="E57" i="34"/>
  <c r="D57" i="34"/>
  <c r="C57" i="34"/>
  <c r="I54" i="34"/>
  <c r="H54" i="34"/>
  <c r="G54" i="34"/>
  <c r="F54" i="34"/>
  <c r="E54" i="34"/>
  <c r="D54" i="34"/>
  <c r="C54" i="34"/>
  <c r="I51" i="34"/>
  <c r="H51" i="34"/>
  <c r="G51" i="34"/>
  <c r="F51" i="34"/>
  <c r="E51" i="34"/>
  <c r="D51" i="34"/>
  <c r="C51" i="34"/>
  <c r="I48" i="34"/>
  <c r="H48" i="34"/>
  <c r="G48" i="34"/>
  <c r="F48" i="34"/>
  <c r="E48" i="34"/>
  <c r="D48" i="34"/>
  <c r="C48" i="34"/>
  <c r="I33" i="34"/>
  <c r="H33" i="34"/>
  <c r="G33" i="34"/>
  <c r="F33" i="34"/>
  <c r="E33" i="34"/>
  <c r="D33" i="34"/>
  <c r="C33" i="34"/>
  <c r="I29" i="34"/>
  <c r="H29" i="34"/>
  <c r="G29" i="34"/>
  <c r="F29" i="34"/>
  <c r="E29" i="34"/>
  <c r="D29" i="34"/>
  <c r="C29" i="34"/>
  <c r="I26" i="34"/>
  <c r="H26" i="34"/>
  <c r="G26" i="34"/>
  <c r="G25" i="34" s="1"/>
  <c r="F26" i="34"/>
  <c r="E26" i="34"/>
  <c r="D26" i="34"/>
  <c r="C26" i="34"/>
  <c r="I22" i="34"/>
  <c r="H22" i="34"/>
  <c r="G22" i="34"/>
  <c r="F22" i="34"/>
  <c r="E22" i="34"/>
  <c r="D22" i="34"/>
  <c r="C22" i="34"/>
  <c r="I19" i="34"/>
  <c r="H19" i="34"/>
  <c r="G19" i="34"/>
  <c r="F19" i="34"/>
  <c r="E19" i="34"/>
  <c r="D19" i="34"/>
  <c r="C19" i="34"/>
  <c r="I16" i="34"/>
  <c r="H16" i="34"/>
  <c r="G16" i="34"/>
  <c r="F16" i="34"/>
  <c r="E16" i="34"/>
  <c r="D16" i="34"/>
  <c r="C16" i="34"/>
  <c r="I13" i="34"/>
  <c r="H13" i="34"/>
  <c r="G13" i="34"/>
  <c r="F13" i="34"/>
  <c r="E13" i="34"/>
  <c r="D13" i="34"/>
  <c r="C13" i="34"/>
  <c r="I10" i="34"/>
  <c r="H10" i="34"/>
  <c r="G10" i="34"/>
  <c r="F10" i="34"/>
  <c r="E10" i="34"/>
  <c r="D10" i="34"/>
  <c r="C10" i="34"/>
  <c r="I5" i="34"/>
  <c r="H5" i="34"/>
  <c r="G5" i="34"/>
  <c r="F5" i="34"/>
  <c r="E5" i="34"/>
  <c r="D5" i="34"/>
  <c r="C5" i="34"/>
  <c r="C188" i="42" l="1"/>
  <c r="E644" i="42"/>
  <c r="E63" i="34"/>
  <c r="E32" i="34" s="1"/>
  <c r="I63" i="34"/>
  <c r="I32" i="34" s="1"/>
  <c r="F25" i="35"/>
  <c r="D63" i="35"/>
  <c r="H63" i="35"/>
  <c r="E214" i="38"/>
  <c r="E213" i="38" s="1"/>
  <c r="D445" i="38"/>
  <c r="E124" i="42"/>
  <c r="C203" i="42"/>
  <c r="C215" i="42"/>
  <c r="E239" i="42"/>
  <c r="E238" i="42" s="1"/>
  <c r="D474" i="42"/>
  <c r="D531" i="42"/>
  <c r="E580" i="42"/>
  <c r="E737" i="42"/>
  <c r="D774" i="42"/>
  <c r="D773" i="42" s="1"/>
  <c r="C163" i="38"/>
  <c r="D239" i="38"/>
  <c r="D238" i="38" s="1"/>
  <c r="C551" i="38"/>
  <c r="C550" i="38" s="1"/>
  <c r="E734" i="38"/>
  <c r="D761" i="38"/>
  <c r="D760" i="38" s="1"/>
  <c r="D185" i="42"/>
  <c r="D184" i="42" s="1"/>
  <c r="D239" i="42"/>
  <c r="D238" i="42" s="1"/>
  <c r="E344" i="42"/>
  <c r="E475" i="42"/>
  <c r="E667" i="42"/>
  <c r="D673" i="42"/>
  <c r="E729" i="42"/>
  <c r="D174" i="38"/>
  <c r="D236" i="42"/>
  <c r="D235" i="42" s="1"/>
  <c r="D605" i="42"/>
  <c r="D746" i="42"/>
  <c r="D140" i="38"/>
  <c r="E141" i="38"/>
  <c r="C25" i="34"/>
  <c r="D331" i="38"/>
  <c r="E647" i="38"/>
  <c r="D646" i="38"/>
  <c r="E6" i="42"/>
  <c r="D4" i="42"/>
  <c r="E161" i="42"/>
  <c r="E160" i="42" s="1"/>
  <c r="D160" i="42"/>
  <c r="E225" i="42"/>
  <c r="D223" i="42"/>
  <c r="D222" i="42" s="1"/>
  <c r="D25" i="34"/>
  <c r="D4" i="34" s="1"/>
  <c r="H25" i="34"/>
  <c r="H4" i="34" s="1"/>
  <c r="F63" i="34"/>
  <c r="E181" i="38"/>
  <c r="E180" i="38" s="1"/>
  <c r="D180" i="38"/>
  <c r="E219" i="38"/>
  <c r="E216" i="38" s="1"/>
  <c r="E215" i="38" s="1"/>
  <c r="D216" i="38"/>
  <c r="E742" i="38"/>
  <c r="E741" i="38" s="1"/>
  <c r="D741" i="38"/>
  <c r="E190" i="42"/>
  <c r="E189" i="42" s="1"/>
  <c r="D189" i="42"/>
  <c r="D260" i="42"/>
  <c r="E261" i="42"/>
  <c r="E736" i="42"/>
  <c r="E735" i="42" s="1"/>
  <c r="D120" i="42"/>
  <c r="E121" i="42"/>
  <c r="E155" i="42"/>
  <c r="E154" i="42" s="1"/>
  <c r="D154" i="42"/>
  <c r="D153" i="42" s="1"/>
  <c r="E216" i="42"/>
  <c r="C63" i="34"/>
  <c r="G63" i="34"/>
  <c r="G32" i="34" s="1"/>
  <c r="F63" i="35"/>
  <c r="E143" i="38"/>
  <c r="E167" i="38"/>
  <c r="C215" i="38"/>
  <c r="D117" i="42"/>
  <c r="C153" i="42"/>
  <c r="H153" i="42" s="1"/>
  <c r="J153" i="42" s="1"/>
  <c r="D157" i="42"/>
  <c r="D174" i="42"/>
  <c r="D170" i="42" s="1"/>
  <c r="D244" i="42"/>
  <c r="D243" i="42" s="1"/>
  <c r="E358" i="42"/>
  <c r="E385" i="42"/>
  <c r="E396" i="42"/>
  <c r="E395" i="42" s="1"/>
  <c r="E478" i="42"/>
  <c r="E549" i="42"/>
  <c r="E595" i="42"/>
  <c r="E594" i="42" s="1"/>
  <c r="D720" i="42"/>
  <c r="E734" i="42"/>
  <c r="E733" i="42" s="1"/>
  <c r="E732" i="42" s="1"/>
  <c r="D748" i="42"/>
  <c r="D745" i="42" s="1"/>
  <c r="D220" i="38"/>
  <c r="D233" i="38"/>
  <c r="E237" i="38"/>
  <c r="E236" i="38" s="1"/>
  <c r="E235" i="38" s="1"/>
  <c r="D409" i="38"/>
  <c r="C484" i="38"/>
  <c r="C483" i="38" s="1"/>
  <c r="D587" i="38"/>
  <c r="E157" i="42"/>
  <c r="E175" i="42"/>
  <c r="E174" i="42" s="1"/>
  <c r="E170" i="42" s="1"/>
  <c r="C179" i="42"/>
  <c r="C178" i="42" s="1"/>
  <c r="D220" i="42"/>
  <c r="E247" i="42"/>
  <c r="E244" i="42" s="1"/>
  <c r="E243" i="42" s="1"/>
  <c r="C259" i="42"/>
  <c r="H259" i="42" s="1"/>
  <c r="J259" i="42" s="1"/>
  <c r="E378" i="42"/>
  <c r="E392" i="42"/>
  <c r="D597" i="42"/>
  <c r="E601" i="42"/>
  <c r="D689" i="42"/>
  <c r="E63" i="35"/>
  <c r="I63" i="35"/>
  <c r="I74" i="35" s="1"/>
  <c r="E132" i="38"/>
  <c r="D207" i="38"/>
  <c r="D315" i="38"/>
  <c r="D494" i="38"/>
  <c r="D595" i="38"/>
  <c r="C116" i="42"/>
  <c r="D216" i="42"/>
  <c r="E648" i="42"/>
  <c r="D663" i="42"/>
  <c r="D696" i="42"/>
  <c r="E775" i="42"/>
  <c r="E388" i="42"/>
  <c r="E412" i="42"/>
  <c r="E763" i="42"/>
  <c r="E762" i="42" s="1"/>
  <c r="I32" i="35"/>
  <c r="F32" i="34"/>
  <c r="F4" i="35"/>
  <c r="C4" i="34"/>
  <c r="G4" i="34"/>
  <c r="F25" i="34"/>
  <c r="D63" i="34"/>
  <c r="D74" i="34" s="1"/>
  <c r="H63" i="34"/>
  <c r="H32" i="34" s="1"/>
  <c r="C25" i="35"/>
  <c r="C4" i="35" s="1"/>
  <c r="E32" i="35"/>
  <c r="D32" i="34"/>
  <c r="C32" i="34"/>
  <c r="I4" i="35"/>
  <c r="G25" i="35"/>
  <c r="D25" i="35"/>
  <c r="D4" i="35" s="1"/>
  <c r="E117" i="38"/>
  <c r="E155" i="38"/>
  <c r="C170" i="38"/>
  <c r="D201" i="38"/>
  <c r="D200" i="38" s="1"/>
  <c r="E239" i="38"/>
  <c r="E238" i="38" s="1"/>
  <c r="D244" i="38"/>
  <c r="D243" i="38" s="1"/>
  <c r="E357" i="38"/>
  <c r="D399" i="38"/>
  <c r="D455" i="38"/>
  <c r="D463" i="38"/>
  <c r="D474" i="38"/>
  <c r="E495" i="38"/>
  <c r="D552" i="38"/>
  <c r="D562" i="38"/>
  <c r="E588" i="38"/>
  <c r="D661" i="38"/>
  <c r="D687" i="38"/>
  <c r="D722" i="38"/>
  <c r="E732" i="38"/>
  <c r="E731" i="38" s="1"/>
  <c r="E730" i="38" s="1"/>
  <c r="D129" i="42"/>
  <c r="D132" i="42"/>
  <c r="D140" i="42"/>
  <c r="D143" i="42"/>
  <c r="D146" i="42"/>
  <c r="D149" i="42"/>
  <c r="C170" i="42"/>
  <c r="H170" i="42" s="1"/>
  <c r="J170" i="42" s="1"/>
  <c r="E181" i="42"/>
  <c r="E180" i="42" s="1"/>
  <c r="D195" i="42"/>
  <c r="C444" i="38"/>
  <c r="E11" i="42"/>
  <c r="E68" i="42"/>
  <c r="E97" i="42"/>
  <c r="E164" i="42"/>
  <c r="E25" i="35"/>
  <c r="E74" i="35" s="1"/>
  <c r="D143" i="38"/>
  <c r="E297" i="38"/>
  <c r="E296" i="38" s="1"/>
  <c r="D373" i="38"/>
  <c r="D412" i="38"/>
  <c r="D491" i="38"/>
  <c r="D484" i="38" s="1"/>
  <c r="E646" i="38"/>
  <c r="E665" i="38"/>
  <c r="D679" i="38"/>
  <c r="D744" i="38"/>
  <c r="D743" i="38" s="1"/>
  <c r="D61" i="42"/>
  <c r="D179" i="42"/>
  <c r="D193" i="42"/>
  <c r="D188" i="42" s="1"/>
  <c r="E194" i="42"/>
  <c r="E193" i="42" s="1"/>
  <c r="D120" i="38"/>
  <c r="E160" i="38"/>
  <c r="C188" i="38"/>
  <c r="E308" i="38"/>
  <c r="E497" i="38"/>
  <c r="C528" i="38"/>
  <c r="D616" i="38"/>
  <c r="E679" i="38"/>
  <c r="D683" i="38"/>
  <c r="D700" i="38"/>
  <c r="E733" i="38"/>
  <c r="E756" i="38"/>
  <c r="E755" i="38" s="1"/>
  <c r="E61" i="42"/>
  <c r="E117" i="42"/>
  <c r="E120" i="42"/>
  <c r="E123" i="42"/>
  <c r="E126" i="42"/>
  <c r="E129" i="42"/>
  <c r="E132" i="42"/>
  <c r="E167" i="42"/>
  <c r="D207" i="42"/>
  <c r="E208" i="42"/>
  <c r="E207" i="42" s="1"/>
  <c r="E223" i="42"/>
  <c r="E222" i="42" s="1"/>
  <c r="D250" i="42"/>
  <c r="E260" i="42"/>
  <c r="E266" i="42"/>
  <c r="E290" i="42"/>
  <c r="E348" i="42"/>
  <c r="D362" i="42"/>
  <c r="E368" i="42"/>
  <c r="E404" i="42"/>
  <c r="E416" i="42"/>
  <c r="C444" i="42"/>
  <c r="H444" i="42" s="1"/>
  <c r="E455" i="42"/>
  <c r="D459" i="42"/>
  <c r="D546" i="42"/>
  <c r="D549" i="42"/>
  <c r="D558" i="42"/>
  <c r="D612" i="42"/>
  <c r="D630" i="42"/>
  <c r="D678" i="42"/>
  <c r="D681" i="42"/>
  <c r="E697" i="42"/>
  <c r="E696" i="42" s="1"/>
  <c r="C745" i="42"/>
  <c r="D753" i="42"/>
  <c r="D752" i="42" s="1"/>
  <c r="D763" i="42"/>
  <c r="D762" i="42" s="1"/>
  <c r="E768" i="42"/>
  <c r="E767" i="42" s="1"/>
  <c r="E771" i="42"/>
  <c r="E770" i="42" s="1"/>
  <c r="E769" i="42" s="1"/>
  <c r="D229" i="42"/>
  <c r="D228" i="42" s="1"/>
  <c r="E250" i="42"/>
  <c r="C340" i="42"/>
  <c r="H340" i="42" s="1"/>
  <c r="E382" i="42"/>
  <c r="E399" i="42"/>
  <c r="D416" i="42"/>
  <c r="E422" i="42"/>
  <c r="E429" i="42"/>
  <c r="E450" i="42"/>
  <c r="E494" i="42"/>
  <c r="E579" i="42"/>
  <c r="E583" i="42"/>
  <c r="E589" i="42"/>
  <c r="E605" i="42"/>
  <c r="E640" i="42"/>
  <c r="E655" i="42"/>
  <c r="E702" i="42"/>
  <c r="H720" i="42"/>
  <c r="E674" i="42"/>
  <c r="E673" i="42" s="1"/>
  <c r="E690" i="42"/>
  <c r="E744" i="42"/>
  <c r="E743" i="42" s="1"/>
  <c r="D758" i="42"/>
  <c r="D757" i="42" s="1"/>
  <c r="D204" i="42"/>
  <c r="D203" i="42" s="1"/>
  <c r="E215" i="42"/>
  <c r="E353" i="42"/>
  <c r="E373" i="42"/>
  <c r="E409" i="42"/>
  <c r="C484" i="42"/>
  <c r="H484" i="42" s="1"/>
  <c r="E491" i="42"/>
  <c r="E497" i="42"/>
  <c r="E724" i="42"/>
  <c r="E774" i="42"/>
  <c r="E773" i="42" s="1"/>
  <c r="E587" i="38"/>
  <c r="C561" i="38"/>
  <c r="E410" i="38"/>
  <c r="D392" i="38"/>
  <c r="D382" i="38"/>
  <c r="E378" i="38"/>
  <c r="C340" i="38"/>
  <c r="D344" i="38"/>
  <c r="E126" i="38"/>
  <c r="C67" i="38"/>
  <c r="D38" i="38"/>
  <c r="C3" i="38"/>
  <c r="C2" i="38" s="1"/>
  <c r="D4" i="38"/>
  <c r="E38" i="42"/>
  <c r="E4" i="42"/>
  <c r="D11" i="42"/>
  <c r="D97" i="42"/>
  <c r="E140" i="42"/>
  <c r="E143" i="42"/>
  <c r="E146" i="42"/>
  <c r="E149" i="42"/>
  <c r="E229" i="42"/>
  <c r="E228" i="42" s="1"/>
  <c r="E315" i="42"/>
  <c r="E328" i="42"/>
  <c r="E362" i="42"/>
  <c r="E459" i="42"/>
  <c r="E463" i="42"/>
  <c r="E504" i="42"/>
  <c r="E515" i="42"/>
  <c r="E511" i="42" s="1"/>
  <c r="E533" i="42"/>
  <c r="E546" i="42"/>
  <c r="E540" i="42" s="1"/>
  <c r="E558" i="42"/>
  <c r="E612" i="42"/>
  <c r="E630" i="42"/>
  <c r="E678" i="42"/>
  <c r="E681" i="42"/>
  <c r="E685" i="42"/>
  <c r="E720" i="42"/>
  <c r="E758" i="42"/>
  <c r="E757" i="42" s="1"/>
  <c r="H136" i="42"/>
  <c r="C135" i="42"/>
  <c r="H135" i="42" s="1"/>
  <c r="J135" i="42" s="1"/>
  <c r="C3" i="42"/>
  <c r="D38" i="42"/>
  <c r="D3" i="42" s="1"/>
  <c r="D68" i="42"/>
  <c r="E263" i="42"/>
  <c r="E357" i="42"/>
  <c r="E445" i="42"/>
  <c r="E468" i="42"/>
  <c r="E474" i="42"/>
  <c r="E477" i="42"/>
  <c r="E597" i="42"/>
  <c r="E663" i="42"/>
  <c r="E647" i="42" s="1"/>
  <c r="E689" i="42"/>
  <c r="E745" i="42"/>
  <c r="E753" i="42"/>
  <c r="E752" i="42" s="1"/>
  <c r="H116" i="42"/>
  <c r="J116" i="42" s="1"/>
  <c r="E137" i="42"/>
  <c r="E136" i="42" s="1"/>
  <c r="D136" i="42"/>
  <c r="D135" i="42" s="1"/>
  <c r="C67" i="42"/>
  <c r="H67" i="42" s="1"/>
  <c r="J67" i="42" s="1"/>
  <c r="E486" i="42"/>
  <c r="E524" i="42"/>
  <c r="E530" i="42"/>
  <c r="E554" i="42"/>
  <c r="E553" i="42" s="1"/>
  <c r="E552" i="42" s="1"/>
  <c r="E564" i="42"/>
  <c r="E571" i="42"/>
  <c r="E618" i="42"/>
  <c r="C728" i="42"/>
  <c r="C163" i="42"/>
  <c r="H163" i="42" s="1"/>
  <c r="J163" i="42" s="1"/>
  <c r="D167" i="42"/>
  <c r="E183" i="42"/>
  <c r="E182" i="42" s="1"/>
  <c r="E179" i="42" s="1"/>
  <c r="E186" i="42"/>
  <c r="E185" i="42" s="1"/>
  <c r="E184" i="42" s="1"/>
  <c r="E199" i="42"/>
  <c r="E198" i="42" s="1"/>
  <c r="E197" i="42" s="1"/>
  <c r="E202" i="42"/>
  <c r="E201" i="42" s="1"/>
  <c r="E200" i="42" s="1"/>
  <c r="E205" i="42"/>
  <c r="E204" i="42" s="1"/>
  <c r="E212" i="42"/>
  <c r="E211" i="42" s="1"/>
  <c r="D348" i="42"/>
  <c r="D340" i="42" s="1"/>
  <c r="D353" i="42"/>
  <c r="D368" i="42"/>
  <c r="D373" i="42"/>
  <c r="D378" i="42"/>
  <c r="D388" i="42"/>
  <c r="D399" i="42"/>
  <c r="D404" i="42"/>
  <c r="D409" i="42"/>
  <c r="D429" i="42"/>
  <c r="D463" i="42"/>
  <c r="D468" i="42"/>
  <c r="H486" i="42"/>
  <c r="D494" i="42"/>
  <c r="D504" i="42"/>
  <c r="C511" i="42"/>
  <c r="H511" i="42" s="1"/>
  <c r="C530" i="42"/>
  <c r="H530" i="42" s="1"/>
  <c r="D533" i="42"/>
  <c r="D554" i="42"/>
  <c r="C563" i="42"/>
  <c r="D571" i="42"/>
  <c r="D601" i="42"/>
  <c r="D644" i="42"/>
  <c r="D648" i="42"/>
  <c r="D667" i="42"/>
  <c r="D702" i="42"/>
  <c r="C718" i="42"/>
  <c r="H718" i="42" s="1"/>
  <c r="J718" i="42" s="1"/>
  <c r="D724" i="42"/>
  <c r="D719" i="42" s="1"/>
  <c r="D718" i="42" s="1"/>
  <c r="E742" i="42"/>
  <c r="E741" i="42" s="1"/>
  <c r="E780" i="42"/>
  <c r="E779" i="42" s="1"/>
  <c r="D315" i="42"/>
  <c r="D328" i="42"/>
  <c r="D344" i="42"/>
  <c r="D164" i="42"/>
  <c r="D163" i="42" s="1"/>
  <c r="D412" i="42"/>
  <c r="D422" i="42"/>
  <c r="D445" i="42"/>
  <c r="D450" i="42"/>
  <c r="D455" i="42"/>
  <c r="D486" i="42"/>
  <c r="D491" i="42"/>
  <c r="D497" i="42"/>
  <c r="D515" i="42"/>
  <c r="D511" i="42" s="1"/>
  <c r="D524" i="42"/>
  <c r="D540" i="42"/>
  <c r="C553" i="42"/>
  <c r="D564" i="42"/>
  <c r="D583" i="42"/>
  <c r="D618" i="42"/>
  <c r="D640" i="42"/>
  <c r="C647" i="42"/>
  <c r="H647" i="42" s="1"/>
  <c r="J647" i="42" s="1"/>
  <c r="D655" i="42"/>
  <c r="D685" i="42"/>
  <c r="E392" i="38"/>
  <c r="E399" i="38"/>
  <c r="E463" i="38"/>
  <c r="E474" i="38"/>
  <c r="E661" i="38"/>
  <c r="E722" i="38"/>
  <c r="E120" i="38"/>
  <c r="E157" i="38"/>
  <c r="E289" i="38"/>
  <c r="E362" i="38"/>
  <c r="E4" i="35"/>
  <c r="G4" i="35"/>
  <c r="H25" i="35"/>
  <c r="H4" i="35" s="1"/>
  <c r="C63" i="35"/>
  <c r="C32" i="35" s="1"/>
  <c r="G63" i="35"/>
  <c r="G32" i="35" s="1"/>
  <c r="E11" i="38"/>
  <c r="E61" i="38"/>
  <c r="C116" i="38"/>
  <c r="E129" i="38"/>
  <c r="E164" i="38"/>
  <c r="E163" i="38" s="1"/>
  <c r="E189" i="38"/>
  <c r="E204" i="38"/>
  <c r="D211" i="38"/>
  <c r="C228" i="38"/>
  <c r="E250" i="38"/>
  <c r="E298" i="38"/>
  <c r="D308" i="38"/>
  <c r="E325" i="38"/>
  <c r="D328" i="38"/>
  <c r="C314" i="38"/>
  <c r="C259" i="38" s="1"/>
  <c r="D348" i="38"/>
  <c r="D353" i="38"/>
  <c r="E374" i="38"/>
  <c r="E373" i="38" s="1"/>
  <c r="D378" i="38"/>
  <c r="E383" i="38"/>
  <c r="E382" i="38" s="1"/>
  <c r="E446" i="38"/>
  <c r="E445" i="38" s="1"/>
  <c r="E456" i="38"/>
  <c r="E455" i="38" s="1"/>
  <c r="D497" i="38"/>
  <c r="E596" i="38"/>
  <c r="E595" i="38" s="1"/>
  <c r="E603" i="38"/>
  <c r="E616" i="38"/>
  <c r="E687" i="38"/>
  <c r="D694" i="38"/>
  <c r="E751" i="38"/>
  <c r="E750" i="38" s="1"/>
  <c r="D32" i="35"/>
  <c r="H32" i="35"/>
  <c r="D11" i="38"/>
  <c r="D61" i="38"/>
  <c r="D129" i="38"/>
  <c r="D132" i="38"/>
  <c r="E136" i="38"/>
  <c r="E146" i="38"/>
  <c r="E149" i="38"/>
  <c r="E154" i="38"/>
  <c r="C153" i="38"/>
  <c r="D164" i="38"/>
  <c r="D167" i="38"/>
  <c r="E171" i="38"/>
  <c r="E185" i="38"/>
  <c r="E184" i="38" s="1"/>
  <c r="D189" i="38"/>
  <c r="D198" i="38"/>
  <c r="D197" i="38" s="1"/>
  <c r="D250" i="38"/>
  <c r="D260" i="38"/>
  <c r="D289" i="38"/>
  <c r="D298" i="38"/>
  <c r="D305" i="38"/>
  <c r="D325" i="38"/>
  <c r="D314" i="38" s="1"/>
  <c r="E331" i="38"/>
  <c r="E492" i="38"/>
  <c r="E491" i="38" s="1"/>
  <c r="D603" i="38"/>
  <c r="E671" i="38"/>
  <c r="E701" i="38"/>
  <c r="E700" i="38" s="1"/>
  <c r="C717" i="38"/>
  <c r="C716" i="38" s="1"/>
  <c r="D734" i="38"/>
  <c r="D733" i="38" s="1"/>
  <c r="D739" i="38"/>
  <c r="C743" i="38"/>
  <c r="D751" i="38"/>
  <c r="D750" i="38" s="1"/>
  <c r="D777" i="38"/>
  <c r="F74" i="35"/>
  <c r="E6" i="38"/>
  <c r="E4" i="38" s="1"/>
  <c r="E40" i="38"/>
  <c r="E38" i="38" s="1"/>
  <c r="D68" i="38"/>
  <c r="E97" i="38"/>
  <c r="D117" i="38"/>
  <c r="D126" i="38"/>
  <c r="D146" i="38"/>
  <c r="D157" i="38"/>
  <c r="D153" i="38" s="1"/>
  <c r="D182" i="38"/>
  <c r="D179" i="38" s="1"/>
  <c r="E194" i="38"/>
  <c r="E193" i="38" s="1"/>
  <c r="E188" i="38" s="1"/>
  <c r="E208" i="38"/>
  <c r="E207" i="38" s="1"/>
  <c r="C203" i="38"/>
  <c r="E229" i="38"/>
  <c r="E228" i="38" s="1"/>
  <c r="E302" i="38"/>
  <c r="E316" i="38"/>
  <c r="E345" i="38"/>
  <c r="E344" i="38" s="1"/>
  <c r="E409" i="38"/>
  <c r="E416" i="38"/>
  <c r="D429" i="38"/>
  <c r="E577" i="38"/>
  <c r="D671" i="38"/>
  <c r="D756" i="38"/>
  <c r="D755" i="38" s="1"/>
  <c r="E762" i="38"/>
  <c r="E761" i="38" s="1"/>
  <c r="E760" i="38" s="1"/>
  <c r="E25" i="34"/>
  <c r="E4" i="34" s="1"/>
  <c r="I25" i="34"/>
  <c r="I4" i="34" s="1"/>
  <c r="G74" i="34"/>
  <c r="E123" i="38"/>
  <c r="E179" i="38"/>
  <c r="D215" i="38"/>
  <c r="E244" i="38"/>
  <c r="E243" i="38" s="1"/>
  <c r="E265" i="38"/>
  <c r="E348" i="38"/>
  <c r="E353" i="38"/>
  <c r="D362" i="38"/>
  <c r="D416" i="38"/>
  <c r="E530" i="38"/>
  <c r="E529" i="38" s="1"/>
  <c r="E563" i="38"/>
  <c r="E562" i="38" s="1"/>
  <c r="D577" i="38"/>
  <c r="E747" i="38"/>
  <c r="E746" i="38" s="1"/>
  <c r="E743" i="38" s="1"/>
  <c r="E140" i="38"/>
  <c r="E153" i="38"/>
  <c r="E487" i="38"/>
  <c r="E486" i="38" s="1"/>
  <c r="D486" i="38"/>
  <c r="E514" i="38"/>
  <c r="E513" i="38" s="1"/>
  <c r="D513" i="38"/>
  <c r="D509" i="38" s="1"/>
  <c r="E548" i="38"/>
  <c r="E547" i="38" s="1"/>
  <c r="D547" i="38"/>
  <c r="E593" i="38"/>
  <c r="E592" i="38" s="1"/>
  <c r="D592" i="38"/>
  <c r="E728" i="38"/>
  <c r="E727" i="38" s="1"/>
  <c r="D727" i="38"/>
  <c r="E766" i="38"/>
  <c r="E765" i="38" s="1"/>
  <c r="D765" i="38"/>
  <c r="E769" i="38"/>
  <c r="E768" i="38" s="1"/>
  <c r="E767" i="38" s="1"/>
  <c r="D768" i="38"/>
  <c r="D767" i="38" s="1"/>
  <c r="E405" i="38"/>
  <c r="E404" i="38" s="1"/>
  <c r="D404" i="38"/>
  <c r="E451" i="38"/>
  <c r="E450" i="38" s="1"/>
  <c r="D450" i="38"/>
  <c r="E469" i="38"/>
  <c r="E468" i="38" s="1"/>
  <c r="D468" i="38"/>
  <c r="E478" i="38"/>
  <c r="E477" i="38" s="1"/>
  <c r="D477" i="38"/>
  <c r="E532" i="38"/>
  <c r="E531" i="38" s="1"/>
  <c r="D531" i="38"/>
  <c r="D528" i="38" s="1"/>
  <c r="E545" i="38"/>
  <c r="E544" i="38" s="1"/>
  <c r="E538" i="38" s="1"/>
  <c r="D544" i="38"/>
  <c r="E600" i="38"/>
  <c r="E599" i="38" s="1"/>
  <c r="D599" i="38"/>
  <c r="D642" i="38"/>
  <c r="E644" i="38"/>
  <c r="E642" i="38" s="1"/>
  <c r="E369" i="38"/>
  <c r="E368" i="38" s="1"/>
  <c r="D368" i="38"/>
  <c r="E396" i="38"/>
  <c r="E395" i="38" s="1"/>
  <c r="D395" i="38"/>
  <c r="E423" i="38"/>
  <c r="E422" i="38" s="1"/>
  <c r="D422" i="38"/>
  <c r="E460" i="38"/>
  <c r="E459" i="38" s="1"/>
  <c r="D459" i="38"/>
  <c r="E557" i="38"/>
  <c r="E556" i="38" s="1"/>
  <c r="D556" i="38"/>
  <c r="D551" i="38" s="1"/>
  <c r="D550" i="38" s="1"/>
  <c r="E639" i="38"/>
  <c r="E638" i="38" s="1"/>
  <c r="D638" i="38"/>
  <c r="E654" i="38"/>
  <c r="E653" i="38" s="1"/>
  <c r="D653" i="38"/>
  <c r="E719" i="38"/>
  <c r="E718" i="38" s="1"/>
  <c r="D718" i="38"/>
  <c r="D717" i="38" s="1"/>
  <c r="D716" i="38" s="1"/>
  <c r="E389" i="38"/>
  <c r="E388" i="38" s="1"/>
  <c r="D388" i="38"/>
  <c r="E505" i="38"/>
  <c r="E504" i="38" s="1"/>
  <c r="D504" i="38"/>
  <c r="E582" i="38"/>
  <c r="E581" i="38" s="1"/>
  <c r="D581" i="38"/>
  <c r="E611" i="38"/>
  <c r="E610" i="38" s="1"/>
  <c r="D610" i="38"/>
  <c r="E116" i="38"/>
  <c r="E315" i="38"/>
  <c r="C135" i="38"/>
  <c r="D149" i="38"/>
  <c r="E260" i="38"/>
  <c r="D265" i="38"/>
  <c r="E569" i="38"/>
  <c r="E628" i="38"/>
  <c r="E676" i="38"/>
  <c r="C726" i="38"/>
  <c r="C725" i="38" s="1"/>
  <c r="E772" i="38"/>
  <c r="E771" i="38" s="1"/>
  <c r="E68" i="38"/>
  <c r="D97" i="38"/>
  <c r="D123" i="38"/>
  <c r="D185" i="38"/>
  <c r="D184" i="38" s="1"/>
  <c r="D204" i="38"/>
  <c r="D203" i="38" s="1"/>
  <c r="D223" i="38"/>
  <c r="D222" i="38" s="1"/>
  <c r="D302" i="38"/>
  <c r="E328" i="38"/>
  <c r="E494" i="38"/>
  <c r="E522" i="38"/>
  <c r="D136" i="38"/>
  <c r="D171" i="38"/>
  <c r="D170" i="38" s="1"/>
  <c r="E175" i="38"/>
  <c r="E174" i="38" s="1"/>
  <c r="D195" i="38"/>
  <c r="E223" i="38"/>
  <c r="E222" i="38" s="1"/>
  <c r="D229" i="38"/>
  <c r="D228" i="38" s="1"/>
  <c r="D357" i="38"/>
  <c r="E412" i="38"/>
  <c r="E430" i="38"/>
  <c r="E429" i="38" s="1"/>
  <c r="E485" i="38"/>
  <c r="E510" i="38"/>
  <c r="D522" i="38"/>
  <c r="D538" i="38"/>
  <c r="E553" i="38"/>
  <c r="E552" i="38" s="1"/>
  <c r="E551" i="38" s="1"/>
  <c r="E550" i="38" s="1"/>
  <c r="D569" i="38"/>
  <c r="D628" i="38"/>
  <c r="C645" i="38"/>
  <c r="C560" i="38" s="1"/>
  <c r="D676" i="38"/>
  <c r="E683" i="38"/>
  <c r="E694" i="38"/>
  <c r="D772" i="38"/>
  <c r="D771" i="38" s="1"/>
  <c r="D74" i="35"/>
  <c r="F32" i="35"/>
  <c r="G74" i="35"/>
  <c r="I74" i="34"/>
  <c r="F4" i="34"/>
  <c r="F74" i="34"/>
  <c r="C777" i="31"/>
  <c r="C772" i="31"/>
  <c r="C771" i="31" s="1"/>
  <c r="C768" i="31"/>
  <c r="C767" i="31" s="1"/>
  <c r="C765" i="31"/>
  <c r="C761" i="31"/>
  <c r="C760" i="31" s="1"/>
  <c r="C756" i="31"/>
  <c r="C755" i="31" s="1"/>
  <c r="C751" i="31"/>
  <c r="C750" i="31" s="1"/>
  <c r="C746" i="31"/>
  <c r="C744" i="31"/>
  <c r="C741" i="31"/>
  <c r="C739" i="31"/>
  <c r="C734" i="31"/>
  <c r="C733" i="31" s="1"/>
  <c r="C731" i="31"/>
  <c r="C730" i="31" s="1"/>
  <c r="C727" i="31"/>
  <c r="C722" i="31"/>
  <c r="C718" i="31"/>
  <c r="C700" i="31"/>
  <c r="C694" i="31"/>
  <c r="C687" i="31"/>
  <c r="C683" i="31"/>
  <c r="C679" i="31"/>
  <c r="C676" i="31"/>
  <c r="C671" i="31"/>
  <c r="C665" i="31"/>
  <c r="C661" i="31"/>
  <c r="C653" i="31"/>
  <c r="C646" i="31"/>
  <c r="C642" i="31"/>
  <c r="C638" i="31"/>
  <c r="C628" i="31"/>
  <c r="C616" i="31"/>
  <c r="C610" i="31"/>
  <c r="C603" i="31"/>
  <c r="C599" i="31"/>
  <c r="C595" i="31"/>
  <c r="C592" i="31"/>
  <c r="C587" i="31"/>
  <c r="C581" i="31"/>
  <c r="C577" i="31"/>
  <c r="C569" i="31"/>
  <c r="C562" i="31"/>
  <c r="C556" i="31"/>
  <c r="C552" i="31"/>
  <c r="C547" i="31"/>
  <c r="C544" i="31"/>
  <c r="C538" i="31" s="1"/>
  <c r="C531" i="31"/>
  <c r="C529" i="31"/>
  <c r="C522" i="31"/>
  <c r="C513" i="31"/>
  <c r="C509" i="31" s="1"/>
  <c r="C504" i="31"/>
  <c r="C497" i="31"/>
  <c r="C494" i="31"/>
  <c r="C491" i="31"/>
  <c r="C486" i="31"/>
  <c r="C477" i="31"/>
  <c r="C474" i="31"/>
  <c r="C468" i="31"/>
  <c r="C463" i="31"/>
  <c r="C459" i="31"/>
  <c r="C455" i="31"/>
  <c r="C450" i="31"/>
  <c r="C445" i="31"/>
  <c r="C429" i="31"/>
  <c r="C422" i="31"/>
  <c r="C416" i="31"/>
  <c r="C412" i="31"/>
  <c r="C409" i="31"/>
  <c r="C404" i="31"/>
  <c r="C399" i="31"/>
  <c r="C395" i="31"/>
  <c r="C392" i="31"/>
  <c r="C388" i="31"/>
  <c r="C382" i="31"/>
  <c r="C378" i="31"/>
  <c r="C373" i="31"/>
  <c r="C368" i="31"/>
  <c r="C362" i="31"/>
  <c r="C357" i="31"/>
  <c r="C353" i="31"/>
  <c r="C348" i="31"/>
  <c r="C344" i="31"/>
  <c r="C331" i="31"/>
  <c r="C328" i="31"/>
  <c r="C325" i="31"/>
  <c r="C315" i="31"/>
  <c r="C263" i="31"/>
  <c r="C260" i="31"/>
  <c r="C250" i="31"/>
  <c r="C244" i="31"/>
  <c r="C243" i="31" s="1"/>
  <c r="C239" i="31"/>
  <c r="C238" i="31" s="1"/>
  <c r="C236" i="31"/>
  <c r="C235" i="31" s="1"/>
  <c r="C233" i="31"/>
  <c r="C229" i="31"/>
  <c r="C223" i="31"/>
  <c r="C222" i="31" s="1"/>
  <c r="C220" i="31"/>
  <c r="C216" i="31"/>
  <c r="C213" i="31"/>
  <c r="C211" i="31"/>
  <c r="C207" i="31"/>
  <c r="C204" i="31"/>
  <c r="C201" i="31"/>
  <c r="C200" i="31" s="1"/>
  <c r="C198" i="31"/>
  <c r="C197" i="31" s="1"/>
  <c r="C195" i="31"/>
  <c r="C193" i="31"/>
  <c r="C189" i="31"/>
  <c r="C185" i="31"/>
  <c r="C184" i="31" s="1"/>
  <c r="C179" i="31"/>
  <c r="C174" i="31"/>
  <c r="C171" i="31"/>
  <c r="C167" i="31"/>
  <c r="C164" i="31"/>
  <c r="C160" i="31"/>
  <c r="C157" i="31"/>
  <c r="C154" i="31"/>
  <c r="C149" i="31"/>
  <c r="C146" i="31"/>
  <c r="C143" i="31"/>
  <c r="C140" i="31"/>
  <c r="C136" i="31"/>
  <c r="C132" i="31"/>
  <c r="C129" i="31"/>
  <c r="C126" i="31"/>
  <c r="C123" i="31"/>
  <c r="C120" i="31"/>
  <c r="C117" i="31"/>
  <c r="C97" i="31"/>
  <c r="C68" i="31"/>
  <c r="C61" i="31"/>
  <c r="C38" i="31"/>
  <c r="C11" i="31"/>
  <c r="C4" i="31"/>
  <c r="D778" i="33"/>
  <c r="E778" i="33" s="1"/>
  <c r="E777" i="33" s="1"/>
  <c r="C777" i="33"/>
  <c r="D776" i="33"/>
  <c r="E776" i="33" s="1"/>
  <c r="D775" i="33"/>
  <c r="E775" i="33" s="1"/>
  <c r="D774" i="33"/>
  <c r="E774" i="33" s="1"/>
  <c r="D773" i="33"/>
  <c r="E773" i="33" s="1"/>
  <c r="C772" i="33"/>
  <c r="C771" i="33" s="1"/>
  <c r="D770" i="33"/>
  <c r="E770" i="33" s="1"/>
  <c r="D769" i="33"/>
  <c r="D768" i="33" s="1"/>
  <c r="D767" i="33" s="1"/>
  <c r="C768" i="33"/>
  <c r="C767" i="33" s="1"/>
  <c r="D766" i="33"/>
  <c r="E766" i="33" s="1"/>
  <c r="E765" i="33" s="1"/>
  <c r="C765" i="33"/>
  <c r="D764" i="33"/>
  <c r="E764" i="33" s="1"/>
  <c r="D763" i="33"/>
  <c r="E763" i="33" s="1"/>
  <c r="D762" i="33"/>
  <c r="C761" i="33"/>
  <c r="C760" i="33"/>
  <c r="D759" i="33"/>
  <c r="E759" i="33" s="1"/>
  <c r="D758" i="33"/>
  <c r="E758" i="33" s="1"/>
  <c r="D757" i="33"/>
  <c r="C756" i="33"/>
  <c r="C755" i="33" s="1"/>
  <c r="D754" i="33"/>
  <c r="D753" i="33"/>
  <c r="E753" i="33" s="1"/>
  <c r="D752" i="33"/>
  <c r="C751" i="33"/>
  <c r="C750" i="33" s="1"/>
  <c r="D749" i="33"/>
  <c r="E749" i="33" s="1"/>
  <c r="D748" i="33"/>
  <c r="E748" i="33" s="1"/>
  <c r="D747" i="33"/>
  <c r="C746" i="33"/>
  <c r="D745" i="33"/>
  <c r="D744" i="33" s="1"/>
  <c r="C744" i="33"/>
  <c r="D742" i="33"/>
  <c r="D741" i="33" s="1"/>
  <c r="C741" i="33"/>
  <c r="D740" i="33"/>
  <c r="E740" i="33" s="1"/>
  <c r="E739" i="33" s="1"/>
  <c r="C739" i="33"/>
  <c r="D738" i="33"/>
  <c r="E738" i="33" s="1"/>
  <c r="D737" i="33"/>
  <c r="E737" i="33" s="1"/>
  <c r="D736" i="33"/>
  <c r="E736" i="33" s="1"/>
  <c r="D735" i="33"/>
  <c r="E735" i="33" s="1"/>
  <c r="C734" i="33"/>
  <c r="C733" i="33" s="1"/>
  <c r="D732" i="33"/>
  <c r="D731" i="33" s="1"/>
  <c r="D730" i="33" s="1"/>
  <c r="C731" i="33"/>
  <c r="C730" i="33" s="1"/>
  <c r="D729" i="33"/>
  <c r="E729" i="33" s="1"/>
  <c r="D728" i="33"/>
  <c r="E728" i="33" s="1"/>
  <c r="C727" i="33"/>
  <c r="J726" i="33"/>
  <c r="J725" i="33"/>
  <c r="D724" i="33"/>
  <c r="E724" i="33" s="1"/>
  <c r="D723" i="33"/>
  <c r="E723" i="33" s="1"/>
  <c r="C722" i="33"/>
  <c r="D721" i="33"/>
  <c r="E721" i="33" s="1"/>
  <c r="D720" i="33"/>
  <c r="E720" i="33" s="1"/>
  <c r="C718" i="33"/>
  <c r="J717" i="33"/>
  <c r="J716" i="33"/>
  <c r="D715" i="33"/>
  <c r="E715" i="33" s="1"/>
  <c r="D714" i="33"/>
  <c r="E714" i="33" s="1"/>
  <c r="D713" i="33"/>
  <c r="E713" i="33" s="1"/>
  <c r="D712" i="33"/>
  <c r="E712" i="33" s="1"/>
  <c r="D711" i="33"/>
  <c r="E711" i="33" s="1"/>
  <c r="D710" i="33"/>
  <c r="E710" i="33" s="1"/>
  <c r="D709" i="33"/>
  <c r="E709" i="33" s="1"/>
  <c r="D708" i="33"/>
  <c r="E708" i="33" s="1"/>
  <c r="D707" i="33"/>
  <c r="E707" i="33" s="1"/>
  <c r="D706" i="33"/>
  <c r="E706" i="33" s="1"/>
  <c r="D705" i="33"/>
  <c r="E705" i="33" s="1"/>
  <c r="D704" i="33"/>
  <c r="E704" i="33" s="1"/>
  <c r="D703" i="33"/>
  <c r="E703" i="33" s="1"/>
  <c r="D702" i="33"/>
  <c r="E702" i="33" s="1"/>
  <c r="D701" i="33"/>
  <c r="C700" i="33"/>
  <c r="D699" i="33"/>
  <c r="E699" i="33" s="1"/>
  <c r="D698" i="33"/>
  <c r="E698" i="33" s="1"/>
  <c r="D697" i="33"/>
  <c r="E697" i="33" s="1"/>
  <c r="D696" i="33"/>
  <c r="E696" i="33" s="1"/>
  <c r="D695" i="33"/>
  <c r="C694" i="33"/>
  <c r="D693" i="33"/>
  <c r="E693" i="33" s="1"/>
  <c r="D692" i="33"/>
  <c r="E692" i="33" s="1"/>
  <c r="D691" i="33"/>
  <c r="E691" i="33" s="1"/>
  <c r="D690" i="33"/>
  <c r="E690" i="33" s="1"/>
  <c r="D689" i="33"/>
  <c r="E689" i="33" s="1"/>
  <c r="D688" i="33"/>
  <c r="C687" i="33"/>
  <c r="D686" i="33"/>
  <c r="E686" i="33" s="1"/>
  <c r="D685" i="33"/>
  <c r="E685" i="33" s="1"/>
  <c r="D684" i="33"/>
  <c r="E684" i="33" s="1"/>
  <c r="C683" i="33"/>
  <c r="D682" i="33"/>
  <c r="E682" i="33" s="1"/>
  <c r="D681" i="33"/>
  <c r="E681" i="33" s="1"/>
  <c r="D680" i="33"/>
  <c r="E680" i="33" s="1"/>
  <c r="C679" i="33"/>
  <c r="D678" i="33"/>
  <c r="E678" i="33" s="1"/>
  <c r="D677" i="33"/>
  <c r="C676" i="33"/>
  <c r="D675" i="33"/>
  <c r="E675" i="33" s="1"/>
  <c r="D674" i="33"/>
  <c r="E674" i="33" s="1"/>
  <c r="D673" i="33"/>
  <c r="E673" i="33" s="1"/>
  <c r="D672" i="33"/>
  <c r="C671" i="33"/>
  <c r="D670" i="33"/>
  <c r="E670" i="33" s="1"/>
  <c r="D669" i="33"/>
  <c r="E669" i="33" s="1"/>
  <c r="D668" i="33"/>
  <c r="E668" i="33" s="1"/>
  <c r="D667" i="33"/>
  <c r="E667" i="33" s="1"/>
  <c r="D666" i="33"/>
  <c r="D665" i="33" s="1"/>
  <c r="C665" i="33"/>
  <c r="E664" i="33"/>
  <c r="D664" i="33"/>
  <c r="D663" i="33"/>
  <c r="E663" i="33" s="1"/>
  <c r="D662" i="33"/>
  <c r="C661" i="33"/>
  <c r="D660" i="33"/>
  <c r="E660" i="33" s="1"/>
  <c r="D659" i="33"/>
  <c r="E659" i="33" s="1"/>
  <c r="D658" i="33"/>
  <c r="E658" i="33" s="1"/>
  <c r="D657" i="33"/>
  <c r="E657" i="33" s="1"/>
  <c r="D656" i="33"/>
  <c r="E656" i="33" s="1"/>
  <c r="D655" i="33"/>
  <c r="E655" i="33" s="1"/>
  <c r="D654" i="33"/>
  <c r="C653" i="33"/>
  <c r="D652" i="33"/>
  <c r="E652" i="33" s="1"/>
  <c r="D651" i="33"/>
  <c r="E651" i="33" s="1"/>
  <c r="D650" i="33"/>
  <c r="E650" i="33" s="1"/>
  <c r="D649" i="33"/>
  <c r="E649" i="33" s="1"/>
  <c r="D648" i="33"/>
  <c r="E648" i="33" s="1"/>
  <c r="D647" i="33"/>
  <c r="E647" i="33" s="1"/>
  <c r="C646" i="33"/>
  <c r="J645" i="33"/>
  <c r="D644" i="33"/>
  <c r="E644" i="33" s="1"/>
  <c r="D643" i="33"/>
  <c r="E643" i="33" s="1"/>
  <c r="J642" i="33"/>
  <c r="C642" i="33"/>
  <c r="D641" i="33"/>
  <c r="E641" i="33" s="1"/>
  <c r="D640" i="33"/>
  <c r="E640" i="33" s="1"/>
  <c r="D639" i="33"/>
  <c r="E639" i="33" s="1"/>
  <c r="J638" i="33"/>
  <c r="C638" i="33"/>
  <c r="D637" i="33"/>
  <c r="E637" i="33" s="1"/>
  <c r="D636" i="33"/>
  <c r="E636" i="33" s="1"/>
  <c r="D635" i="33"/>
  <c r="E635" i="33" s="1"/>
  <c r="D634" i="33"/>
  <c r="E634" i="33" s="1"/>
  <c r="D633" i="33"/>
  <c r="E633" i="33" s="1"/>
  <c r="D632" i="33"/>
  <c r="E632" i="33" s="1"/>
  <c r="D631" i="33"/>
  <c r="E631" i="33" s="1"/>
  <c r="D630" i="33"/>
  <c r="E630" i="33" s="1"/>
  <c r="D629" i="33"/>
  <c r="E629" i="33" s="1"/>
  <c r="C628" i="33"/>
  <c r="D627" i="33"/>
  <c r="E627" i="33" s="1"/>
  <c r="D626" i="33"/>
  <c r="E626" i="33" s="1"/>
  <c r="E625" i="33"/>
  <c r="D625" i="33"/>
  <c r="D624" i="33"/>
  <c r="E624" i="33" s="1"/>
  <c r="D623" i="33"/>
  <c r="E623" i="33" s="1"/>
  <c r="D622" i="33"/>
  <c r="E622" i="33" s="1"/>
  <c r="D621" i="33"/>
  <c r="E621" i="33" s="1"/>
  <c r="D620" i="33"/>
  <c r="D619" i="33"/>
  <c r="E619" i="33" s="1"/>
  <c r="D618" i="33"/>
  <c r="E618" i="33" s="1"/>
  <c r="D617" i="33"/>
  <c r="E617" i="33" s="1"/>
  <c r="C616" i="33"/>
  <c r="D615" i="33"/>
  <c r="E615" i="33" s="1"/>
  <c r="D614" i="33"/>
  <c r="E614" i="33" s="1"/>
  <c r="D613" i="33"/>
  <c r="E613" i="33" s="1"/>
  <c r="D612" i="33"/>
  <c r="E612" i="33" s="1"/>
  <c r="D611" i="33"/>
  <c r="C610" i="33"/>
  <c r="D609" i="33"/>
  <c r="E609" i="33" s="1"/>
  <c r="D608" i="33"/>
  <c r="E608" i="33" s="1"/>
  <c r="D607" i="33"/>
  <c r="D606" i="33"/>
  <c r="E606" i="33" s="1"/>
  <c r="D605" i="33"/>
  <c r="E605" i="33" s="1"/>
  <c r="D604" i="33"/>
  <c r="E604" i="33" s="1"/>
  <c r="C603" i="33"/>
  <c r="D602" i="33"/>
  <c r="E602" i="33" s="1"/>
  <c r="D601" i="33"/>
  <c r="E601" i="33" s="1"/>
  <c r="D600" i="33"/>
  <c r="C599" i="33"/>
  <c r="D598" i="33"/>
  <c r="E598" i="33" s="1"/>
  <c r="D597" i="33"/>
  <c r="E597" i="33" s="1"/>
  <c r="D596" i="33"/>
  <c r="C595" i="33"/>
  <c r="D594" i="33"/>
  <c r="E594" i="33" s="1"/>
  <c r="D593" i="33"/>
  <c r="C592" i="33"/>
  <c r="D591" i="33"/>
  <c r="E591" i="33" s="1"/>
  <c r="D590" i="33"/>
  <c r="E590" i="33" s="1"/>
  <c r="D589" i="33"/>
  <c r="E589" i="33" s="1"/>
  <c r="D588" i="33"/>
  <c r="E588" i="33" s="1"/>
  <c r="C587" i="33"/>
  <c r="D586" i="33"/>
  <c r="E586" i="33" s="1"/>
  <c r="D585" i="33"/>
  <c r="E585" i="33" s="1"/>
  <c r="D584" i="33"/>
  <c r="E584" i="33" s="1"/>
  <c r="D583" i="33"/>
  <c r="E583" i="33" s="1"/>
  <c r="D582" i="33"/>
  <c r="D581" i="33" s="1"/>
  <c r="C581" i="33"/>
  <c r="D580" i="33"/>
  <c r="E580" i="33" s="1"/>
  <c r="D579" i="33"/>
  <c r="E579" i="33" s="1"/>
  <c r="D578" i="33"/>
  <c r="C577" i="33"/>
  <c r="D576" i="33"/>
  <c r="E576" i="33" s="1"/>
  <c r="D575" i="33"/>
  <c r="E575" i="33" s="1"/>
  <c r="D574" i="33"/>
  <c r="E574" i="33" s="1"/>
  <c r="D573" i="33"/>
  <c r="E573" i="33" s="1"/>
  <c r="D572" i="33"/>
  <c r="E572" i="33" s="1"/>
  <c r="D571" i="33"/>
  <c r="E571" i="33" s="1"/>
  <c r="D570" i="33"/>
  <c r="C569" i="33"/>
  <c r="D568" i="33"/>
  <c r="E568" i="33" s="1"/>
  <c r="D567" i="33"/>
  <c r="E567" i="33" s="1"/>
  <c r="D566" i="33"/>
  <c r="E566" i="33" s="1"/>
  <c r="D565" i="33"/>
  <c r="E565" i="33" s="1"/>
  <c r="D564" i="33"/>
  <c r="E564" i="33" s="1"/>
  <c r="D563" i="33"/>
  <c r="C562" i="33"/>
  <c r="J561" i="33"/>
  <c r="J560" i="33"/>
  <c r="J559" i="33"/>
  <c r="D558" i="33"/>
  <c r="E558" i="33" s="1"/>
  <c r="D557" i="33"/>
  <c r="C556" i="33"/>
  <c r="D555" i="33"/>
  <c r="E555" i="33" s="1"/>
  <c r="D554" i="33"/>
  <c r="E554" i="33" s="1"/>
  <c r="D553" i="33"/>
  <c r="C552" i="33"/>
  <c r="J551" i="33"/>
  <c r="J550" i="33"/>
  <c r="E549" i="33"/>
  <c r="D548" i="33"/>
  <c r="J547" i="33"/>
  <c r="C547" i="33"/>
  <c r="D546" i="33"/>
  <c r="E546" i="33" s="1"/>
  <c r="D545" i="33"/>
  <c r="C544" i="33"/>
  <c r="C538" i="33" s="1"/>
  <c r="D543" i="33"/>
  <c r="E543" i="33" s="1"/>
  <c r="D542" i="33"/>
  <c r="E542" i="33" s="1"/>
  <c r="D541" i="33"/>
  <c r="E541" i="33" s="1"/>
  <c r="D540" i="33"/>
  <c r="E540" i="33" s="1"/>
  <c r="D539" i="33"/>
  <c r="D537" i="33"/>
  <c r="E537" i="33" s="1"/>
  <c r="D536" i="33"/>
  <c r="E536" i="33" s="1"/>
  <c r="D535" i="33"/>
  <c r="E535" i="33" s="1"/>
  <c r="D534" i="33"/>
  <c r="E534" i="33" s="1"/>
  <c r="D533" i="33"/>
  <c r="E533" i="33" s="1"/>
  <c r="D532" i="33"/>
  <c r="E532" i="33" s="1"/>
  <c r="C531" i="33"/>
  <c r="D530" i="33"/>
  <c r="D529" i="33" s="1"/>
  <c r="C529" i="33"/>
  <c r="D527" i="33"/>
  <c r="E527" i="33" s="1"/>
  <c r="D526" i="33"/>
  <c r="E526" i="33" s="1"/>
  <c r="D525" i="33"/>
  <c r="E525" i="33" s="1"/>
  <c r="D524" i="33"/>
  <c r="E524" i="33" s="1"/>
  <c r="E523" i="33"/>
  <c r="D523" i="33"/>
  <c r="C522" i="33"/>
  <c r="D521" i="33"/>
  <c r="E521" i="33" s="1"/>
  <c r="D520" i="33"/>
  <c r="E520" i="33" s="1"/>
  <c r="D519" i="33"/>
  <c r="E519" i="33" s="1"/>
  <c r="D518" i="33"/>
  <c r="E518" i="33" s="1"/>
  <c r="D517" i="33"/>
  <c r="E517" i="33" s="1"/>
  <c r="D516" i="33"/>
  <c r="E516" i="33" s="1"/>
  <c r="D515" i="33"/>
  <c r="E515" i="33" s="1"/>
  <c r="D514" i="33"/>
  <c r="E514" i="33" s="1"/>
  <c r="C513" i="33"/>
  <c r="D512" i="33"/>
  <c r="E512" i="33" s="1"/>
  <c r="D511" i="33"/>
  <c r="E511" i="33" s="1"/>
  <c r="D510" i="33"/>
  <c r="C509" i="33"/>
  <c r="D508" i="33"/>
  <c r="E508" i="33" s="1"/>
  <c r="D507" i="33"/>
  <c r="E507" i="33" s="1"/>
  <c r="D506" i="33"/>
  <c r="E506" i="33" s="1"/>
  <c r="D505" i="33"/>
  <c r="C504" i="33"/>
  <c r="D503" i="33"/>
  <c r="E503" i="33" s="1"/>
  <c r="D502" i="33"/>
  <c r="E502" i="33" s="1"/>
  <c r="D501" i="33"/>
  <c r="E501" i="33" s="1"/>
  <c r="D500" i="33"/>
  <c r="E500" i="33" s="1"/>
  <c r="D499" i="33"/>
  <c r="E499" i="33" s="1"/>
  <c r="D498" i="33"/>
  <c r="C497" i="33"/>
  <c r="D496" i="33"/>
  <c r="E496" i="33" s="1"/>
  <c r="D495" i="33"/>
  <c r="C494" i="33"/>
  <c r="D493" i="33"/>
  <c r="E493" i="33" s="1"/>
  <c r="D492" i="33"/>
  <c r="E492" i="33" s="1"/>
  <c r="C491" i="33"/>
  <c r="D490" i="33"/>
  <c r="E490" i="33" s="1"/>
  <c r="D489" i="33"/>
  <c r="E489" i="33" s="1"/>
  <c r="E488" i="33"/>
  <c r="C486" i="33"/>
  <c r="D485" i="33"/>
  <c r="E485" i="33" s="1"/>
  <c r="J483" i="33"/>
  <c r="D481" i="33"/>
  <c r="E481" i="33" s="1"/>
  <c r="D480" i="33"/>
  <c r="E480" i="33" s="1"/>
  <c r="D479" i="33"/>
  <c r="E479" i="33" s="1"/>
  <c r="D478" i="33"/>
  <c r="C477" i="33"/>
  <c r="D476" i="33"/>
  <c r="E476" i="33" s="1"/>
  <c r="D475" i="33"/>
  <c r="C474" i="33"/>
  <c r="D473" i="33"/>
  <c r="E473" i="33" s="1"/>
  <c r="D472" i="33"/>
  <c r="E472" i="33" s="1"/>
  <c r="D471" i="33"/>
  <c r="E471" i="33" s="1"/>
  <c r="D470" i="33"/>
  <c r="E470" i="33" s="1"/>
  <c r="D469" i="33"/>
  <c r="C468" i="33"/>
  <c r="D467" i="33"/>
  <c r="E467" i="33" s="1"/>
  <c r="D466" i="33"/>
  <c r="E466" i="33" s="1"/>
  <c r="D465" i="33"/>
  <c r="E465" i="33" s="1"/>
  <c r="D464" i="33"/>
  <c r="C463" i="33"/>
  <c r="D462" i="33"/>
  <c r="E462" i="33" s="1"/>
  <c r="D461" i="33"/>
  <c r="E461" i="33" s="1"/>
  <c r="D460" i="33"/>
  <c r="C459" i="33"/>
  <c r="D458" i="33"/>
  <c r="E458" i="33" s="1"/>
  <c r="D457" i="33"/>
  <c r="E457" i="33" s="1"/>
  <c r="D456" i="33"/>
  <c r="E456" i="33" s="1"/>
  <c r="C455" i="33"/>
  <c r="D454" i="33"/>
  <c r="E454" i="33" s="1"/>
  <c r="D453" i="33"/>
  <c r="E453" i="33" s="1"/>
  <c r="D452" i="33"/>
  <c r="E452" i="33" s="1"/>
  <c r="D451" i="33"/>
  <c r="C450" i="33"/>
  <c r="D449" i="33"/>
  <c r="E449" i="33" s="1"/>
  <c r="D448" i="33"/>
  <c r="E448" i="33" s="1"/>
  <c r="D447" i="33"/>
  <c r="E447" i="33" s="1"/>
  <c r="D446" i="33"/>
  <c r="C445" i="33"/>
  <c r="D443" i="33"/>
  <c r="E443" i="33" s="1"/>
  <c r="D442" i="33"/>
  <c r="E442" i="33" s="1"/>
  <c r="E441" i="33"/>
  <c r="D440" i="33"/>
  <c r="E440" i="33" s="1"/>
  <c r="D439" i="33"/>
  <c r="E439" i="33" s="1"/>
  <c r="D438" i="33"/>
  <c r="E438" i="33" s="1"/>
  <c r="D437" i="33"/>
  <c r="E437" i="33" s="1"/>
  <c r="D436" i="33"/>
  <c r="E436" i="33" s="1"/>
  <c r="D435" i="33"/>
  <c r="E435" i="33" s="1"/>
  <c r="D434" i="33"/>
  <c r="E434" i="33" s="1"/>
  <c r="D433" i="33"/>
  <c r="E433" i="33" s="1"/>
  <c r="D432" i="33"/>
  <c r="E432" i="33" s="1"/>
  <c r="D431" i="33"/>
  <c r="E431" i="33" s="1"/>
  <c r="D430" i="33"/>
  <c r="E430" i="33" s="1"/>
  <c r="C429" i="33"/>
  <c r="D428" i="33"/>
  <c r="E428" i="33" s="1"/>
  <c r="D427" i="33"/>
  <c r="E427" i="33" s="1"/>
  <c r="D426" i="33"/>
  <c r="E426" i="33" s="1"/>
  <c r="D425" i="33"/>
  <c r="E425" i="33" s="1"/>
  <c r="D424" i="33"/>
  <c r="E424" i="33" s="1"/>
  <c r="D423" i="33"/>
  <c r="C422" i="33"/>
  <c r="D421" i="33"/>
  <c r="E421" i="33" s="1"/>
  <c r="D420" i="33"/>
  <c r="E420" i="33" s="1"/>
  <c r="D419" i="33"/>
  <c r="E419" i="33" s="1"/>
  <c r="D418" i="33"/>
  <c r="E418" i="33" s="1"/>
  <c r="D417" i="33"/>
  <c r="E417" i="33" s="1"/>
  <c r="C416" i="33"/>
  <c r="D415" i="33"/>
  <c r="E415" i="33" s="1"/>
  <c r="D414" i="33"/>
  <c r="E414" i="33" s="1"/>
  <c r="D413" i="33"/>
  <c r="E413" i="33" s="1"/>
  <c r="C412" i="33"/>
  <c r="D411" i="33"/>
  <c r="E411" i="33" s="1"/>
  <c r="E410" i="33"/>
  <c r="C409" i="33"/>
  <c r="D408" i="33"/>
  <c r="E408" i="33" s="1"/>
  <c r="D407" i="33"/>
  <c r="E407" i="33" s="1"/>
  <c r="D406" i="33"/>
  <c r="E406" i="33" s="1"/>
  <c r="D405" i="33"/>
  <c r="C404" i="33"/>
  <c r="D403" i="33"/>
  <c r="E403" i="33" s="1"/>
  <c r="D402" i="33"/>
  <c r="E402" i="33" s="1"/>
  <c r="D401" i="33"/>
  <c r="E401" i="33" s="1"/>
  <c r="D400" i="33"/>
  <c r="C399" i="33"/>
  <c r="D398" i="33"/>
  <c r="E398" i="33" s="1"/>
  <c r="D397" i="33"/>
  <c r="E397" i="33" s="1"/>
  <c r="D396" i="33"/>
  <c r="C395" i="33"/>
  <c r="D394" i="33"/>
  <c r="E394" i="33" s="1"/>
  <c r="D393" i="33"/>
  <c r="C392" i="33"/>
  <c r="D391" i="33"/>
  <c r="E391" i="33" s="1"/>
  <c r="D390" i="33"/>
  <c r="E390" i="33" s="1"/>
  <c r="D389" i="33"/>
  <c r="C388" i="33"/>
  <c r="D387" i="33"/>
  <c r="E387" i="33" s="1"/>
  <c r="D386" i="33"/>
  <c r="E386" i="33" s="1"/>
  <c r="D385" i="33"/>
  <c r="E385" i="33" s="1"/>
  <c r="D384" i="33"/>
  <c r="E384" i="33" s="1"/>
  <c r="D383" i="33"/>
  <c r="E383" i="33" s="1"/>
  <c r="C382" i="33"/>
  <c r="D381" i="33"/>
  <c r="E381" i="33" s="1"/>
  <c r="D380" i="33"/>
  <c r="E380" i="33" s="1"/>
  <c r="D379" i="33"/>
  <c r="E379" i="33" s="1"/>
  <c r="C378" i="33"/>
  <c r="D377" i="33"/>
  <c r="E377" i="33" s="1"/>
  <c r="D376" i="33"/>
  <c r="E376" i="33" s="1"/>
  <c r="D375" i="33"/>
  <c r="E375" i="33" s="1"/>
  <c r="D374" i="33"/>
  <c r="D373" i="33" s="1"/>
  <c r="C373" i="33"/>
  <c r="D372" i="33"/>
  <c r="E372" i="33" s="1"/>
  <c r="D371" i="33"/>
  <c r="E371" i="33" s="1"/>
  <c r="D370" i="33"/>
  <c r="E370" i="33" s="1"/>
  <c r="D369" i="33"/>
  <c r="C368" i="33"/>
  <c r="D367" i="33"/>
  <c r="E367" i="33" s="1"/>
  <c r="D366" i="33"/>
  <c r="E366" i="33" s="1"/>
  <c r="D365" i="33"/>
  <c r="E365" i="33" s="1"/>
  <c r="D364" i="33"/>
  <c r="E364" i="33" s="1"/>
  <c r="E363" i="33"/>
  <c r="C362" i="33"/>
  <c r="D361" i="33"/>
  <c r="E361" i="33" s="1"/>
  <c r="D360" i="33"/>
  <c r="E360" i="33" s="1"/>
  <c r="D359" i="33"/>
  <c r="E359" i="33" s="1"/>
  <c r="D358" i="33"/>
  <c r="C357" i="33"/>
  <c r="D356" i="33"/>
  <c r="E356" i="33" s="1"/>
  <c r="D355" i="33"/>
  <c r="E355" i="33" s="1"/>
  <c r="D354" i="33"/>
  <c r="E354" i="33" s="1"/>
  <c r="C353" i="33"/>
  <c r="D352" i="33"/>
  <c r="E352" i="33" s="1"/>
  <c r="D351" i="33"/>
  <c r="E351" i="33" s="1"/>
  <c r="D350" i="33"/>
  <c r="E350" i="33" s="1"/>
  <c r="D349" i="33"/>
  <c r="C348" i="33"/>
  <c r="D347" i="33"/>
  <c r="E347" i="33" s="1"/>
  <c r="D346" i="33"/>
  <c r="E346" i="33" s="1"/>
  <c r="D345" i="33"/>
  <c r="E345" i="33" s="1"/>
  <c r="C344" i="33"/>
  <c r="D343" i="33"/>
  <c r="E343" i="33" s="1"/>
  <c r="D342" i="33"/>
  <c r="E342" i="33" s="1"/>
  <c r="D341" i="33"/>
  <c r="E341" i="33" s="1"/>
  <c r="J339" i="33"/>
  <c r="D338" i="33"/>
  <c r="E338" i="33" s="1"/>
  <c r="D337" i="33"/>
  <c r="E337" i="33" s="1"/>
  <c r="D336" i="33"/>
  <c r="E336" i="33" s="1"/>
  <c r="D335" i="33"/>
  <c r="E335" i="33" s="1"/>
  <c r="D334" i="33"/>
  <c r="E334" i="33" s="1"/>
  <c r="D333" i="33"/>
  <c r="E333" i="33" s="1"/>
  <c r="D332" i="33"/>
  <c r="C331" i="33"/>
  <c r="D330" i="33"/>
  <c r="E330" i="33" s="1"/>
  <c r="D329" i="33"/>
  <c r="E329" i="33" s="1"/>
  <c r="C328" i="33"/>
  <c r="D327" i="33"/>
  <c r="E327" i="33" s="1"/>
  <c r="D326" i="33"/>
  <c r="C325" i="33"/>
  <c r="D324" i="33"/>
  <c r="E324" i="33" s="1"/>
  <c r="D323" i="33"/>
  <c r="E323" i="33" s="1"/>
  <c r="D322" i="33"/>
  <c r="E322" i="33" s="1"/>
  <c r="D321" i="33"/>
  <c r="E321" i="33" s="1"/>
  <c r="D320" i="33"/>
  <c r="E320" i="33" s="1"/>
  <c r="D319" i="33"/>
  <c r="E319" i="33" s="1"/>
  <c r="D318" i="33"/>
  <c r="E318" i="33" s="1"/>
  <c r="D317" i="33"/>
  <c r="D316" i="33"/>
  <c r="E316" i="33" s="1"/>
  <c r="C315" i="33"/>
  <c r="D313" i="33"/>
  <c r="E313" i="33" s="1"/>
  <c r="D312" i="33"/>
  <c r="D311" i="33"/>
  <c r="E311" i="33" s="1"/>
  <c r="D310" i="33"/>
  <c r="E310" i="33" s="1"/>
  <c r="D309" i="33"/>
  <c r="E309" i="33" s="1"/>
  <c r="D307" i="33"/>
  <c r="E307" i="33" s="1"/>
  <c r="D306" i="33"/>
  <c r="D305" i="33" s="1"/>
  <c r="D304" i="33"/>
  <c r="E304" i="33" s="1"/>
  <c r="D303" i="33"/>
  <c r="D301" i="33"/>
  <c r="E301" i="33" s="1"/>
  <c r="D300" i="33"/>
  <c r="E300" i="33" s="1"/>
  <c r="D299" i="33"/>
  <c r="D297" i="33"/>
  <c r="D296" i="33" s="1"/>
  <c r="D295" i="33"/>
  <c r="E295" i="33" s="1"/>
  <c r="D294" i="33"/>
  <c r="E294" i="33" s="1"/>
  <c r="D293" i="33"/>
  <c r="E293" i="33" s="1"/>
  <c r="E292" i="33"/>
  <c r="D292" i="33"/>
  <c r="D291" i="33"/>
  <c r="E291" i="33" s="1"/>
  <c r="D290" i="33"/>
  <c r="D288" i="33"/>
  <c r="E288" i="33" s="1"/>
  <c r="D287" i="33"/>
  <c r="E287" i="33" s="1"/>
  <c r="D286" i="33"/>
  <c r="E286" i="33" s="1"/>
  <c r="D285" i="33"/>
  <c r="E285" i="33" s="1"/>
  <c r="D284" i="33"/>
  <c r="E284" i="33" s="1"/>
  <c r="D283" i="33"/>
  <c r="E283" i="33" s="1"/>
  <c r="D282" i="33"/>
  <c r="E282" i="33" s="1"/>
  <c r="D281" i="33"/>
  <c r="E281" i="33" s="1"/>
  <c r="D280" i="33"/>
  <c r="E280" i="33" s="1"/>
  <c r="D279" i="33"/>
  <c r="E279" i="33" s="1"/>
  <c r="D278" i="33"/>
  <c r="E278" i="33" s="1"/>
  <c r="D277" i="33"/>
  <c r="E277" i="33" s="1"/>
  <c r="D276" i="33"/>
  <c r="E276" i="33" s="1"/>
  <c r="D275" i="33"/>
  <c r="E275" i="33" s="1"/>
  <c r="D274" i="33"/>
  <c r="E274" i="33" s="1"/>
  <c r="D273" i="33"/>
  <c r="E273" i="33" s="1"/>
  <c r="E272" i="33"/>
  <c r="D272" i="33"/>
  <c r="D271" i="33"/>
  <c r="E271" i="33" s="1"/>
  <c r="D270" i="33"/>
  <c r="E270" i="33" s="1"/>
  <c r="D269" i="33"/>
  <c r="E269" i="33" s="1"/>
  <c r="D268" i="33"/>
  <c r="E268" i="33" s="1"/>
  <c r="D267" i="33"/>
  <c r="D266" i="33"/>
  <c r="E266" i="33" s="1"/>
  <c r="D264" i="33"/>
  <c r="D262" i="33"/>
  <c r="E262" i="33" s="1"/>
  <c r="D261" i="33"/>
  <c r="E261" i="33" s="1"/>
  <c r="C260" i="33"/>
  <c r="J259" i="33"/>
  <c r="J258" i="33"/>
  <c r="J257" i="33"/>
  <c r="J256" i="33"/>
  <c r="D252" i="33"/>
  <c r="E252" i="33" s="1"/>
  <c r="D251" i="33"/>
  <c r="C250" i="33"/>
  <c r="D249" i="33"/>
  <c r="E249" i="33" s="1"/>
  <c r="D248" i="33"/>
  <c r="E248" i="33" s="1"/>
  <c r="D247" i="33"/>
  <c r="E247" i="33" s="1"/>
  <c r="D246" i="33"/>
  <c r="E246" i="33" s="1"/>
  <c r="D245" i="33"/>
  <c r="E245" i="33" s="1"/>
  <c r="C244" i="33"/>
  <c r="C243" i="33" s="1"/>
  <c r="D242" i="33"/>
  <c r="E242" i="33" s="1"/>
  <c r="D241" i="33"/>
  <c r="E241" i="33" s="1"/>
  <c r="D240" i="33"/>
  <c r="E240" i="33" s="1"/>
  <c r="C239" i="33"/>
  <c r="C238" i="33" s="1"/>
  <c r="D237" i="33"/>
  <c r="E237" i="33" s="1"/>
  <c r="E236" i="33" s="1"/>
  <c r="E235" i="33" s="1"/>
  <c r="C236" i="33"/>
  <c r="C235" i="33"/>
  <c r="D234" i="33"/>
  <c r="E234" i="33" s="1"/>
  <c r="E233" i="33" s="1"/>
  <c r="C233" i="33"/>
  <c r="D232" i="33"/>
  <c r="E232" i="33" s="1"/>
  <c r="D231" i="33"/>
  <c r="E231" i="33" s="1"/>
  <c r="D230" i="33"/>
  <c r="E230" i="33" s="1"/>
  <c r="C229" i="33"/>
  <c r="D227" i="33"/>
  <c r="E227" i="33" s="1"/>
  <c r="D226" i="33"/>
  <c r="E226" i="33" s="1"/>
  <c r="D225" i="33"/>
  <c r="E225" i="33" s="1"/>
  <c r="D224" i="33"/>
  <c r="E224" i="33" s="1"/>
  <c r="C223" i="33"/>
  <c r="C222" i="33" s="1"/>
  <c r="D221" i="33"/>
  <c r="D220" i="33" s="1"/>
  <c r="C220" i="33"/>
  <c r="D219" i="33"/>
  <c r="E219" i="33" s="1"/>
  <c r="D218" i="33"/>
  <c r="E218" i="33" s="1"/>
  <c r="D217" i="33"/>
  <c r="E217" i="33" s="1"/>
  <c r="C216" i="33"/>
  <c r="D214" i="33"/>
  <c r="C213" i="33"/>
  <c r="D212" i="33"/>
  <c r="D211" i="33" s="1"/>
  <c r="C211" i="33"/>
  <c r="D210" i="33"/>
  <c r="E210" i="33" s="1"/>
  <c r="D209" i="33"/>
  <c r="E209" i="33" s="1"/>
  <c r="D208" i="33"/>
  <c r="C207" i="33"/>
  <c r="D206" i="33"/>
  <c r="E206" i="33" s="1"/>
  <c r="D205" i="33"/>
  <c r="E205" i="33" s="1"/>
  <c r="C204" i="33"/>
  <c r="D202" i="33"/>
  <c r="C201" i="33"/>
  <c r="C200" i="33" s="1"/>
  <c r="D199" i="33"/>
  <c r="D198" i="33" s="1"/>
  <c r="D197" i="33" s="1"/>
  <c r="C198" i="33"/>
  <c r="C197" i="33" s="1"/>
  <c r="D196" i="33"/>
  <c r="C195" i="33"/>
  <c r="D194" i="33"/>
  <c r="C193" i="33"/>
  <c r="D192" i="33"/>
  <c r="E192" i="33" s="1"/>
  <c r="D191" i="33"/>
  <c r="E191" i="33" s="1"/>
  <c r="D190" i="33"/>
  <c r="C189" i="33"/>
  <c r="D187" i="33"/>
  <c r="E187" i="33" s="1"/>
  <c r="D186" i="33"/>
  <c r="E186" i="33" s="1"/>
  <c r="C185" i="33"/>
  <c r="C184" i="33" s="1"/>
  <c r="D183" i="33"/>
  <c r="E183" i="33" s="1"/>
  <c r="E182" i="33" s="1"/>
  <c r="D181" i="33"/>
  <c r="D180" i="33" s="1"/>
  <c r="C179" i="33"/>
  <c r="J178" i="33"/>
  <c r="J177" i="33"/>
  <c r="D176" i="33"/>
  <c r="E176" i="33" s="1"/>
  <c r="D175" i="33"/>
  <c r="E175" i="33" s="1"/>
  <c r="C174" i="33"/>
  <c r="D173" i="33"/>
  <c r="E173" i="33" s="1"/>
  <c r="D172" i="33"/>
  <c r="E172" i="33" s="1"/>
  <c r="C171" i="33"/>
  <c r="J170" i="33"/>
  <c r="D169" i="33"/>
  <c r="E169" i="33" s="1"/>
  <c r="D168" i="33"/>
  <c r="E168" i="33" s="1"/>
  <c r="C167" i="33"/>
  <c r="D166" i="33"/>
  <c r="E166" i="33" s="1"/>
  <c r="D165" i="33"/>
  <c r="C164" i="33"/>
  <c r="J163" i="33"/>
  <c r="D162" i="33"/>
  <c r="E162" i="33" s="1"/>
  <c r="D161" i="33"/>
  <c r="E161" i="33" s="1"/>
  <c r="D160" i="33"/>
  <c r="C160" i="33"/>
  <c r="D159" i="33"/>
  <c r="E159" i="33" s="1"/>
  <c r="D158" i="33"/>
  <c r="E158" i="33" s="1"/>
  <c r="C157" i="33"/>
  <c r="D156" i="33"/>
  <c r="E156" i="33" s="1"/>
  <c r="D155" i="33"/>
  <c r="E155" i="33" s="1"/>
  <c r="C154" i="33"/>
  <c r="J153" i="33"/>
  <c r="J152" i="33"/>
  <c r="D151" i="33"/>
  <c r="E151" i="33" s="1"/>
  <c r="D150" i="33"/>
  <c r="C149" i="33"/>
  <c r="D148" i="33"/>
  <c r="D147" i="33"/>
  <c r="E147" i="33" s="1"/>
  <c r="C146" i="33"/>
  <c r="D145" i="33"/>
  <c r="E145" i="33" s="1"/>
  <c r="D144" i="33"/>
  <c r="E144" i="33" s="1"/>
  <c r="C143" i="33"/>
  <c r="D142" i="33"/>
  <c r="E142" i="33" s="1"/>
  <c r="D141" i="33"/>
  <c r="C140" i="33"/>
  <c r="D139" i="33"/>
  <c r="E139" i="33" s="1"/>
  <c r="D138" i="33"/>
  <c r="E138" i="33" s="1"/>
  <c r="E137" i="33"/>
  <c r="D137" i="33"/>
  <c r="C136" i="33"/>
  <c r="J135" i="33"/>
  <c r="E134" i="33"/>
  <c r="D134" i="33"/>
  <c r="D133" i="33"/>
  <c r="D132" i="33" s="1"/>
  <c r="C132" i="33"/>
  <c r="D131" i="33"/>
  <c r="E131" i="33" s="1"/>
  <c r="D130" i="33"/>
  <c r="C129" i="33"/>
  <c r="D128" i="33"/>
  <c r="E128" i="33" s="1"/>
  <c r="D127" i="33"/>
  <c r="E127" i="33" s="1"/>
  <c r="C126" i="33"/>
  <c r="D125" i="33"/>
  <c r="E125" i="33" s="1"/>
  <c r="D124" i="33"/>
  <c r="C123" i="33"/>
  <c r="D122" i="33"/>
  <c r="E122" i="33" s="1"/>
  <c r="D121" i="33"/>
  <c r="E121" i="33" s="1"/>
  <c r="C120" i="33"/>
  <c r="D119" i="33"/>
  <c r="E119" i="33" s="1"/>
  <c r="D118" i="33"/>
  <c r="C117" i="33"/>
  <c r="J116" i="33"/>
  <c r="J115" i="33"/>
  <c r="J114" i="33"/>
  <c r="D113" i="33"/>
  <c r="E113" i="33" s="1"/>
  <c r="D112" i="33"/>
  <c r="E112" i="33" s="1"/>
  <c r="D111" i="33"/>
  <c r="E111" i="33" s="1"/>
  <c r="D110" i="33"/>
  <c r="E110" i="33" s="1"/>
  <c r="D109" i="33"/>
  <c r="E109" i="33" s="1"/>
  <c r="D108" i="33"/>
  <c r="E108" i="33" s="1"/>
  <c r="D107" i="33"/>
  <c r="E107" i="33" s="1"/>
  <c r="D106" i="33"/>
  <c r="E106" i="33" s="1"/>
  <c r="D105" i="33"/>
  <c r="E105" i="33" s="1"/>
  <c r="D104" i="33"/>
  <c r="E104" i="33" s="1"/>
  <c r="D103" i="33"/>
  <c r="E103" i="33" s="1"/>
  <c r="D102" i="33"/>
  <c r="E102" i="33" s="1"/>
  <c r="D101" i="33"/>
  <c r="E101" i="33" s="1"/>
  <c r="D100" i="33"/>
  <c r="E100" i="33" s="1"/>
  <c r="D99" i="33"/>
  <c r="E98" i="33"/>
  <c r="J97" i="33"/>
  <c r="C97" i="33"/>
  <c r="D96" i="33"/>
  <c r="E96" i="33" s="1"/>
  <c r="D95" i="33"/>
  <c r="E95" i="33" s="1"/>
  <c r="D94" i="33"/>
  <c r="E94" i="33" s="1"/>
  <c r="D93" i="33"/>
  <c r="E93" i="33" s="1"/>
  <c r="D92" i="33"/>
  <c r="E92" i="33" s="1"/>
  <c r="D91" i="33"/>
  <c r="E91" i="33" s="1"/>
  <c r="D90" i="33"/>
  <c r="E90" i="33" s="1"/>
  <c r="D89" i="33"/>
  <c r="E89" i="33" s="1"/>
  <c r="D88" i="33"/>
  <c r="E88" i="33" s="1"/>
  <c r="D87" i="33"/>
  <c r="E87" i="33" s="1"/>
  <c r="D86" i="33"/>
  <c r="E86" i="33" s="1"/>
  <c r="D85" i="33"/>
  <c r="E85" i="33" s="1"/>
  <c r="D84" i="33"/>
  <c r="E84" i="33" s="1"/>
  <c r="D83" i="33"/>
  <c r="E83" i="33" s="1"/>
  <c r="D82" i="33"/>
  <c r="E82" i="33" s="1"/>
  <c r="D81" i="33"/>
  <c r="E81" i="33" s="1"/>
  <c r="D80" i="33"/>
  <c r="E80" i="33" s="1"/>
  <c r="D79" i="33"/>
  <c r="E79" i="33" s="1"/>
  <c r="D78" i="33"/>
  <c r="E78" i="33" s="1"/>
  <c r="D77" i="33"/>
  <c r="E77" i="33" s="1"/>
  <c r="D76" i="33"/>
  <c r="E76" i="33" s="1"/>
  <c r="D75" i="33"/>
  <c r="E75" i="33" s="1"/>
  <c r="D74" i="33"/>
  <c r="E74" i="33" s="1"/>
  <c r="D73" i="33"/>
  <c r="E73" i="33" s="1"/>
  <c r="D72" i="33"/>
  <c r="E72" i="33" s="1"/>
  <c r="D71" i="33"/>
  <c r="E71" i="33" s="1"/>
  <c r="D70" i="33"/>
  <c r="E70" i="33" s="1"/>
  <c r="D69" i="33"/>
  <c r="E69" i="33" s="1"/>
  <c r="J68" i="33"/>
  <c r="C68" i="33"/>
  <c r="J67" i="33"/>
  <c r="D66" i="33"/>
  <c r="E66" i="33" s="1"/>
  <c r="D65" i="33"/>
  <c r="E65" i="33" s="1"/>
  <c r="D64" i="33"/>
  <c r="E64" i="33" s="1"/>
  <c r="D63" i="33"/>
  <c r="E63" i="33" s="1"/>
  <c r="D62" i="33"/>
  <c r="E62" i="33" s="1"/>
  <c r="J61" i="33"/>
  <c r="C61" i="33"/>
  <c r="D60" i="33"/>
  <c r="E60" i="33" s="1"/>
  <c r="D59" i="33"/>
  <c r="E59" i="33" s="1"/>
  <c r="D58" i="33"/>
  <c r="E58" i="33" s="1"/>
  <c r="D57" i="33"/>
  <c r="E57" i="33" s="1"/>
  <c r="D56" i="33"/>
  <c r="E56" i="33" s="1"/>
  <c r="E55" i="33"/>
  <c r="D54" i="33"/>
  <c r="E54" i="33" s="1"/>
  <c r="D53" i="33"/>
  <c r="E53" i="33" s="1"/>
  <c r="D52" i="33"/>
  <c r="E52" i="33" s="1"/>
  <c r="D51" i="33"/>
  <c r="E51" i="33" s="1"/>
  <c r="D50" i="33"/>
  <c r="E50" i="33" s="1"/>
  <c r="D49" i="33"/>
  <c r="E49" i="33" s="1"/>
  <c r="D48" i="33"/>
  <c r="E48" i="33" s="1"/>
  <c r="D47" i="33"/>
  <c r="E47" i="33" s="1"/>
  <c r="D46" i="33"/>
  <c r="E46" i="33" s="1"/>
  <c r="D45" i="33"/>
  <c r="E45" i="33" s="1"/>
  <c r="D44" i="33"/>
  <c r="E44" i="33" s="1"/>
  <c r="D43" i="33"/>
  <c r="E43" i="33" s="1"/>
  <c r="D42" i="33"/>
  <c r="E42" i="33" s="1"/>
  <c r="D41" i="33"/>
  <c r="E41" i="33" s="1"/>
  <c r="D40" i="33"/>
  <c r="E40" i="33" s="1"/>
  <c r="D39" i="33"/>
  <c r="J38" i="33"/>
  <c r="C38" i="33"/>
  <c r="D37" i="33"/>
  <c r="E37" i="33" s="1"/>
  <c r="D36" i="33"/>
  <c r="E36" i="33" s="1"/>
  <c r="D35" i="33"/>
  <c r="E35" i="33" s="1"/>
  <c r="D34" i="33"/>
  <c r="E34" i="33" s="1"/>
  <c r="D33" i="33"/>
  <c r="E33" i="33" s="1"/>
  <c r="D32" i="33"/>
  <c r="E32" i="33" s="1"/>
  <c r="D31" i="33"/>
  <c r="E31" i="33" s="1"/>
  <c r="D30" i="33"/>
  <c r="E30" i="33" s="1"/>
  <c r="D29" i="33"/>
  <c r="E29" i="33" s="1"/>
  <c r="D28" i="33"/>
  <c r="E28" i="33" s="1"/>
  <c r="D27" i="33"/>
  <c r="E27" i="33" s="1"/>
  <c r="D26" i="33"/>
  <c r="E26" i="33" s="1"/>
  <c r="D25" i="33"/>
  <c r="E25" i="33" s="1"/>
  <c r="D24" i="33"/>
  <c r="E24" i="33" s="1"/>
  <c r="D23" i="33"/>
  <c r="E23" i="33" s="1"/>
  <c r="D22" i="33"/>
  <c r="E22" i="33" s="1"/>
  <c r="D21" i="33"/>
  <c r="E21" i="33" s="1"/>
  <c r="D20" i="33"/>
  <c r="E20" i="33" s="1"/>
  <c r="D19" i="33"/>
  <c r="E19" i="33" s="1"/>
  <c r="D18" i="33"/>
  <c r="E18" i="33" s="1"/>
  <c r="D17" i="33"/>
  <c r="E17" i="33" s="1"/>
  <c r="D16" i="33"/>
  <c r="E16" i="33" s="1"/>
  <c r="D15" i="33"/>
  <c r="E15" i="33" s="1"/>
  <c r="D14" i="33"/>
  <c r="E14" i="33" s="1"/>
  <c r="D13" i="33"/>
  <c r="E13" i="33" s="1"/>
  <c r="D12" i="33"/>
  <c r="E12" i="33" s="1"/>
  <c r="J11" i="33"/>
  <c r="C11" i="33"/>
  <c r="D10" i="33"/>
  <c r="E10" i="33" s="1"/>
  <c r="D9" i="33"/>
  <c r="E9" i="33" s="1"/>
  <c r="D8" i="33"/>
  <c r="E8" i="33" s="1"/>
  <c r="D7" i="33"/>
  <c r="E7" i="33" s="1"/>
  <c r="D6" i="33"/>
  <c r="E6" i="33" s="1"/>
  <c r="D5" i="33"/>
  <c r="E5" i="33" s="1"/>
  <c r="J4" i="33"/>
  <c r="C4" i="33"/>
  <c r="J3" i="33"/>
  <c r="J2" i="33"/>
  <c r="J1" i="33"/>
  <c r="H178" i="42" l="1"/>
  <c r="J178" i="42" s="1"/>
  <c r="C177" i="42"/>
  <c r="H177" i="42" s="1"/>
  <c r="J177" i="42" s="1"/>
  <c r="D61" i="33"/>
  <c r="D694" i="33"/>
  <c r="C717" i="33"/>
  <c r="C716" i="33" s="1"/>
  <c r="D152" i="42"/>
  <c r="C188" i="33"/>
  <c r="E455" i="33"/>
  <c r="D463" i="33"/>
  <c r="D727" i="33"/>
  <c r="C115" i="38"/>
  <c r="E263" i="38"/>
  <c r="D553" i="42"/>
  <c r="D552" i="42" s="1"/>
  <c r="E67" i="42"/>
  <c r="D250" i="33"/>
  <c r="D494" i="33"/>
  <c r="C163" i="31"/>
  <c r="C215" i="31"/>
  <c r="E170" i="38"/>
  <c r="E717" i="38"/>
  <c r="E716" i="38" s="1"/>
  <c r="H74" i="34"/>
  <c r="E203" i="38"/>
  <c r="C152" i="38"/>
  <c r="D530" i="42"/>
  <c r="C67" i="33"/>
  <c r="D38" i="33"/>
  <c r="D4" i="33"/>
  <c r="C3" i="33"/>
  <c r="E143" i="33"/>
  <c r="C228" i="33"/>
  <c r="D298" i="33"/>
  <c r="D569" i="33"/>
  <c r="E642" i="33"/>
  <c r="E734" i="33"/>
  <c r="D777" i="33"/>
  <c r="C170" i="31"/>
  <c r="C314" i="31"/>
  <c r="C259" i="31" s="1"/>
  <c r="E163" i="42"/>
  <c r="D123" i="33"/>
  <c r="D140" i="33"/>
  <c r="D182" i="33"/>
  <c r="D179" i="33" s="1"/>
  <c r="C178" i="38"/>
  <c r="C177" i="38" s="1"/>
  <c r="D116" i="42"/>
  <c r="D115" i="42" s="1"/>
  <c r="D215" i="42"/>
  <c r="D178" i="42" s="1"/>
  <c r="D177" i="42" s="1"/>
  <c r="E297" i="33"/>
  <c r="E296" i="33" s="1"/>
  <c r="D531" i="33"/>
  <c r="D528" i="33" s="1"/>
  <c r="D642" i="33"/>
  <c r="E732" i="33"/>
  <c r="E731" i="33" s="1"/>
  <c r="E730" i="33" s="1"/>
  <c r="C203" i="31"/>
  <c r="D97" i="33"/>
  <c r="E133" i="33"/>
  <c r="E132" i="33" s="1"/>
  <c r="C153" i="33"/>
  <c r="E251" i="33"/>
  <c r="E250" i="33" s="1"/>
  <c r="D392" i="33"/>
  <c r="E495" i="33"/>
  <c r="E494" i="33" s="1"/>
  <c r="C484" i="31"/>
  <c r="E135" i="38"/>
  <c r="E153" i="42"/>
  <c r="D126" i="33"/>
  <c r="E141" i="33"/>
  <c r="D146" i="33"/>
  <c r="E157" i="33"/>
  <c r="E160" i="33"/>
  <c r="C170" i="33"/>
  <c r="D174" i="33"/>
  <c r="E181" i="33"/>
  <c r="E180" i="33" s="1"/>
  <c r="D185" i="33"/>
  <c r="D184" i="33" s="1"/>
  <c r="E223" i="33"/>
  <c r="E222" i="33" s="1"/>
  <c r="E306" i="33"/>
  <c r="D331" i="33"/>
  <c r="E374" i="33"/>
  <c r="E373" i="33" s="1"/>
  <c r="D412" i="33"/>
  <c r="D552" i="33"/>
  <c r="D556" i="33"/>
  <c r="E570" i="33"/>
  <c r="E569" i="33" s="1"/>
  <c r="D628" i="33"/>
  <c r="E666" i="33"/>
  <c r="E727" i="33"/>
  <c r="C67" i="31"/>
  <c r="D135" i="38"/>
  <c r="D163" i="38"/>
  <c r="D152" i="38" s="1"/>
  <c r="D728" i="42"/>
  <c r="D727" i="42" s="1"/>
  <c r="E188" i="42"/>
  <c r="E719" i="42"/>
  <c r="E718" i="42" s="1"/>
  <c r="E3" i="42"/>
  <c r="E2" i="42" s="1"/>
  <c r="C339" i="38"/>
  <c r="C258" i="38" s="1"/>
  <c r="C257" i="38" s="1"/>
  <c r="E116" i="42"/>
  <c r="C74" i="34"/>
  <c r="D289" i="33"/>
  <c r="D325" i="33"/>
  <c r="D599" i="33"/>
  <c r="D653" i="33"/>
  <c r="C743" i="33"/>
  <c r="C188" i="31"/>
  <c r="E528" i="38"/>
  <c r="D263" i="42"/>
  <c r="E39" i="33"/>
  <c r="E221" i="33"/>
  <c r="E220" i="33" s="1"/>
  <c r="E229" i="33"/>
  <c r="E228" i="33" s="1"/>
  <c r="D260" i="33"/>
  <c r="E290" i="33"/>
  <c r="E299" i="33"/>
  <c r="E298" i="33" s="1"/>
  <c r="E326" i="33"/>
  <c r="D378" i="33"/>
  <c r="D455" i="33"/>
  <c r="C484" i="33"/>
  <c r="D522" i="33"/>
  <c r="D661" i="33"/>
  <c r="D676" i="33"/>
  <c r="D683" i="33"/>
  <c r="D718" i="33"/>
  <c r="D772" i="33"/>
  <c r="D771" i="33" s="1"/>
  <c r="C528" i="31"/>
  <c r="C551" i="31"/>
  <c r="C550" i="31" s="1"/>
  <c r="C645" i="31"/>
  <c r="E74" i="34"/>
  <c r="D444" i="38"/>
  <c r="C339" i="42"/>
  <c r="H339" i="42" s="1"/>
  <c r="J339" i="42" s="1"/>
  <c r="C152" i="42"/>
  <c r="H152" i="42" s="1"/>
  <c r="J152" i="42" s="1"/>
  <c r="E484" i="42"/>
  <c r="E483" i="42" s="1"/>
  <c r="E340" i="42"/>
  <c r="E683" i="33"/>
  <c r="E733" i="33"/>
  <c r="E444" i="38"/>
  <c r="D561" i="38"/>
  <c r="D340" i="38"/>
  <c r="D339" i="38" s="1"/>
  <c r="E67" i="38"/>
  <c r="D67" i="38"/>
  <c r="D3" i="38"/>
  <c r="E728" i="42"/>
  <c r="E727" i="42" s="1"/>
  <c r="H563" i="42"/>
  <c r="J563" i="42" s="1"/>
  <c r="C562" i="42"/>
  <c r="H3" i="42"/>
  <c r="J3" i="42" s="1"/>
  <c r="C2" i="42"/>
  <c r="D563" i="42"/>
  <c r="D647" i="42"/>
  <c r="C115" i="42"/>
  <c r="E444" i="42"/>
  <c r="D484" i="42"/>
  <c r="D314" i="42"/>
  <c r="E135" i="42"/>
  <c r="E314" i="42"/>
  <c r="E259" i="42" s="1"/>
  <c r="D67" i="42"/>
  <c r="D2" i="42" s="1"/>
  <c r="H728" i="42"/>
  <c r="J728" i="42" s="1"/>
  <c r="C727" i="42"/>
  <c r="H727" i="42" s="1"/>
  <c r="J727" i="42" s="1"/>
  <c r="D444" i="42"/>
  <c r="D339" i="42" s="1"/>
  <c r="E203" i="42"/>
  <c r="E563" i="42"/>
  <c r="E562" i="42" s="1"/>
  <c r="H553" i="42"/>
  <c r="J553" i="42" s="1"/>
  <c r="C552" i="42"/>
  <c r="H552" i="42" s="1"/>
  <c r="J552" i="42" s="1"/>
  <c r="C483" i="42"/>
  <c r="H483" i="42" s="1"/>
  <c r="J483" i="42" s="1"/>
  <c r="E4" i="33"/>
  <c r="E513" i="33"/>
  <c r="E11" i="33"/>
  <c r="E126" i="33"/>
  <c r="E174" i="33"/>
  <c r="E68" i="33"/>
  <c r="D157" i="33"/>
  <c r="E239" i="33"/>
  <c r="E238" i="33" s="1"/>
  <c r="D409" i="33"/>
  <c r="D416" i="33"/>
  <c r="D429" i="33"/>
  <c r="D11" i="33"/>
  <c r="D68" i="33"/>
  <c r="D67" i="33" s="1"/>
  <c r="D120" i="33"/>
  <c r="E136" i="33"/>
  <c r="C135" i="33"/>
  <c r="D154" i="33"/>
  <c r="D167" i="33"/>
  <c r="E199" i="33"/>
  <c r="E198" i="33" s="1"/>
  <c r="E197" i="33" s="1"/>
  <c r="D204" i="33"/>
  <c r="E216" i="33"/>
  <c r="D223" i="33"/>
  <c r="D222" i="33" s="1"/>
  <c r="D236" i="33"/>
  <c r="D235" i="33" s="1"/>
  <c r="E328" i="33"/>
  <c r="D445" i="33"/>
  <c r="E679" i="33"/>
  <c r="D739" i="33"/>
  <c r="E742" i="33"/>
  <c r="E741" i="33" s="1"/>
  <c r="D765" i="33"/>
  <c r="C153" i="31"/>
  <c r="C152" i="31" s="1"/>
  <c r="C228" i="31"/>
  <c r="C340" i="31"/>
  <c r="C743" i="31"/>
  <c r="H74" i="35"/>
  <c r="D116" i="38"/>
  <c r="D115" i="38" s="1"/>
  <c r="E561" i="38"/>
  <c r="C215" i="33"/>
  <c r="E61" i="33"/>
  <c r="E120" i="33"/>
  <c r="E154" i="33"/>
  <c r="E167" i="33"/>
  <c r="E204" i="33"/>
  <c r="E244" i="33"/>
  <c r="E243" i="33" s="1"/>
  <c r="D328" i="33"/>
  <c r="D353" i="33"/>
  <c r="C444" i="33"/>
  <c r="D474" i="33"/>
  <c r="D497" i="33"/>
  <c r="E99" i="33"/>
  <c r="E97" i="33" s="1"/>
  <c r="C116" i="33"/>
  <c r="E124" i="33"/>
  <c r="E123" i="33" s="1"/>
  <c r="E148" i="33"/>
  <c r="E146" i="33" s="1"/>
  <c r="C163" i="33"/>
  <c r="C152" i="33" s="1"/>
  <c r="C203" i="33"/>
  <c r="E212" i="33"/>
  <c r="E211" i="33" s="1"/>
  <c r="D233" i="33"/>
  <c r="C263" i="33"/>
  <c r="C314" i="33"/>
  <c r="D344" i="33"/>
  <c r="D362" i="33"/>
  <c r="E378" i="33"/>
  <c r="D382" i="33"/>
  <c r="D399" i="33"/>
  <c r="D491" i="33"/>
  <c r="C528" i="33"/>
  <c r="E662" i="33"/>
  <c r="E661" i="33" s="1"/>
  <c r="C645" i="33"/>
  <c r="E677" i="33"/>
  <c r="E676" i="33" s="1"/>
  <c r="E695" i="33"/>
  <c r="D722" i="33"/>
  <c r="D717" i="33" s="1"/>
  <c r="D716" i="33" s="1"/>
  <c r="D734" i="33"/>
  <c r="D733" i="33" s="1"/>
  <c r="E745" i="33"/>
  <c r="E744" i="33" s="1"/>
  <c r="C3" i="31"/>
  <c r="C116" i="31"/>
  <c r="C444" i="31"/>
  <c r="C561" i="31"/>
  <c r="D188" i="38"/>
  <c r="D178" i="38" s="1"/>
  <c r="D177" i="38" s="1"/>
  <c r="E3" i="38"/>
  <c r="E140" i="33"/>
  <c r="E289" i="33"/>
  <c r="E522" i="33"/>
  <c r="E646" i="33"/>
  <c r="E314" i="38"/>
  <c r="D560" i="38"/>
  <c r="D645" i="38"/>
  <c r="E178" i="38"/>
  <c r="E177" i="38" s="1"/>
  <c r="E38" i="33"/>
  <c r="E185" i="33"/>
  <c r="E184" i="33" s="1"/>
  <c r="E260" i="33"/>
  <c r="E412" i="33"/>
  <c r="E491" i="33"/>
  <c r="C551" i="33"/>
  <c r="C550" i="33" s="1"/>
  <c r="D592" i="33"/>
  <c r="D610" i="33"/>
  <c r="C135" i="31"/>
  <c r="C717" i="31"/>
  <c r="C716" i="31" s="1"/>
  <c r="C114" i="38"/>
  <c r="E340" i="38"/>
  <c r="E339" i="38" s="1"/>
  <c r="C559" i="38"/>
  <c r="E484" i="38"/>
  <c r="E726" i="38"/>
  <c r="E725" i="38" s="1"/>
  <c r="E509" i="38"/>
  <c r="D263" i="38"/>
  <c r="D259" i="38" s="1"/>
  <c r="D483" i="38"/>
  <c r="D726" i="38"/>
  <c r="D725" i="38" s="1"/>
  <c r="E115" i="38"/>
  <c r="E645" i="38"/>
  <c r="E152" i="38"/>
  <c r="C726" i="31"/>
  <c r="C725" i="31" s="1"/>
  <c r="E317" i="33"/>
  <c r="E315" i="33" s="1"/>
  <c r="D315" i="33"/>
  <c r="E118" i="33"/>
  <c r="E117" i="33" s="1"/>
  <c r="D117" i="33"/>
  <c r="D136" i="33"/>
  <c r="D143" i="33"/>
  <c r="E150" i="33"/>
  <c r="E149" i="33" s="1"/>
  <c r="D149" i="33"/>
  <c r="D171" i="33"/>
  <c r="D170" i="33" s="1"/>
  <c r="E190" i="33"/>
  <c r="E189" i="33" s="1"/>
  <c r="D189" i="33"/>
  <c r="D244" i="33"/>
  <c r="D243" i="33" s="1"/>
  <c r="E312" i="33"/>
  <c r="E308" i="33" s="1"/>
  <c r="D308" i="33"/>
  <c r="E130" i="33"/>
  <c r="E129" i="33" s="1"/>
  <c r="D129" i="33"/>
  <c r="E153" i="33"/>
  <c r="E165" i="33"/>
  <c r="E164" i="33" s="1"/>
  <c r="D164" i="33"/>
  <c r="E171" i="33"/>
  <c r="E170" i="33" s="1"/>
  <c r="E194" i="33"/>
  <c r="E193" i="33" s="1"/>
  <c r="D193" i="33"/>
  <c r="E208" i="33"/>
  <c r="E207" i="33" s="1"/>
  <c r="D207" i="33"/>
  <c r="E214" i="33"/>
  <c r="E213" i="33" s="1"/>
  <c r="D213" i="33"/>
  <c r="D203" i="33" s="1"/>
  <c r="E267" i="33"/>
  <c r="E265" i="33" s="1"/>
  <c r="D265" i="33"/>
  <c r="D201" i="33"/>
  <c r="D200" i="33" s="1"/>
  <c r="E202" i="33"/>
  <c r="E201" i="33" s="1"/>
  <c r="E200" i="33" s="1"/>
  <c r="E179" i="33"/>
  <c r="D195" i="33"/>
  <c r="E196" i="33"/>
  <c r="E195" i="33" s="1"/>
  <c r="D239" i="33"/>
  <c r="D238" i="33" s="1"/>
  <c r="C340" i="33"/>
  <c r="D348" i="33"/>
  <c r="E349" i="33"/>
  <c r="E348" i="33" s="1"/>
  <c r="D468" i="33"/>
  <c r="E469" i="33"/>
  <c r="E468" i="33" s="1"/>
  <c r="E531" i="33"/>
  <c r="E620" i="33"/>
  <c r="D616" i="33"/>
  <c r="D756" i="33"/>
  <c r="D755" i="33" s="1"/>
  <c r="E757" i="33"/>
  <c r="E756" i="33" s="1"/>
  <c r="E755" i="33" s="1"/>
  <c r="E305" i="33"/>
  <c r="E325" i="33"/>
  <c r="E353" i="33"/>
  <c r="D395" i="33"/>
  <c r="E396" i="33"/>
  <c r="E395" i="33" s="1"/>
  <c r="D450" i="33"/>
  <c r="E451" i="33"/>
  <c r="E450" i="33" s="1"/>
  <c r="D477" i="33"/>
  <c r="E478" i="33"/>
  <c r="E477" i="33" s="1"/>
  <c r="D486" i="33"/>
  <c r="E487" i="33"/>
  <c r="E486" i="33" s="1"/>
  <c r="E505" i="33"/>
  <c r="E504" i="33" s="1"/>
  <c r="D504" i="33"/>
  <c r="D746" i="33"/>
  <c r="E747" i="33"/>
  <c r="E746" i="33" s="1"/>
  <c r="E754" i="33"/>
  <c r="D357" i="33"/>
  <c r="E358" i="33"/>
  <c r="E357" i="33" s="1"/>
  <c r="D404" i="33"/>
  <c r="E405" i="33"/>
  <c r="E404" i="33" s="1"/>
  <c r="E510" i="33"/>
  <c r="D577" i="33"/>
  <c r="E578" i="33"/>
  <c r="E577" i="33" s="1"/>
  <c r="E607" i="33"/>
  <c r="D603" i="33"/>
  <c r="D216" i="33"/>
  <c r="D215" i="33" s="1"/>
  <c r="D229" i="33"/>
  <c r="D228" i="33" s="1"/>
  <c r="D302" i="33"/>
  <c r="D263" i="33" s="1"/>
  <c r="E303" i="33"/>
  <c r="E302" i="33" s="1"/>
  <c r="E344" i="33"/>
  <c r="E362" i="33"/>
  <c r="D368" i="33"/>
  <c r="E369" i="33"/>
  <c r="E368" i="33" s="1"/>
  <c r="E382" i="33"/>
  <c r="D388" i="33"/>
  <c r="E389" i="33"/>
  <c r="E388" i="33" s="1"/>
  <c r="E409" i="33"/>
  <c r="E416" i="33"/>
  <c r="D422" i="33"/>
  <c r="E423" i="33"/>
  <c r="E422" i="33" s="1"/>
  <c r="E429" i="33"/>
  <c r="D459" i="33"/>
  <c r="D444" i="33" s="1"/>
  <c r="E460" i="33"/>
  <c r="E459" i="33" s="1"/>
  <c r="D544" i="33"/>
  <c r="D538" i="33" s="1"/>
  <c r="E545" i="33"/>
  <c r="E544" i="33" s="1"/>
  <c r="D562" i="33"/>
  <c r="E563" i="33"/>
  <c r="E562" i="33" s="1"/>
  <c r="E587" i="33"/>
  <c r="E603" i="33"/>
  <c r="E616" i="33"/>
  <c r="D687" i="33"/>
  <c r="E688" i="33"/>
  <c r="E687" i="33" s="1"/>
  <c r="E694" i="33"/>
  <c r="D700" i="33"/>
  <c r="E701" i="33"/>
  <c r="E700" i="33" s="1"/>
  <c r="E722" i="33"/>
  <c r="D743" i="33"/>
  <c r="E264" i="33"/>
  <c r="E332" i="33"/>
  <c r="E331" i="33" s="1"/>
  <c r="E393" i="33"/>
  <c r="E392" i="33" s="1"/>
  <c r="E400" i="33"/>
  <c r="E399" i="33" s="1"/>
  <c r="E446" i="33"/>
  <c r="E445" i="33" s="1"/>
  <c r="E464" i="33"/>
  <c r="E463" i="33" s="1"/>
  <c r="E475" i="33"/>
  <c r="E474" i="33" s="1"/>
  <c r="E498" i="33"/>
  <c r="E497" i="33" s="1"/>
  <c r="E530" i="33"/>
  <c r="E529" i="33" s="1"/>
  <c r="E539" i="33"/>
  <c r="E548" i="33"/>
  <c r="E547" i="33" s="1"/>
  <c r="D547" i="33"/>
  <c r="C561" i="33"/>
  <c r="C560" i="33" s="1"/>
  <c r="D587" i="33"/>
  <c r="E638" i="33"/>
  <c r="C726" i="33"/>
  <c r="C725" i="33" s="1"/>
  <c r="D751" i="33"/>
  <c r="D750" i="33" s="1"/>
  <c r="E752" i="33"/>
  <c r="D761" i="33"/>
  <c r="D760" i="33" s="1"/>
  <c r="E762" i="33"/>
  <c r="E761" i="33" s="1"/>
  <c r="E760" i="33" s="1"/>
  <c r="D513" i="33"/>
  <c r="D509" i="33" s="1"/>
  <c r="E553" i="33"/>
  <c r="E552" i="33" s="1"/>
  <c r="D595" i="33"/>
  <c r="E596" i="33"/>
  <c r="E595" i="33" s="1"/>
  <c r="E628" i="33"/>
  <c r="D646" i="33"/>
  <c r="E665" i="33"/>
  <c r="D671" i="33"/>
  <c r="E672" i="33"/>
  <c r="E671" i="33" s="1"/>
  <c r="D679" i="33"/>
  <c r="E751" i="33"/>
  <c r="E772" i="33"/>
  <c r="E771" i="33" s="1"/>
  <c r="E557" i="33"/>
  <c r="E556" i="33" s="1"/>
  <c r="E582" i="33"/>
  <c r="E581" i="33" s="1"/>
  <c r="E593" i="33"/>
  <c r="E592" i="33" s="1"/>
  <c r="E600" i="33"/>
  <c r="E599" i="33" s="1"/>
  <c r="E611" i="33"/>
  <c r="E610" i="33" s="1"/>
  <c r="D638" i="33"/>
  <c r="E654" i="33"/>
  <c r="E653" i="33" s="1"/>
  <c r="E719" i="33"/>
  <c r="E718" i="33" s="1"/>
  <c r="E769" i="33"/>
  <c r="E768" i="33" s="1"/>
  <c r="E767" i="33" s="1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778" i="31"/>
  <c r="D776" i="31"/>
  <c r="D775" i="31"/>
  <c r="E775" i="31" s="1"/>
  <c r="D774" i="31"/>
  <c r="E774" i="31" s="1"/>
  <c r="D773" i="31"/>
  <c r="E773" i="31" s="1"/>
  <c r="D770" i="31"/>
  <c r="D769" i="31"/>
  <c r="E769" i="31" s="1"/>
  <c r="D766" i="31"/>
  <c r="D764" i="31"/>
  <c r="E764" i="31" s="1"/>
  <c r="D763" i="31"/>
  <c r="E763" i="31" s="1"/>
  <c r="D762" i="31"/>
  <c r="D759" i="31"/>
  <c r="D758" i="31"/>
  <c r="E758" i="31" s="1"/>
  <c r="D757" i="31"/>
  <c r="E757" i="31" s="1"/>
  <c r="D754" i="31"/>
  <c r="D753" i="31"/>
  <c r="E753" i="31" s="1"/>
  <c r="D752" i="31"/>
  <c r="D749" i="31"/>
  <c r="E749" i="31" s="1"/>
  <c r="D748" i="31"/>
  <c r="E748" i="31" s="1"/>
  <c r="D747" i="31"/>
  <c r="D746" i="31" s="1"/>
  <c r="D745" i="31"/>
  <c r="D742" i="31"/>
  <c r="D740" i="31"/>
  <c r="D738" i="31"/>
  <c r="E738" i="31" s="1"/>
  <c r="D737" i="31"/>
  <c r="E737" i="31" s="1"/>
  <c r="D736" i="31"/>
  <c r="E736" i="31" s="1"/>
  <c r="D735" i="31"/>
  <c r="D732" i="31"/>
  <c r="D729" i="31"/>
  <c r="E729" i="31" s="1"/>
  <c r="D728" i="31"/>
  <c r="D724" i="31"/>
  <c r="E724" i="31" s="1"/>
  <c r="D723" i="31"/>
  <c r="E723" i="31" s="1"/>
  <c r="D721" i="31"/>
  <c r="E721" i="31" s="1"/>
  <c r="D720" i="31"/>
  <c r="D719" i="31"/>
  <c r="E719" i="31" s="1"/>
  <c r="D715" i="31"/>
  <c r="E715" i="31" s="1"/>
  <c r="D714" i="31"/>
  <c r="E714" i="31" s="1"/>
  <c r="D713" i="31"/>
  <c r="E713" i="31" s="1"/>
  <c r="D712" i="31"/>
  <c r="E712" i="31" s="1"/>
  <c r="D711" i="31"/>
  <c r="E711" i="31" s="1"/>
  <c r="D710" i="31"/>
  <c r="E710" i="31" s="1"/>
  <c r="D709" i="31"/>
  <c r="E709" i="31" s="1"/>
  <c r="D708" i="31"/>
  <c r="E708" i="31" s="1"/>
  <c r="D707" i="31"/>
  <c r="E707" i="31" s="1"/>
  <c r="D706" i="31"/>
  <c r="E706" i="31" s="1"/>
  <c r="D705" i="31"/>
  <c r="E705" i="31" s="1"/>
  <c r="D704" i="31"/>
  <c r="E704" i="31" s="1"/>
  <c r="D703" i="31"/>
  <c r="E703" i="31" s="1"/>
  <c r="D702" i="31"/>
  <c r="D701" i="31"/>
  <c r="E701" i="31" s="1"/>
  <c r="D699" i="31"/>
  <c r="E699" i="31" s="1"/>
  <c r="D698" i="31"/>
  <c r="E698" i="31" s="1"/>
  <c r="D697" i="31"/>
  <c r="E697" i="31" s="1"/>
  <c r="D696" i="31"/>
  <c r="E696" i="31" s="1"/>
  <c r="D695" i="31"/>
  <c r="E695" i="31" s="1"/>
  <c r="D693" i="31"/>
  <c r="E693" i="31" s="1"/>
  <c r="D692" i="31"/>
  <c r="E692" i="31" s="1"/>
  <c r="D691" i="31"/>
  <c r="E691" i="31" s="1"/>
  <c r="D690" i="31"/>
  <c r="E690" i="31" s="1"/>
  <c r="D689" i="31"/>
  <c r="E689" i="31" s="1"/>
  <c r="D688" i="31"/>
  <c r="D686" i="31"/>
  <c r="E686" i="31" s="1"/>
  <c r="D685" i="31"/>
  <c r="E685" i="31" s="1"/>
  <c r="D684" i="31"/>
  <c r="D682" i="31"/>
  <c r="E682" i="31" s="1"/>
  <c r="D681" i="31"/>
  <c r="E681" i="31" s="1"/>
  <c r="D680" i="31"/>
  <c r="D678" i="31"/>
  <c r="E678" i="31" s="1"/>
  <c r="D677" i="31"/>
  <c r="D675" i="31"/>
  <c r="E675" i="31" s="1"/>
  <c r="D674" i="31"/>
  <c r="E674" i="31" s="1"/>
  <c r="D673" i="31"/>
  <c r="E673" i="31" s="1"/>
  <c r="D672" i="31"/>
  <c r="D670" i="31"/>
  <c r="E670" i="31" s="1"/>
  <c r="D669" i="31"/>
  <c r="E669" i="31" s="1"/>
  <c r="D668" i="31"/>
  <c r="E668" i="31" s="1"/>
  <c r="D667" i="31"/>
  <c r="E667" i="31" s="1"/>
  <c r="D666" i="31"/>
  <c r="D664" i="31"/>
  <c r="E664" i="31" s="1"/>
  <c r="D663" i="31"/>
  <c r="E663" i="31" s="1"/>
  <c r="D662" i="31"/>
  <c r="D660" i="31"/>
  <c r="E660" i="31" s="1"/>
  <c r="D659" i="31"/>
  <c r="E659" i="31" s="1"/>
  <c r="D658" i="31"/>
  <c r="E658" i="31" s="1"/>
  <c r="D657" i="31"/>
  <c r="E657" i="31" s="1"/>
  <c r="D656" i="31"/>
  <c r="E656" i="31" s="1"/>
  <c r="D655" i="31"/>
  <c r="E655" i="31" s="1"/>
  <c r="D654" i="31"/>
  <c r="D652" i="31"/>
  <c r="E652" i="31" s="1"/>
  <c r="D651" i="31"/>
  <c r="E651" i="31" s="1"/>
  <c r="D650" i="31"/>
  <c r="E650" i="31" s="1"/>
  <c r="D649" i="31"/>
  <c r="E649" i="31" s="1"/>
  <c r="D648" i="31"/>
  <c r="E648" i="31" s="1"/>
  <c r="D647" i="31"/>
  <c r="E647" i="31" s="1"/>
  <c r="D644" i="31"/>
  <c r="D643" i="31"/>
  <c r="E643" i="31" s="1"/>
  <c r="D641" i="31"/>
  <c r="E641" i="31" s="1"/>
  <c r="D640" i="31"/>
  <c r="E640" i="31" s="1"/>
  <c r="D639" i="31"/>
  <c r="D637" i="31"/>
  <c r="E637" i="31" s="1"/>
  <c r="D636" i="31"/>
  <c r="E636" i="31" s="1"/>
  <c r="D635" i="31"/>
  <c r="E635" i="31" s="1"/>
  <c r="D634" i="31"/>
  <c r="E634" i="31" s="1"/>
  <c r="D633" i="31"/>
  <c r="E633" i="31" s="1"/>
  <c r="D632" i="31"/>
  <c r="E632" i="31" s="1"/>
  <c r="D631" i="31"/>
  <c r="E631" i="31" s="1"/>
  <c r="D630" i="31"/>
  <c r="E630" i="31" s="1"/>
  <c r="D629" i="31"/>
  <c r="E629" i="31" s="1"/>
  <c r="D627" i="31"/>
  <c r="E627" i="31" s="1"/>
  <c r="D626" i="31"/>
  <c r="E626" i="31" s="1"/>
  <c r="D625" i="31"/>
  <c r="E625" i="31" s="1"/>
  <c r="D624" i="31"/>
  <c r="E624" i="31" s="1"/>
  <c r="D623" i="31"/>
  <c r="E623" i="31" s="1"/>
  <c r="D622" i="31"/>
  <c r="E622" i="31" s="1"/>
  <c r="D621" i="31"/>
  <c r="E621" i="31" s="1"/>
  <c r="D620" i="31"/>
  <c r="E620" i="31" s="1"/>
  <c r="D619" i="31"/>
  <c r="E619" i="31" s="1"/>
  <c r="D618" i="31"/>
  <c r="E618" i="31" s="1"/>
  <c r="D617" i="31"/>
  <c r="E617" i="31" s="1"/>
  <c r="D615" i="31"/>
  <c r="E615" i="31" s="1"/>
  <c r="D614" i="31"/>
  <c r="E614" i="31" s="1"/>
  <c r="D613" i="31"/>
  <c r="E613" i="31" s="1"/>
  <c r="D612" i="31"/>
  <c r="E612" i="31" s="1"/>
  <c r="D611" i="31"/>
  <c r="E611" i="31" s="1"/>
  <c r="D609" i="31"/>
  <c r="E609" i="31" s="1"/>
  <c r="D608" i="31"/>
  <c r="E608" i="31" s="1"/>
  <c r="D607" i="31"/>
  <c r="E607" i="31" s="1"/>
  <c r="D606" i="31"/>
  <c r="E606" i="31" s="1"/>
  <c r="D605" i="31"/>
  <c r="E605" i="31" s="1"/>
  <c r="D604" i="31"/>
  <c r="E604" i="31" s="1"/>
  <c r="D602" i="31"/>
  <c r="E602" i="31" s="1"/>
  <c r="D601" i="31"/>
  <c r="D600" i="31"/>
  <c r="E600" i="31" s="1"/>
  <c r="D598" i="31"/>
  <c r="E598" i="31" s="1"/>
  <c r="D597" i="31"/>
  <c r="E597" i="31" s="1"/>
  <c r="D596" i="31"/>
  <c r="E596" i="31" s="1"/>
  <c r="D594" i="31"/>
  <c r="E594" i="31" s="1"/>
  <c r="D593" i="31"/>
  <c r="D591" i="31"/>
  <c r="E591" i="31" s="1"/>
  <c r="D590" i="31"/>
  <c r="E590" i="31" s="1"/>
  <c r="D589" i="31"/>
  <c r="E589" i="31" s="1"/>
  <c r="D588" i="31"/>
  <c r="E588" i="31" s="1"/>
  <c r="D586" i="31"/>
  <c r="E586" i="31" s="1"/>
  <c r="D585" i="31"/>
  <c r="E585" i="31" s="1"/>
  <c r="D584" i="31"/>
  <c r="E584" i="31" s="1"/>
  <c r="D583" i="31"/>
  <c r="E583" i="31" s="1"/>
  <c r="D580" i="31"/>
  <c r="E580" i="31" s="1"/>
  <c r="D579" i="31"/>
  <c r="D578" i="31"/>
  <c r="E578" i="31" s="1"/>
  <c r="D576" i="31"/>
  <c r="E576" i="31" s="1"/>
  <c r="D575" i="31"/>
  <c r="E575" i="31" s="1"/>
  <c r="D574" i="31"/>
  <c r="E574" i="31" s="1"/>
  <c r="D573" i="31"/>
  <c r="E573" i="31" s="1"/>
  <c r="D572" i="31"/>
  <c r="E572" i="31" s="1"/>
  <c r="D571" i="31"/>
  <c r="E571" i="31" s="1"/>
  <c r="D570" i="31"/>
  <c r="E570" i="31" s="1"/>
  <c r="D568" i="31"/>
  <c r="E568" i="31" s="1"/>
  <c r="D567" i="31"/>
  <c r="E567" i="31" s="1"/>
  <c r="D566" i="31"/>
  <c r="E566" i="31" s="1"/>
  <c r="D565" i="31"/>
  <c r="E565" i="31" s="1"/>
  <c r="D564" i="31"/>
  <c r="E564" i="31" s="1"/>
  <c r="D563" i="31"/>
  <c r="D558" i="31"/>
  <c r="D557" i="31"/>
  <c r="E557" i="31" s="1"/>
  <c r="D555" i="31"/>
  <c r="E555" i="31" s="1"/>
  <c r="D554" i="31"/>
  <c r="E554" i="31" s="1"/>
  <c r="D553" i="31"/>
  <c r="E549" i="31"/>
  <c r="D548" i="31"/>
  <c r="E548" i="31" s="1"/>
  <c r="D546" i="31"/>
  <c r="E546" i="31" s="1"/>
  <c r="D545" i="31"/>
  <c r="D543" i="31"/>
  <c r="E543" i="31" s="1"/>
  <c r="D542" i="31"/>
  <c r="E542" i="31" s="1"/>
  <c r="D541" i="31"/>
  <c r="E541" i="31" s="1"/>
  <c r="D540" i="31"/>
  <c r="E540" i="31" s="1"/>
  <c r="D539" i="31"/>
  <c r="E539" i="31" s="1"/>
  <c r="D537" i="31"/>
  <c r="E537" i="31" s="1"/>
  <c r="D536" i="31"/>
  <c r="E536" i="31" s="1"/>
  <c r="D535" i="31"/>
  <c r="E535" i="31" s="1"/>
  <c r="D534" i="31"/>
  <c r="E534" i="31" s="1"/>
  <c r="D533" i="31"/>
  <c r="E533" i="31" s="1"/>
  <c r="D532" i="31"/>
  <c r="E532" i="31" s="1"/>
  <c r="D530" i="31"/>
  <c r="E530" i="31" s="1"/>
  <c r="E529" i="31" s="1"/>
  <c r="D527" i="31"/>
  <c r="E527" i="31" s="1"/>
  <c r="D526" i="31"/>
  <c r="E526" i="31" s="1"/>
  <c r="D525" i="31"/>
  <c r="E525" i="31" s="1"/>
  <c r="D524" i="31"/>
  <c r="E524" i="31" s="1"/>
  <c r="D523" i="31"/>
  <c r="D521" i="31"/>
  <c r="E521" i="31" s="1"/>
  <c r="D520" i="31"/>
  <c r="E520" i="31" s="1"/>
  <c r="D519" i="31"/>
  <c r="E519" i="31" s="1"/>
  <c r="D518" i="31"/>
  <c r="E518" i="31" s="1"/>
  <c r="D517" i="31"/>
  <c r="E517" i="31" s="1"/>
  <c r="D516" i="31"/>
  <c r="E516" i="31" s="1"/>
  <c r="D515" i="31"/>
  <c r="E515" i="31" s="1"/>
  <c r="D514" i="31"/>
  <c r="E514" i="31" s="1"/>
  <c r="D512" i="31"/>
  <c r="E512" i="31" s="1"/>
  <c r="D511" i="31"/>
  <c r="E511" i="31" s="1"/>
  <c r="D510" i="31"/>
  <c r="D508" i="31"/>
  <c r="E508" i="31" s="1"/>
  <c r="D507" i="31"/>
  <c r="E507" i="31" s="1"/>
  <c r="D506" i="31"/>
  <c r="E506" i="31" s="1"/>
  <c r="D505" i="31"/>
  <c r="D503" i="31"/>
  <c r="E503" i="31" s="1"/>
  <c r="D502" i="31"/>
  <c r="E502" i="31" s="1"/>
  <c r="D501" i="31"/>
  <c r="E501" i="31" s="1"/>
  <c r="D500" i="31"/>
  <c r="E500" i="31" s="1"/>
  <c r="D499" i="31"/>
  <c r="E499" i="31" s="1"/>
  <c r="D498" i="31"/>
  <c r="E498" i="31" s="1"/>
  <c r="D496" i="31"/>
  <c r="E496" i="31" s="1"/>
  <c r="D495" i="31"/>
  <c r="E495" i="31" s="1"/>
  <c r="D493" i="31"/>
  <c r="E493" i="31" s="1"/>
  <c r="D492" i="31"/>
  <c r="E492" i="31" s="1"/>
  <c r="D490" i="31"/>
  <c r="E490" i="31" s="1"/>
  <c r="D489" i="31"/>
  <c r="E489" i="31" s="1"/>
  <c r="D488" i="31"/>
  <c r="E488" i="31" s="1"/>
  <c r="D487" i="31"/>
  <c r="E487" i="31" s="1"/>
  <c r="D485" i="31"/>
  <c r="E485" i="31" s="1"/>
  <c r="D481" i="31"/>
  <c r="E481" i="31" s="1"/>
  <c r="D480" i="31"/>
  <c r="E480" i="31" s="1"/>
  <c r="D479" i="31"/>
  <c r="E479" i="31" s="1"/>
  <c r="D478" i="31"/>
  <c r="D476" i="31"/>
  <c r="E476" i="31" s="1"/>
  <c r="D475" i="31"/>
  <c r="E475" i="31" s="1"/>
  <c r="D473" i="31"/>
  <c r="E473" i="31" s="1"/>
  <c r="D472" i="31"/>
  <c r="D471" i="31"/>
  <c r="E471" i="31" s="1"/>
  <c r="D470" i="31"/>
  <c r="E470" i="31" s="1"/>
  <c r="E469" i="31"/>
  <c r="D467" i="31"/>
  <c r="E467" i="31" s="1"/>
  <c r="D466" i="31"/>
  <c r="E466" i="31" s="1"/>
  <c r="D465" i="31"/>
  <c r="E465" i="31" s="1"/>
  <c r="D464" i="31"/>
  <c r="D462" i="31"/>
  <c r="E462" i="31" s="1"/>
  <c r="D461" i="31"/>
  <c r="E461" i="31" s="1"/>
  <c r="D460" i="31"/>
  <c r="D458" i="31"/>
  <c r="E458" i="31" s="1"/>
  <c r="D457" i="31"/>
  <c r="E457" i="31" s="1"/>
  <c r="D456" i="31"/>
  <c r="D454" i="31"/>
  <c r="E454" i="31" s="1"/>
  <c r="D453" i="31"/>
  <c r="E453" i="31" s="1"/>
  <c r="E452" i="31"/>
  <c r="D451" i="31"/>
  <c r="E451" i="31" s="1"/>
  <c r="D449" i="31"/>
  <c r="E449" i="31" s="1"/>
  <c r="D448" i="31"/>
  <c r="E448" i="31" s="1"/>
  <c r="D447" i="31"/>
  <c r="E447" i="31" s="1"/>
  <c r="D446" i="31"/>
  <c r="D443" i="31"/>
  <c r="E443" i="31" s="1"/>
  <c r="E442" i="31"/>
  <c r="E441" i="31"/>
  <c r="D440" i="31"/>
  <c r="E440" i="31" s="1"/>
  <c r="D439" i="31"/>
  <c r="E439" i="31" s="1"/>
  <c r="D438" i="31"/>
  <c r="E438" i="31" s="1"/>
  <c r="D437" i="31"/>
  <c r="E437" i="31" s="1"/>
  <c r="D436" i="31"/>
  <c r="E436" i="31" s="1"/>
  <c r="D435" i="31"/>
  <c r="E435" i="31" s="1"/>
  <c r="D434" i="31"/>
  <c r="E434" i="31" s="1"/>
  <c r="D433" i="31"/>
  <c r="E433" i="31" s="1"/>
  <c r="D432" i="31"/>
  <c r="E432" i="31" s="1"/>
  <c r="E431" i="31"/>
  <c r="D430" i="31"/>
  <c r="D428" i="31"/>
  <c r="E428" i="31" s="1"/>
  <c r="D427" i="31"/>
  <c r="E427" i="31" s="1"/>
  <c r="D426" i="31"/>
  <c r="E426" i="31" s="1"/>
  <c r="D425" i="31"/>
  <c r="E425" i="31" s="1"/>
  <c r="D424" i="31"/>
  <c r="E424" i="31" s="1"/>
  <c r="D423" i="31"/>
  <c r="E423" i="31" s="1"/>
  <c r="D421" i="31"/>
  <c r="E421" i="31" s="1"/>
  <c r="D420" i="31"/>
  <c r="E420" i="31" s="1"/>
  <c r="D419" i="31"/>
  <c r="E419" i="31" s="1"/>
  <c r="D418" i="31"/>
  <c r="E418" i="31" s="1"/>
  <c r="D417" i="31"/>
  <c r="E417" i="31" s="1"/>
  <c r="D415" i="31"/>
  <c r="E415" i="31" s="1"/>
  <c r="D414" i="31"/>
  <c r="E414" i="31" s="1"/>
  <c r="D413" i="31"/>
  <c r="E413" i="31" s="1"/>
  <c r="D411" i="31"/>
  <c r="E411" i="31" s="1"/>
  <c r="D410" i="31"/>
  <c r="D408" i="31"/>
  <c r="E408" i="31" s="1"/>
  <c r="D407" i="31"/>
  <c r="E407" i="31" s="1"/>
  <c r="D406" i="31"/>
  <c r="E406" i="31" s="1"/>
  <c r="D405" i="31"/>
  <c r="E405" i="31" s="1"/>
  <c r="D403" i="31"/>
  <c r="E403" i="31" s="1"/>
  <c r="D402" i="31"/>
  <c r="E402" i="31" s="1"/>
  <c r="D401" i="31"/>
  <c r="E401" i="31" s="1"/>
  <c r="D400" i="31"/>
  <c r="D398" i="31"/>
  <c r="E398" i="31" s="1"/>
  <c r="D397" i="31"/>
  <c r="E397" i="31" s="1"/>
  <c r="D396" i="31"/>
  <c r="D394" i="31"/>
  <c r="E394" i="31" s="1"/>
  <c r="D393" i="31"/>
  <c r="E393" i="31" s="1"/>
  <c r="D391" i="31"/>
  <c r="E391" i="31" s="1"/>
  <c r="D390" i="31"/>
  <c r="E390" i="31" s="1"/>
  <c r="D389" i="31"/>
  <c r="D387" i="31"/>
  <c r="E387" i="31" s="1"/>
  <c r="D386" i="31"/>
  <c r="E386" i="31" s="1"/>
  <c r="D385" i="31"/>
  <c r="E385" i="31" s="1"/>
  <c r="D384" i="31"/>
  <c r="E384" i="31" s="1"/>
  <c r="D383" i="31"/>
  <c r="E383" i="31" s="1"/>
  <c r="D381" i="31"/>
  <c r="E381" i="31" s="1"/>
  <c r="D380" i="31"/>
  <c r="E380" i="31" s="1"/>
  <c r="D379" i="31"/>
  <c r="E379" i="31" s="1"/>
  <c r="D377" i="31"/>
  <c r="E377" i="31" s="1"/>
  <c r="D376" i="31"/>
  <c r="E376" i="31" s="1"/>
  <c r="D375" i="31"/>
  <c r="E375" i="31" s="1"/>
  <c r="D374" i="31"/>
  <c r="D372" i="31"/>
  <c r="E372" i="31" s="1"/>
  <c r="D371" i="31"/>
  <c r="E371" i="31" s="1"/>
  <c r="D370" i="31"/>
  <c r="E370" i="31" s="1"/>
  <c r="D369" i="31"/>
  <c r="D367" i="31"/>
  <c r="E367" i="31" s="1"/>
  <c r="D366" i="31"/>
  <c r="E366" i="31" s="1"/>
  <c r="D365" i="31"/>
  <c r="E365" i="31" s="1"/>
  <c r="E364" i="31"/>
  <c r="D363" i="31"/>
  <c r="D361" i="31"/>
  <c r="E361" i="31" s="1"/>
  <c r="D360" i="31"/>
  <c r="E360" i="31" s="1"/>
  <c r="D359" i="31"/>
  <c r="E359" i="31" s="1"/>
  <c r="D358" i="31"/>
  <c r="D356" i="31"/>
  <c r="E356" i="31" s="1"/>
  <c r="D355" i="31"/>
  <c r="E355" i="31" s="1"/>
  <c r="D354" i="31"/>
  <c r="D352" i="31"/>
  <c r="E352" i="31" s="1"/>
  <c r="D351" i="31"/>
  <c r="E351" i="31" s="1"/>
  <c r="D350" i="31"/>
  <c r="D349" i="31"/>
  <c r="E349" i="31" s="1"/>
  <c r="D347" i="31"/>
  <c r="E347" i="31" s="1"/>
  <c r="D346" i="31"/>
  <c r="D345" i="31"/>
  <c r="E345" i="31" s="1"/>
  <c r="E343" i="31"/>
  <c r="D342" i="31"/>
  <c r="E342" i="31" s="1"/>
  <c r="D341" i="31"/>
  <c r="E341" i="31" s="1"/>
  <c r="D338" i="31"/>
  <c r="E338" i="31" s="1"/>
  <c r="D337" i="31"/>
  <c r="E337" i="31" s="1"/>
  <c r="D336" i="31"/>
  <c r="E336" i="31" s="1"/>
  <c r="D335" i="31"/>
  <c r="E335" i="31" s="1"/>
  <c r="D334" i="31"/>
  <c r="E334" i="31" s="1"/>
  <c r="D333" i="31"/>
  <c r="E333" i="31" s="1"/>
  <c r="D332" i="31"/>
  <c r="D330" i="31"/>
  <c r="E330" i="31" s="1"/>
  <c r="D329" i="31"/>
  <c r="D327" i="31"/>
  <c r="E327" i="31" s="1"/>
  <c r="D326" i="31"/>
  <c r="D324" i="31"/>
  <c r="E324" i="31" s="1"/>
  <c r="D323" i="31"/>
  <c r="E323" i="31" s="1"/>
  <c r="D322" i="31"/>
  <c r="E322" i="31" s="1"/>
  <c r="D321" i="31"/>
  <c r="E321" i="31" s="1"/>
  <c r="D320" i="31"/>
  <c r="E320" i="31" s="1"/>
  <c r="D319" i="31"/>
  <c r="E319" i="31" s="1"/>
  <c r="D318" i="31"/>
  <c r="E318" i="31" s="1"/>
  <c r="D317" i="31"/>
  <c r="E317" i="31" s="1"/>
  <c r="D316" i="31"/>
  <c r="D313" i="31"/>
  <c r="E313" i="31" s="1"/>
  <c r="D312" i="31"/>
  <c r="E312" i="31" s="1"/>
  <c r="D311" i="31"/>
  <c r="E311" i="31" s="1"/>
  <c r="D310" i="31"/>
  <c r="E310" i="31" s="1"/>
  <c r="D309" i="31"/>
  <c r="D307" i="31"/>
  <c r="E307" i="31" s="1"/>
  <c r="D306" i="31"/>
  <c r="D304" i="31"/>
  <c r="E304" i="31" s="1"/>
  <c r="D303" i="31"/>
  <c r="E303" i="31" s="1"/>
  <c r="D301" i="31"/>
  <c r="E301" i="31" s="1"/>
  <c r="D300" i="31"/>
  <c r="E300" i="31" s="1"/>
  <c r="D299" i="31"/>
  <c r="E299" i="31" s="1"/>
  <c r="D297" i="31"/>
  <c r="E297" i="31" s="1"/>
  <c r="D295" i="31"/>
  <c r="E295" i="31" s="1"/>
  <c r="D294" i="31"/>
  <c r="E294" i="31" s="1"/>
  <c r="D293" i="31"/>
  <c r="E293" i="31" s="1"/>
  <c r="D292" i="31"/>
  <c r="E292" i="31" s="1"/>
  <c r="D291" i="31"/>
  <c r="E291" i="31" s="1"/>
  <c r="D290" i="31"/>
  <c r="D288" i="31"/>
  <c r="E288" i="31" s="1"/>
  <c r="D287" i="31"/>
  <c r="E287" i="31" s="1"/>
  <c r="D286" i="31"/>
  <c r="E286" i="31" s="1"/>
  <c r="D285" i="31"/>
  <c r="E285" i="31" s="1"/>
  <c r="D284" i="31"/>
  <c r="E284" i="31" s="1"/>
  <c r="D283" i="31"/>
  <c r="E283" i="31" s="1"/>
  <c r="D282" i="31"/>
  <c r="E282" i="31" s="1"/>
  <c r="D281" i="31"/>
  <c r="E281" i="31" s="1"/>
  <c r="D280" i="31"/>
  <c r="E280" i="31" s="1"/>
  <c r="D279" i="31"/>
  <c r="E279" i="31" s="1"/>
  <c r="D278" i="31"/>
  <c r="E278" i="31" s="1"/>
  <c r="D277" i="31"/>
  <c r="E277" i="31" s="1"/>
  <c r="D276" i="31"/>
  <c r="E276" i="31" s="1"/>
  <c r="D275" i="31"/>
  <c r="E275" i="31" s="1"/>
  <c r="D274" i="31"/>
  <c r="E274" i="31" s="1"/>
  <c r="D273" i="31"/>
  <c r="E273" i="31" s="1"/>
  <c r="D272" i="31"/>
  <c r="E272" i="31" s="1"/>
  <c r="D271" i="31"/>
  <c r="E271" i="31" s="1"/>
  <c r="D270" i="31"/>
  <c r="E270" i="31" s="1"/>
  <c r="D269" i="31"/>
  <c r="E269" i="31" s="1"/>
  <c r="D268" i="31"/>
  <c r="E268" i="31" s="1"/>
  <c r="D267" i="31"/>
  <c r="E267" i="31" s="1"/>
  <c r="D266" i="31"/>
  <c r="E266" i="31" s="1"/>
  <c r="D262" i="31"/>
  <c r="E262" i="31" s="1"/>
  <c r="D261" i="31"/>
  <c r="D252" i="31"/>
  <c r="D251" i="31"/>
  <c r="E251" i="31" s="1"/>
  <c r="D249" i="31"/>
  <c r="E249" i="31" s="1"/>
  <c r="D248" i="31"/>
  <c r="E248" i="31" s="1"/>
  <c r="D247" i="31"/>
  <c r="E247" i="31" s="1"/>
  <c r="D246" i="31"/>
  <c r="D245" i="31"/>
  <c r="E245" i="31" s="1"/>
  <c r="D242" i="31"/>
  <c r="D241" i="31"/>
  <c r="E241" i="31" s="1"/>
  <c r="D240" i="31"/>
  <c r="E240" i="31" s="1"/>
  <c r="D237" i="31"/>
  <c r="D236" i="31" s="1"/>
  <c r="D235" i="31" s="1"/>
  <c r="D234" i="31"/>
  <c r="D233" i="31" s="1"/>
  <c r="D232" i="31"/>
  <c r="E232" i="31" s="1"/>
  <c r="D231" i="31"/>
  <c r="E231" i="31" s="1"/>
  <c r="D230" i="31"/>
  <c r="E230" i="31" s="1"/>
  <c r="D227" i="31"/>
  <c r="E227" i="31" s="1"/>
  <c r="D226" i="31"/>
  <c r="D225" i="31"/>
  <c r="E225" i="31" s="1"/>
  <c r="D224" i="31"/>
  <c r="E224" i="31" s="1"/>
  <c r="D221" i="31"/>
  <c r="E221" i="31" s="1"/>
  <c r="E220" i="31" s="1"/>
  <c r="D219" i="31"/>
  <c r="E219" i="31" s="1"/>
  <c r="D218" i="31"/>
  <c r="E218" i="31" s="1"/>
  <c r="D217" i="31"/>
  <c r="E217" i="31" s="1"/>
  <c r="D214" i="31"/>
  <c r="D213" i="31" s="1"/>
  <c r="D212" i="31"/>
  <c r="D211" i="31" s="1"/>
  <c r="D210" i="31"/>
  <c r="E210" i="31" s="1"/>
  <c r="D209" i="31"/>
  <c r="E209" i="31" s="1"/>
  <c r="D208" i="31"/>
  <c r="D206" i="31"/>
  <c r="E206" i="31" s="1"/>
  <c r="D205" i="31"/>
  <c r="E205" i="31" s="1"/>
  <c r="D202" i="31"/>
  <c r="D201" i="31" s="1"/>
  <c r="D200" i="31" s="1"/>
  <c r="D199" i="31"/>
  <c r="D196" i="31"/>
  <c r="D195" i="31" s="1"/>
  <c r="D194" i="31"/>
  <c r="D193" i="31" s="1"/>
  <c r="D192" i="31"/>
  <c r="E192" i="31" s="1"/>
  <c r="D191" i="31"/>
  <c r="E191" i="31" s="1"/>
  <c r="D190" i="31"/>
  <c r="E187" i="31"/>
  <c r="D187" i="31"/>
  <c r="D186" i="31"/>
  <c r="D183" i="31"/>
  <c r="D181" i="31"/>
  <c r="D176" i="31"/>
  <c r="E176" i="31" s="1"/>
  <c r="D175" i="31"/>
  <c r="E175" i="31" s="1"/>
  <c r="D173" i="31"/>
  <c r="E173" i="31" s="1"/>
  <c r="D172" i="31"/>
  <c r="D169" i="31"/>
  <c r="E169" i="31" s="1"/>
  <c r="D168" i="31"/>
  <c r="D166" i="31"/>
  <c r="E166" i="31" s="1"/>
  <c r="D165" i="31"/>
  <c r="D162" i="31"/>
  <c r="E162" i="31" s="1"/>
  <c r="D161" i="31"/>
  <c r="D159" i="31"/>
  <c r="E159" i="31" s="1"/>
  <c r="D158" i="31"/>
  <c r="E158" i="31" s="1"/>
  <c r="D156" i="31"/>
  <c r="E156" i="31" s="1"/>
  <c r="D155" i="31"/>
  <c r="E155" i="31" s="1"/>
  <c r="D151" i="31"/>
  <c r="E151" i="31" s="1"/>
  <c r="D150" i="31"/>
  <c r="E150" i="31" s="1"/>
  <c r="D148" i="31"/>
  <c r="E148" i="31" s="1"/>
  <c r="D147" i="31"/>
  <c r="E147" i="31" s="1"/>
  <c r="D145" i="31"/>
  <c r="E145" i="31" s="1"/>
  <c r="D144" i="31"/>
  <c r="D142" i="31"/>
  <c r="E142" i="31" s="1"/>
  <c r="D141" i="31"/>
  <c r="D139" i="31"/>
  <c r="E139" i="31" s="1"/>
  <c r="D138" i="31"/>
  <c r="E138" i="31" s="1"/>
  <c r="D137" i="31"/>
  <c r="E137" i="31" s="1"/>
  <c r="D134" i="31"/>
  <c r="E134" i="31" s="1"/>
  <c r="D133" i="31"/>
  <c r="E133" i="31" s="1"/>
  <c r="D131" i="31"/>
  <c r="E131" i="31" s="1"/>
  <c r="D130" i="31"/>
  <c r="D128" i="31"/>
  <c r="E128" i="31" s="1"/>
  <c r="D127" i="31"/>
  <c r="D125" i="31"/>
  <c r="E125" i="31" s="1"/>
  <c r="D124" i="31"/>
  <c r="E124" i="31" s="1"/>
  <c r="D122" i="31"/>
  <c r="D121" i="31"/>
  <c r="E121" i="31" s="1"/>
  <c r="D119" i="31"/>
  <c r="E119" i="31" s="1"/>
  <c r="D118" i="31"/>
  <c r="D113" i="31"/>
  <c r="E113" i="31" s="1"/>
  <c r="D112" i="31"/>
  <c r="E112" i="31" s="1"/>
  <c r="D111" i="31"/>
  <c r="E111" i="31" s="1"/>
  <c r="D110" i="31"/>
  <c r="E110" i="31" s="1"/>
  <c r="D109" i="31"/>
  <c r="E109" i="31" s="1"/>
  <c r="D108" i="31"/>
  <c r="E108" i="31" s="1"/>
  <c r="D107" i="31"/>
  <c r="E107" i="31" s="1"/>
  <c r="D106" i="31"/>
  <c r="E106" i="31" s="1"/>
  <c r="D105" i="31"/>
  <c r="E105" i="31" s="1"/>
  <c r="D104" i="31"/>
  <c r="E104" i="31" s="1"/>
  <c r="D103" i="31"/>
  <c r="E103" i="31" s="1"/>
  <c r="D102" i="31"/>
  <c r="E102" i="31" s="1"/>
  <c r="D101" i="31"/>
  <c r="E101" i="31" s="1"/>
  <c r="D100" i="31"/>
  <c r="E100" i="31" s="1"/>
  <c r="D99" i="31"/>
  <c r="E99" i="31" s="1"/>
  <c r="D98" i="31"/>
  <c r="D96" i="31"/>
  <c r="E96" i="31" s="1"/>
  <c r="D95" i="31"/>
  <c r="E95" i="31" s="1"/>
  <c r="D94" i="31"/>
  <c r="E94" i="31" s="1"/>
  <c r="D93" i="31"/>
  <c r="E93" i="31" s="1"/>
  <c r="D92" i="31"/>
  <c r="E92" i="31" s="1"/>
  <c r="D91" i="31"/>
  <c r="E91" i="31" s="1"/>
  <c r="D90" i="31"/>
  <c r="E90" i="31" s="1"/>
  <c r="D89" i="31"/>
  <c r="E89" i="31" s="1"/>
  <c r="D88" i="31"/>
  <c r="E88" i="31" s="1"/>
  <c r="D87" i="31"/>
  <c r="E87" i="31" s="1"/>
  <c r="D86" i="31"/>
  <c r="E86" i="31" s="1"/>
  <c r="D85" i="31"/>
  <c r="E85" i="31" s="1"/>
  <c r="D84" i="31"/>
  <c r="E84" i="31" s="1"/>
  <c r="D83" i="31"/>
  <c r="E83" i="31" s="1"/>
  <c r="D82" i="31"/>
  <c r="E82" i="31" s="1"/>
  <c r="D81" i="31"/>
  <c r="E81" i="31" s="1"/>
  <c r="D80" i="31"/>
  <c r="E80" i="31" s="1"/>
  <c r="D79" i="31"/>
  <c r="E79" i="31" s="1"/>
  <c r="D78" i="31"/>
  <c r="E78" i="31" s="1"/>
  <c r="D77" i="31"/>
  <c r="E77" i="31" s="1"/>
  <c r="D76" i="31"/>
  <c r="E76" i="31" s="1"/>
  <c r="D75" i="31"/>
  <c r="E75" i="31" s="1"/>
  <c r="D74" i="31"/>
  <c r="E74" i="31" s="1"/>
  <c r="D73" i="31"/>
  <c r="E73" i="31" s="1"/>
  <c r="D72" i="31"/>
  <c r="E72" i="31" s="1"/>
  <c r="D71" i="31"/>
  <c r="E71" i="31" s="1"/>
  <c r="D70" i="31"/>
  <c r="E70" i="31" s="1"/>
  <c r="D69" i="31"/>
  <c r="E69" i="31" s="1"/>
  <c r="D66" i="31"/>
  <c r="E66" i="31" s="1"/>
  <c r="D65" i="31"/>
  <c r="E65" i="31" s="1"/>
  <c r="D64" i="31"/>
  <c r="E64" i="31" s="1"/>
  <c r="D63" i="31"/>
  <c r="E63" i="31" s="1"/>
  <c r="D62" i="31"/>
  <c r="D60" i="31"/>
  <c r="E60" i="31" s="1"/>
  <c r="D59" i="31"/>
  <c r="E59" i="31" s="1"/>
  <c r="D58" i="31"/>
  <c r="E58" i="31" s="1"/>
  <c r="D57" i="31"/>
  <c r="E57" i="31" s="1"/>
  <c r="D56" i="31"/>
  <c r="E56" i="31" s="1"/>
  <c r="D55" i="31"/>
  <c r="E55" i="31" s="1"/>
  <c r="D54" i="31"/>
  <c r="E54" i="31" s="1"/>
  <c r="D53" i="31"/>
  <c r="E53" i="31" s="1"/>
  <c r="D52" i="31"/>
  <c r="E52" i="31" s="1"/>
  <c r="D51" i="31"/>
  <c r="E51" i="31" s="1"/>
  <c r="D50" i="31"/>
  <c r="E50" i="31" s="1"/>
  <c r="D49" i="31"/>
  <c r="E49" i="31" s="1"/>
  <c r="D48" i="31"/>
  <c r="E48" i="31" s="1"/>
  <c r="D47" i="31"/>
  <c r="E47" i="31" s="1"/>
  <c r="D46" i="31"/>
  <c r="E46" i="31" s="1"/>
  <c r="D45" i="31"/>
  <c r="E45" i="31" s="1"/>
  <c r="D44" i="31"/>
  <c r="E44" i="31" s="1"/>
  <c r="D43" i="31"/>
  <c r="E43" i="31" s="1"/>
  <c r="D42" i="31"/>
  <c r="E42" i="31" s="1"/>
  <c r="D41" i="31"/>
  <c r="E41" i="31" s="1"/>
  <c r="D40" i="31"/>
  <c r="E40" i="31" s="1"/>
  <c r="D39" i="31"/>
  <c r="E39" i="31" s="1"/>
  <c r="D37" i="31"/>
  <c r="E37" i="31" s="1"/>
  <c r="D36" i="31"/>
  <c r="E36" i="31" s="1"/>
  <c r="D35" i="31"/>
  <c r="E35" i="31" s="1"/>
  <c r="D34" i="31"/>
  <c r="E34" i="31" s="1"/>
  <c r="D33" i="31"/>
  <c r="E33" i="31" s="1"/>
  <c r="D32" i="31"/>
  <c r="E32" i="31" s="1"/>
  <c r="D31" i="31"/>
  <c r="E31" i="31" s="1"/>
  <c r="D30" i="31"/>
  <c r="E30" i="31" s="1"/>
  <c r="D29" i="31"/>
  <c r="E29" i="31" s="1"/>
  <c r="D28" i="31"/>
  <c r="E28" i="31" s="1"/>
  <c r="D27" i="31"/>
  <c r="E27" i="31" s="1"/>
  <c r="D26" i="31"/>
  <c r="E26" i="31" s="1"/>
  <c r="D25" i="31"/>
  <c r="E25" i="31" s="1"/>
  <c r="D24" i="31"/>
  <c r="E24" i="31" s="1"/>
  <c r="D23" i="31"/>
  <c r="E23" i="31" s="1"/>
  <c r="D22" i="31"/>
  <c r="E22" i="31" s="1"/>
  <c r="D21" i="31"/>
  <c r="E21" i="31" s="1"/>
  <c r="D20" i="31"/>
  <c r="E20" i="31" s="1"/>
  <c r="D19" i="31"/>
  <c r="E19" i="31" s="1"/>
  <c r="D18" i="31"/>
  <c r="E18" i="31" s="1"/>
  <c r="D17" i="31"/>
  <c r="E17" i="31" s="1"/>
  <c r="D16" i="31"/>
  <c r="E16" i="31" s="1"/>
  <c r="D15" i="31"/>
  <c r="E15" i="31" s="1"/>
  <c r="D14" i="31"/>
  <c r="E14" i="31" s="1"/>
  <c r="D13" i="31"/>
  <c r="E13" i="31" s="1"/>
  <c r="D12" i="31"/>
  <c r="D10" i="31"/>
  <c r="E10" i="31" s="1"/>
  <c r="D9" i="31"/>
  <c r="E9" i="31" s="1"/>
  <c r="D8" i="31"/>
  <c r="E8" i="31" s="1"/>
  <c r="D7" i="31"/>
  <c r="E7" i="31" s="1"/>
  <c r="D6" i="31"/>
  <c r="E6" i="31" s="1"/>
  <c r="D5" i="31"/>
  <c r="E5" i="31" s="1"/>
  <c r="D778" i="28"/>
  <c r="D776" i="28"/>
  <c r="E776" i="28" s="1"/>
  <c r="D775" i="28"/>
  <c r="E775" i="28" s="1"/>
  <c r="D774" i="28"/>
  <c r="E774" i="28" s="1"/>
  <c r="D773" i="28"/>
  <c r="D770" i="28"/>
  <c r="E770" i="28" s="1"/>
  <c r="D769" i="28"/>
  <c r="D766" i="28"/>
  <c r="E766" i="28" s="1"/>
  <c r="E765" i="28" s="1"/>
  <c r="D764" i="28"/>
  <c r="E764" i="28" s="1"/>
  <c r="D763" i="28"/>
  <c r="D762" i="28"/>
  <c r="E762" i="28" s="1"/>
  <c r="D759" i="28"/>
  <c r="E759" i="28" s="1"/>
  <c r="D758" i="28"/>
  <c r="E758" i="28" s="1"/>
  <c r="D757" i="28"/>
  <c r="D754" i="28"/>
  <c r="E754" i="28" s="1"/>
  <c r="D753" i="28"/>
  <c r="E753" i="28" s="1"/>
  <c r="E751" i="28" s="1"/>
  <c r="D752" i="28"/>
  <c r="E752" i="28" s="1"/>
  <c r="D749" i="28"/>
  <c r="E749" i="28" s="1"/>
  <c r="D748" i="28"/>
  <c r="E748" i="28" s="1"/>
  <c r="D747" i="28"/>
  <c r="D746" i="28" s="1"/>
  <c r="D745" i="28"/>
  <c r="D744" i="28" s="1"/>
  <c r="D742" i="28"/>
  <c r="D740" i="28"/>
  <c r="D738" i="28"/>
  <c r="E738" i="28" s="1"/>
  <c r="D737" i="28"/>
  <c r="E737" i="28" s="1"/>
  <c r="D736" i="28"/>
  <c r="E736" i="28" s="1"/>
  <c r="D735" i="28"/>
  <c r="D732" i="28"/>
  <c r="E732" i="28" s="1"/>
  <c r="E731" i="28" s="1"/>
  <c r="E730" i="28" s="1"/>
  <c r="D729" i="28"/>
  <c r="E729" i="28" s="1"/>
  <c r="D728" i="28"/>
  <c r="E728" i="28" s="1"/>
  <c r="E724" i="28"/>
  <c r="D724" i="28"/>
  <c r="D723" i="28"/>
  <c r="D721" i="28"/>
  <c r="E721" i="28" s="1"/>
  <c r="E720" i="28"/>
  <c r="D720" i="28"/>
  <c r="D719" i="28"/>
  <c r="D715" i="28"/>
  <c r="E715" i="28" s="1"/>
  <c r="E714" i="28"/>
  <c r="D714" i="28"/>
  <c r="D713" i="28"/>
  <c r="E713" i="28" s="1"/>
  <c r="D712" i="28"/>
  <c r="E712" i="28" s="1"/>
  <c r="D711" i="28"/>
  <c r="E711" i="28" s="1"/>
  <c r="D710" i="28"/>
  <c r="E710" i="28" s="1"/>
  <c r="D709" i="28"/>
  <c r="E709" i="28" s="1"/>
  <c r="D708" i="28"/>
  <c r="E708" i="28" s="1"/>
  <c r="D707" i="28"/>
  <c r="E707" i="28" s="1"/>
  <c r="D706" i="28"/>
  <c r="E706" i="28" s="1"/>
  <c r="D705" i="28"/>
  <c r="E705" i="28" s="1"/>
  <c r="D704" i="28"/>
  <c r="E704" i="28" s="1"/>
  <c r="D703" i="28"/>
  <c r="E703" i="28" s="1"/>
  <c r="D702" i="28"/>
  <c r="E702" i="28" s="1"/>
  <c r="D701" i="28"/>
  <c r="D699" i="28"/>
  <c r="E699" i="28" s="1"/>
  <c r="D698" i="28"/>
  <c r="E698" i="28" s="1"/>
  <c r="D697" i="28"/>
  <c r="E697" i="28" s="1"/>
  <c r="D696" i="28"/>
  <c r="E696" i="28" s="1"/>
  <c r="D695" i="28"/>
  <c r="D693" i="28"/>
  <c r="E693" i="28" s="1"/>
  <c r="D692" i="28"/>
  <c r="E692" i="28" s="1"/>
  <c r="D691" i="28"/>
  <c r="E691" i="28" s="1"/>
  <c r="D690" i="28"/>
  <c r="E690" i="28" s="1"/>
  <c r="D689" i="28"/>
  <c r="E689" i="28" s="1"/>
  <c r="D688" i="28"/>
  <c r="D686" i="28"/>
  <c r="E686" i="28" s="1"/>
  <c r="D685" i="28"/>
  <c r="E685" i="28" s="1"/>
  <c r="D684" i="28"/>
  <c r="E684" i="28" s="1"/>
  <c r="D682" i="28"/>
  <c r="E682" i="28" s="1"/>
  <c r="D681" i="28"/>
  <c r="E681" i="28" s="1"/>
  <c r="D680" i="28"/>
  <c r="E680" i="28" s="1"/>
  <c r="D678" i="28"/>
  <c r="E678" i="28" s="1"/>
  <c r="D677" i="28"/>
  <c r="D675" i="28"/>
  <c r="E675" i="28" s="1"/>
  <c r="D674" i="28"/>
  <c r="E674" i="28" s="1"/>
  <c r="D673" i="28"/>
  <c r="E673" i="28" s="1"/>
  <c r="D672" i="28"/>
  <c r="E672" i="28" s="1"/>
  <c r="D670" i="28"/>
  <c r="E670" i="28" s="1"/>
  <c r="D669" i="28"/>
  <c r="E669" i="28" s="1"/>
  <c r="D668" i="28"/>
  <c r="E668" i="28" s="1"/>
  <c r="D667" i="28"/>
  <c r="E667" i="28" s="1"/>
  <c r="D666" i="28"/>
  <c r="E666" i="28" s="1"/>
  <c r="D664" i="28"/>
  <c r="E664" i="28" s="1"/>
  <c r="D663" i="28"/>
  <c r="E663" i="28" s="1"/>
  <c r="D662" i="28"/>
  <c r="E662" i="28" s="1"/>
  <c r="D660" i="28"/>
  <c r="E660" i="28" s="1"/>
  <c r="D659" i="28"/>
  <c r="E659" i="28" s="1"/>
  <c r="D658" i="28"/>
  <c r="E658" i="28" s="1"/>
  <c r="D657" i="28"/>
  <c r="E657" i="28" s="1"/>
  <c r="D656" i="28"/>
  <c r="E656" i="28" s="1"/>
  <c r="D655" i="28"/>
  <c r="E655" i="28" s="1"/>
  <c r="D654" i="28"/>
  <c r="D652" i="28"/>
  <c r="E652" i="28" s="1"/>
  <c r="D651" i="28"/>
  <c r="E651" i="28" s="1"/>
  <c r="D650" i="28"/>
  <c r="E650" i="28" s="1"/>
  <c r="D649" i="28"/>
  <c r="E649" i="28" s="1"/>
  <c r="D648" i="28"/>
  <c r="E648" i="28" s="1"/>
  <c r="D647" i="28"/>
  <c r="E644" i="28"/>
  <c r="D644" i="28"/>
  <c r="D643" i="28"/>
  <c r="D641" i="28"/>
  <c r="E641" i="28" s="1"/>
  <c r="D640" i="28"/>
  <c r="E640" i="28" s="1"/>
  <c r="D639" i="28"/>
  <c r="D637" i="28"/>
  <c r="E637" i="28" s="1"/>
  <c r="D636" i="28"/>
  <c r="E636" i="28" s="1"/>
  <c r="D635" i="28"/>
  <c r="E635" i="28" s="1"/>
  <c r="D634" i="28"/>
  <c r="E634" i="28" s="1"/>
  <c r="D633" i="28"/>
  <c r="E633" i="28" s="1"/>
  <c r="D632" i="28"/>
  <c r="E632" i="28" s="1"/>
  <c r="D631" i="28"/>
  <c r="E631" i="28" s="1"/>
  <c r="D630" i="28"/>
  <c r="E630" i="28" s="1"/>
  <c r="D629" i="28"/>
  <c r="D627" i="28"/>
  <c r="E627" i="28" s="1"/>
  <c r="D626" i="28"/>
  <c r="E626" i="28" s="1"/>
  <c r="D625" i="28"/>
  <c r="E625" i="28" s="1"/>
  <c r="D624" i="28"/>
  <c r="E624" i="28" s="1"/>
  <c r="D623" i="28"/>
  <c r="E623" i="28" s="1"/>
  <c r="D622" i="28"/>
  <c r="E622" i="28" s="1"/>
  <c r="D621" i="28"/>
  <c r="E621" i="28" s="1"/>
  <c r="D620" i="28"/>
  <c r="E620" i="28" s="1"/>
  <c r="D619" i="28"/>
  <c r="E619" i="28" s="1"/>
  <c r="D618" i="28"/>
  <c r="E618" i="28" s="1"/>
  <c r="D617" i="28"/>
  <c r="D615" i="28"/>
  <c r="E615" i="28" s="1"/>
  <c r="D614" i="28"/>
  <c r="E614" i="28" s="1"/>
  <c r="D613" i="28"/>
  <c r="E613" i="28" s="1"/>
  <c r="D612" i="28"/>
  <c r="E612" i="28" s="1"/>
  <c r="D611" i="28"/>
  <c r="D609" i="28"/>
  <c r="E609" i="28" s="1"/>
  <c r="D608" i="28"/>
  <c r="E608" i="28" s="1"/>
  <c r="D607" i="28"/>
  <c r="E607" i="28" s="1"/>
  <c r="D606" i="28"/>
  <c r="E606" i="28" s="1"/>
  <c r="D605" i="28"/>
  <c r="E605" i="28" s="1"/>
  <c r="D604" i="28"/>
  <c r="E604" i="28" s="1"/>
  <c r="D602" i="28"/>
  <c r="E602" i="28" s="1"/>
  <c r="D601" i="28"/>
  <c r="E601" i="28" s="1"/>
  <c r="D600" i="28"/>
  <c r="D598" i="28"/>
  <c r="E598" i="28" s="1"/>
  <c r="D597" i="28"/>
  <c r="E597" i="28" s="1"/>
  <c r="D596" i="28"/>
  <c r="E596" i="28" s="1"/>
  <c r="D594" i="28"/>
  <c r="E594" i="28" s="1"/>
  <c r="D593" i="28"/>
  <c r="E593" i="28" s="1"/>
  <c r="D591" i="28"/>
  <c r="E591" i="28" s="1"/>
  <c r="D590" i="28"/>
  <c r="E590" i="28" s="1"/>
  <c r="D589" i="28"/>
  <c r="E589" i="28" s="1"/>
  <c r="D588" i="28"/>
  <c r="D586" i="28"/>
  <c r="E586" i="28" s="1"/>
  <c r="D585" i="28"/>
  <c r="E585" i="28" s="1"/>
  <c r="D584" i="28"/>
  <c r="E584" i="28" s="1"/>
  <c r="D583" i="28"/>
  <c r="D582" i="28"/>
  <c r="E582" i="28" s="1"/>
  <c r="D580" i="28"/>
  <c r="E580" i="28" s="1"/>
  <c r="D579" i="28"/>
  <c r="E579" i="28" s="1"/>
  <c r="D578" i="28"/>
  <c r="D576" i="28"/>
  <c r="E576" i="28" s="1"/>
  <c r="D575" i="28"/>
  <c r="E575" i="28" s="1"/>
  <c r="D574" i="28"/>
  <c r="E574" i="28" s="1"/>
  <c r="D573" i="28"/>
  <c r="E573" i="28" s="1"/>
  <c r="D572" i="28"/>
  <c r="E572" i="28" s="1"/>
  <c r="D571" i="28"/>
  <c r="E571" i="28" s="1"/>
  <c r="D570" i="28"/>
  <c r="D568" i="28"/>
  <c r="E568" i="28" s="1"/>
  <c r="D567" i="28"/>
  <c r="E567" i="28" s="1"/>
  <c r="D566" i="28"/>
  <c r="E566" i="28" s="1"/>
  <c r="D565" i="28"/>
  <c r="E565" i="28" s="1"/>
  <c r="D564" i="28"/>
  <c r="E564" i="28" s="1"/>
  <c r="D563" i="28"/>
  <c r="D558" i="28"/>
  <c r="E558" i="28" s="1"/>
  <c r="D557" i="28"/>
  <c r="D555" i="28"/>
  <c r="E555" i="28" s="1"/>
  <c r="D554" i="28"/>
  <c r="E554" i="28" s="1"/>
  <c r="D553" i="28"/>
  <c r="D549" i="28"/>
  <c r="E549" i="28" s="1"/>
  <c r="D548" i="28"/>
  <c r="D546" i="28"/>
  <c r="E546" i="28" s="1"/>
  <c r="D545" i="28"/>
  <c r="E545" i="28" s="1"/>
  <c r="D543" i="28"/>
  <c r="E543" i="28" s="1"/>
  <c r="D542" i="28"/>
  <c r="E542" i="28" s="1"/>
  <c r="D541" i="28"/>
  <c r="E541" i="28" s="1"/>
  <c r="D540" i="28"/>
  <c r="E540" i="28" s="1"/>
  <c r="D539" i="28"/>
  <c r="D537" i="28"/>
  <c r="E537" i="28" s="1"/>
  <c r="D536" i="28"/>
  <c r="E536" i="28" s="1"/>
  <c r="D535" i="28"/>
  <c r="E535" i="28" s="1"/>
  <c r="D534" i="28"/>
  <c r="E534" i="28" s="1"/>
  <c r="D533" i="28"/>
  <c r="E533" i="28" s="1"/>
  <c r="D532" i="28"/>
  <c r="E532" i="28" s="1"/>
  <c r="D530" i="28"/>
  <c r="E530" i="28" s="1"/>
  <c r="E529" i="28" s="1"/>
  <c r="D527" i="28"/>
  <c r="E527" i="28" s="1"/>
  <c r="D526" i="28"/>
  <c r="E526" i="28" s="1"/>
  <c r="D525" i="28"/>
  <c r="E525" i="28" s="1"/>
  <c r="D524" i="28"/>
  <c r="E524" i="28" s="1"/>
  <c r="D523" i="28"/>
  <c r="D521" i="28"/>
  <c r="E521" i="28" s="1"/>
  <c r="D520" i="28"/>
  <c r="E520" i="28" s="1"/>
  <c r="D519" i="28"/>
  <c r="E519" i="28" s="1"/>
  <c r="D518" i="28"/>
  <c r="E518" i="28" s="1"/>
  <c r="D517" i="28"/>
  <c r="E517" i="28" s="1"/>
  <c r="D516" i="28"/>
  <c r="E516" i="28" s="1"/>
  <c r="D515" i="28"/>
  <c r="E515" i="28" s="1"/>
  <c r="D514" i="28"/>
  <c r="E514" i="28" s="1"/>
  <c r="D512" i="28"/>
  <c r="E512" i="28" s="1"/>
  <c r="D511" i="28"/>
  <c r="E511" i="28" s="1"/>
  <c r="D510" i="28"/>
  <c r="E510" i="28" s="1"/>
  <c r="D508" i="28"/>
  <c r="E508" i="28" s="1"/>
  <c r="D507" i="28"/>
  <c r="E507" i="28" s="1"/>
  <c r="D506" i="28"/>
  <c r="E506" i="28" s="1"/>
  <c r="D505" i="28"/>
  <c r="D503" i="28"/>
  <c r="E503" i="28" s="1"/>
  <c r="D502" i="28"/>
  <c r="E502" i="28" s="1"/>
  <c r="D501" i="28"/>
  <c r="E501" i="28" s="1"/>
  <c r="D500" i="28"/>
  <c r="E500" i="28" s="1"/>
  <c r="D499" i="28"/>
  <c r="E499" i="28" s="1"/>
  <c r="D498" i="28"/>
  <c r="D496" i="28"/>
  <c r="E496" i="28" s="1"/>
  <c r="D495" i="28"/>
  <c r="D493" i="28"/>
  <c r="E493" i="28" s="1"/>
  <c r="D492" i="28"/>
  <c r="D490" i="28"/>
  <c r="E490" i="28" s="1"/>
  <c r="D489" i="28"/>
  <c r="E489" i="28" s="1"/>
  <c r="D488" i="28"/>
  <c r="E488" i="28" s="1"/>
  <c r="D487" i="28"/>
  <c r="E487" i="28" s="1"/>
  <c r="D485" i="28"/>
  <c r="D481" i="28"/>
  <c r="E481" i="28" s="1"/>
  <c r="D480" i="28"/>
  <c r="E480" i="28" s="1"/>
  <c r="D479" i="28"/>
  <c r="E479" i="28" s="1"/>
  <c r="D478" i="28"/>
  <c r="E478" i="28" s="1"/>
  <c r="D476" i="28"/>
  <c r="E476" i="28" s="1"/>
  <c r="D475" i="28"/>
  <c r="D473" i="28"/>
  <c r="E473" i="28" s="1"/>
  <c r="D472" i="28"/>
  <c r="E472" i="28" s="1"/>
  <c r="D471" i="28"/>
  <c r="E471" i="28" s="1"/>
  <c r="D470" i="28"/>
  <c r="E470" i="28" s="1"/>
  <c r="D469" i="28"/>
  <c r="E469" i="28" s="1"/>
  <c r="D467" i="28"/>
  <c r="E467" i="28" s="1"/>
  <c r="D466" i="28"/>
  <c r="E466" i="28" s="1"/>
  <c r="D465" i="28"/>
  <c r="E465" i="28" s="1"/>
  <c r="D464" i="28"/>
  <c r="D462" i="28"/>
  <c r="E462" i="28" s="1"/>
  <c r="D461" i="28"/>
  <c r="E461" i="28" s="1"/>
  <c r="D460" i="28"/>
  <c r="E460" i="28" s="1"/>
  <c r="D458" i="28"/>
  <c r="E458" i="28" s="1"/>
  <c r="D457" i="28"/>
  <c r="E457" i="28" s="1"/>
  <c r="D456" i="28"/>
  <c r="D454" i="28"/>
  <c r="E454" i="28" s="1"/>
  <c r="D453" i="28"/>
  <c r="E453" i="28" s="1"/>
  <c r="D452" i="28"/>
  <c r="E452" i="28" s="1"/>
  <c r="D451" i="28"/>
  <c r="E451" i="28" s="1"/>
  <c r="D449" i="28"/>
  <c r="E449" i="28" s="1"/>
  <c r="D448" i="28"/>
  <c r="E448" i="28" s="1"/>
  <c r="D447" i="28"/>
  <c r="E447" i="28" s="1"/>
  <c r="D446" i="28"/>
  <c r="D443" i="28"/>
  <c r="E443" i="28" s="1"/>
  <c r="D442" i="28"/>
  <c r="E442" i="28" s="1"/>
  <c r="D441" i="28"/>
  <c r="E441" i="28" s="1"/>
  <c r="D440" i="28"/>
  <c r="E440" i="28" s="1"/>
  <c r="D439" i="28"/>
  <c r="E439" i="28" s="1"/>
  <c r="D438" i="28"/>
  <c r="E438" i="28" s="1"/>
  <c r="D437" i="28"/>
  <c r="E437" i="28" s="1"/>
  <c r="D436" i="28"/>
  <c r="E436" i="28" s="1"/>
  <c r="D435" i="28"/>
  <c r="E435" i="28" s="1"/>
  <c r="D434" i="28"/>
  <c r="E434" i="28" s="1"/>
  <c r="D433" i="28"/>
  <c r="E433" i="28" s="1"/>
  <c r="D432" i="28"/>
  <c r="E432" i="28" s="1"/>
  <c r="D431" i="28"/>
  <c r="E431" i="28" s="1"/>
  <c r="D430" i="28"/>
  <c r="D428" i="28"/>
  <c r="E428" i="28" s="1"/>
  <c r="D427" i="28"/>
  <c r="E427" i="28" s="1"/>
  <c r="D426" i="28"/>
  <c r="E426" i="28" s="1"/>
  <c r="D425" i="28"/>
  <c r="E425" i="28" s="1"/>
  <c r="D424" i="28"/>
  <c r="E424" i="28" s="1"/>
  <c r="D423" i="28"/>
  <c r="E423" i="28" s="1"/>
  <c r="D421" i="28"/>
  <c r="E421" i="28" s="1"/>
  <c r="D420" i="28"/>
  <c r="E420" i="28" s="1"/>
  <c r="D419" i="28"/>
  <c r="E419" i="28" s="1"/>
  <c r="D418" i="28"/>
  <c r="E418" i="28" s="1"/>
  <c r="D417" i="28"/>
  <c r="E417" i="28" s="1"/>
  <c r="D415" i="28"/>
  <c r="E415" i="28" s="1"/>
  <c r="D414" i="28"/>
  <c r="D413" i="28"/>
  <c r="E413" i="28" s="1"/>
  <c r="D411" i="28"/>
  <c r="E411" i="28" s="1"/>
  <c r="D410" i="28"/>
  <c r="E410" i="28" s="1"/>
  <c r="D408" i="28"/>
  <c r="E408" i="28" s="1"/>
  <c r="D407" i="28"/>
  <c r="E407" i="28" s="1"/>
  <c r="D406" i="28"/>
  <c r="E406" i="28" s="1"/>
  <c r="D405" i="28"/>
  <c r="E405" i="28" s="1"/>
  <c r="D403" i="28"/>
  <c r="E403" i="28" s="1"/>
  <c r="D402" i="28"/>
  <c r="E402" i="28" s="1"/>
  <c r="D401" i="28"/>
  <c r="E401" i="28" s="1"/>
  <c r="D400" i="28"/>
  <c r="D398" i="28"/>
  <c r="E398" i="28" s="1"/>
  <c r="D397" i="28"/>
  <c r="E397" i="28" s="1"/>
  <c r="D396" i="28"/>
  <c r="D394" i="28"/>
  <c r="E394" i="28" s="1"/>
  <c r="D393" i="28"/>
  <c r="E393" i="28" s="1"/>
  <c r="D391" i="28"/>
  <c r="E391" i="28" s="1"/>
  <c r="D390" i="28"/>
  <c r="E390" i="28" s="1"/>
  <c r="D389" i="28"/>
  <c r="D387" i="28"/>
  <c r="E387" i="28" s="1"/>
  <c r="D386" i="28"/>
  <c r="E386" i="28" s="1"/>
  <c r="D385" i="28"/>
  <c r="E385" i="28" s="1"/>
  <c r="D384" i="28"/>
  <c r="E384" i="28" s="1"/>
  <c r="D383" i="28"/>
  <c r="E383" i="28" s="1"/>
  <c r="D381" i="28"/>
  <c r="E381" i="28" s="1"/>
  <c r="D380" i="28"/>
  <c r="E380" i="28" s="1"/>
  <c r="D379" i="28"/>
  <c r="E379" i="28" s="1"/>
  <c r="D377" i="28"/>
  <c r="E377" i="28" s="1"/>
  <c r="D376" i="28"/>
  <c r="E376" i="28" s="1"/>
  <c r="D375" i="28"/>
  <c r="E375" i="28" s="1"/>
  <c r="D374" i="28"/>
  <c r="D372" i="28"/>
  <c r="E372" i="28" s="1"/>
  <c r="D371" i="28"/>
  <c r="E371" i="28" s="1"/>
  <c r="D370" i="28"/>
  <c r="D369" i="28"/>
  <c r="E369" i="28" s="1"/>
  <c r="D367" i="28"/>
  <c r="E367" i="28" s="1"/>
  <c r="D366" i="28"/>
  <c r="E366" i="28" s="1"/>
  <c r="D365" i="28"/>
  <c r="E365" i="28" s="1"/>
  <c r="D364" i="28"/>
  <c r="E364" i="28" s="1"/>
  <c r="D363" i="28"/>
  <c r="E363" i="28" s="1"/>
  <c r="D361" i="28"/>
  <c r="E361" i="28" s="1"/>
  <c r="D360" i="28"/>
  <c r="E360" i="28" s="1"/>
  <c r="D359" i="28"/>
  <c r="E359" i="28" s="1"/>
  <c r="D358" i="28"/>
  <c r="E358" i="28" s="1"/>
  <c r="D356" i="28"/>
  <c r="E356" i="28" s="1"/>
  <c r="D355" i="28"/>
  <c r="E355" i="28" s="1"/>
  <c r="D354" i="28"/>
  <c r="D352" i="28"/>
  <c r="E352" i="28" s="1"/>
  <c r="D351" i="28"/>
  <c r="E351" i="28" s="1"/>
  <c r="D350" i="28"/>
  <c r="E350" i="28" s="1"/>
  <c r="D349" i="28"/>
  <c r="D347" i="28"/>
  <c r="E347" i="28" s="1"/>
  <c r="E346" i="28"/>
  <c r="D345" i="28"/>
  <c r="D343" i="28"/>
  <c r="E343" i="28" s="1"/>
  <c r="E342" i="28"/>
  <c r="D341" i="28"/>
  <c r="E341" i="28" s="1"/>
  <c r="D338" i="28"/>
  <c r="E338" i="28" s="1"/>
  <c r="D337" i="28"/>
  <c r="E337" i="28" s="1"/>
  <c r="D336" i="28"/>
  <c r="E336" i="28" s="1"/>
  <c r="D335" i="28"/>
  <c r="E335" i="28" s="1"/>
  <c r="D334" i="28"/>
  <c r="E334" i="28" s="1"/>
  <c r="D333" i="28"/>
  <c r="E333" i="28" s="1"/>
  <c r="D332" i="28"/>
  <c r="D330" i="28"/>
  <c r="E330" i="28" s="1"/>
  <c r="D329" i="28"/>
  <c r="D327" i="28"/>
  <c r="E327" i="28" s="1"/>
  <c r="D326" i="28"/>
  <c r="E326" i="28" s="1"/>
  <c r="D324" i="28"/>
  <c r="E324" i="28" s="1"/>
  <c r="D323" i="28"/>
  <c r="E323" i="28" s="1"/>
  <c r="D322" i="28"/>
  <c r="E322" i="28" s="1"/>
  <c r="D321" i="28"/>
  <c r="E321" i="28" s="1"/>
  <c r="D320" i="28"/>
  <c r="E320" i="28" s="1"/>
  <c r="D319" i="28"/>
  <c r="E319" i="28" s="1"/>
  <c r="D318" i="28"/>
  <c r="E318" i="28" s="1"/>
  <c r="D317" i="28"/>
  <c r="E317" i="28" s="1"/>
  <c r="D316" i="28"/>
  <c r="D313" i="28"/>
  <c r="E313" i="28" s="1"/>
  <c r="D312" i="28"/>
  <c r="E312" i="28" s="1"/>
  <c r="D311" i="28"/>
  <c r="E311" i="28" s="1"/>
  <c r="D310" i="28"/>
  <c r="E310" i="28" s="1"/>
  <c r="D309" i="28"/>
  <c r="D307" i="28"/>
  <c r="E307" i="28" s="1"/>
  <c r="D306" i="28"/>
  <c r="E306" i="28" s="1"/>
  <c r="D304" i="28"/>
  <c r="E304" i="28" s="1"/>
  <c r="D303" i="28"/>
  <c r="E303" i="28" s="1"/>
  <c r="D301" i="28"/>
  <c r="E301" i="28" s="1"/>
  <c r="D300" i="28"/>
  <c r="E300" i="28" s="1"/>
  <c r="D299" i="28"/>
  <c r="E299" i="28" s="1"/>
  <c r="D297" i="28"/>
  <c r="E297" i="28" s="1"/>
  <c r="E296" i="28" s="1"/>
  <c r="D295" i="28"/>
  <c r="E295" i="28" s="1"/>
  <c r="D294" i="28"/>
  <c r="E294" i="28" s="1"/>
  <c r="D293" i="28"/>
  <c r="E293" i="28" s="1"/>
  <c r="D292" i="28"/>
  <c r="E292" i="28" s="1"/>
  <c r="D291" i="28"/>
  <c r="E291" i="28" s="1"/>
  <c r="D290" i="28"/>
  <c r="D288" i="28"/>
  <c r="E288" i="28" s="1"/>
  <c r="D287" i="28"/>
  <c r="E287" i="28" s="1"/>
  <c r="D286" i="28"/>
  <c r="E286" i="28" s="1"/>
  <c r="D285" i="28"/>
  <c r="E285" i="28" s="1"/>
  <c r="D284" i="28"/>
  <c r="E284" i="28" s="1"/>
  <c r="D283" i="28"/>
  <c r="E283" i="28" s="1"/>
  <c r="D282" i="28"/>
  <c r="E282" i="28" s="1"/>
  <c r="D281" i="28"/>
  <c r="E281" i="28" s="1"/>
  <c r="D280" i="28"/>
  <c r="E280" i="28" s="1"/>
  <c r="D279" i="28"/>
  <c r="E279" i="28" s="1"/>
  <c r="D278" i="28"/>
  <c r="E278" i="28" s="1"/>
  <c r="D277" i="28"/>
  <c r="E277" i="28" s="1"/>
  <c r="D276" i="28"/>
  <c r="E276" i="28" s="1"/>
  <c r="D275" i="28"/>
  <c r="E275" i="28" s="1"/>
  <c r="D274" i="28"/>
  <c r="E274" i="28" s="1"/>
  <c r="D273" i="28"/>
  <c r="E273" i="28" s="1"/>
  <c r="D272" i="28"/>
  <c r="E272" i="28" s="1"/>
  <c r="D271" i="28"/>
  <c r="E271" i="28" s="1"/>
  <c r="D270" i="28"/>
  <c r="E270" i="28" s="1"/>
  <c r="D269" i="28"/>
  <c r="E269" i="28" s="1"/>
  <c r="D268" i="28"/>
  <c r="E268" i="28" s="1"/>
  <c r="D267" i="28"/>
  <c r="E267" i="28" s="1"/>
  <c r="D266" i="28"/>
  <c r="D264" i="28"/>
  <c r="D262" i="28"/>
  <c r="E262" i="28" s="1"/>
  <c r="D261" i="28"/>
  <c r="D252" i="28"/>
  <c r="E252" i="28" s="1"/>
  <c r="D251" i="28"/>
  <c r="D249" i="28"/>
  <c r="E249" i="28" s="1"/>
  <c r="D248" i="28"/>
  <c r="E248" i="28" s="1"/>
  <c r="D247" i="28"/>
  <c r="D246" i="28"/>
  <c r="E246" i="28" s="1"/>
  <c r="D245" i="28"/>
  <c r="E245" i="28" s="1"/>
  <c r="D242" i="28"/>
  <c r="D241" i="28"/>
  <c r="E241" i="28" s="1"/>
  <c r="D240" i="28"/>
  <c r="E240" i="28" s="1"/>
  <c r="D237" i="28"/>
  <c r="E237" i="28" s="1"/>
  <c r="E236" i="28" s="1"/>
  <c r="E235" i="28" s="1"/>
  <c r="D234" i="28"/>
  <c r="D233" i="28" s="1"/>
  <c r="D232" i="28"/>
  <c r="E232" i="28" s="1"/>
  <c r="D231" i="28"/>
  <c r="E231" i="28" s="1"/>
  <c r="D230" i="28"/>
  <c r="E230" i="28" s="1"/>
  <c r="D227" i="28"/>
  <c r="E227" i="28" s="1"/>
  <c r="D226" i="28"/>
  <c r="D225" i="28"/>
  <c r="E225" i="28" s="1"/>
  <c r="D224" i="28"/>
  <c r="E224" i="28" s="1"/>
  <c r="D221" i="28"/>
  <c r="E221" i="28" s="1"/>
  <c r="E220" i="28" s="1"/>
  <c r="D219" i="28"/>
  <c r="E219" i="28" s="1"/>
  <c r="D218" i="28"/>
  <c r="E218" i="28" s="1"/>
  <c r="D217" i="28"/>
  <c r="D214" i="28"/>
  <c r="D213" i="28" s="1"/>
  <c r="D212" i="28"/>
  <c r="D211" i="28" s="1"/>
  <c r="D210" i="28"/>
  <c r="E210" i="28" s="1"/>
  <c r="D209" i="28"/>
  <c r="E209" i="28" s="1"/>
  <c r="D208" i="28"/>
  <c r="D206" i="28"/>
  <c r="E206" i="28" s="1"/>
  <c r="D205" i="28"/>
  <c r="D202" i="28"/>
  <c r="D199" i="28"/>
  <c r="E199" i="28" s="1"/>
  <c r="E198" i="28" s="1"/>
  <c r="E197" i="28" s="1"/>
  <c r="D196" i="28"/>
  <c r="D195" i="28" s="1"/>
  <c r="D194" i="28"/>
  <c r="D192" i="28"/>
  <c r="E192" i="28" s="1"/>
  <c r="D191" i="28"/>
  <c r="E191" i="28" s="1"/>
  <c r="D190" i="28"/>
  <c r="E190" i="28" s="1"/>
  <c r="D187" i="28"/>
  <c r="E187" i="28" s="1"/>
  <c r="D186" i="28"/>
  <c r="D183" i="28"/>
  <c r="D182" i="28" s="1"/>
  <c r="D181" i="28"/>
  <c r="D180" i="28" s="1"/>
  <c r="D176" i="28"/>
  <c r="E176" i="28" s="1"/>
  <c r="D175" i="28"/>
  <c r="E175" i="28" s="1"/>
  <c r="D173" i="28"/>
  <c r="E173" i="28" s="1"/>
  <c r="D172" i="28"/>
  <c r="D169" i="28"/>
  <c r="E169" i="28" s="1"/>
  <c r="D168" i="28"/>
  <c r="D166" i="28"/>
  <c r="E166" i="28" s="1"/>
  <c r="D165" i="28"/>
  <c r="E165" i="28" s="1"/>
  <c r="D162" i="28"/>
  <c r="E162" i="28" s="1"/>
  <c r="D161" i="28"/>
  <c r="D159" i="28"/>
  <c r="E159" i="28" s="1"/>
  <c r="D158" i="28"/>
  <c r="E158" i="28" s="1"/>
  <c r="D156" i="28"/>
  <c r="D155" i="28"/>
  <c r="E155" i="28" s="1"/>
  <c r="D151" i="28"/>
  <c r="E151" i="28" s="1"/>
  <c r="D150" i="28"/>
  <c r="D148" i="28"/>
  <c r="E148" i="28" s="1"/>
  <c r="D147" i="28"/>
  <c r="E147" i="28" s="1"/>
  <c r="D145" i="28"/>
  <c r="E145" i="28" s="1"/>
  <c r="D144" i="28"/>
  <c r="D142" i="28"/>
  <c r="E142" i="28" s="1"/>
  <c r="D141" i="28"/>
  <c r="E141" i="28" s="1"/>
  <c r="D139" i="28"/>
  <c r="E139" i="28" s="1"/>
  <c r="D138" i="28"/>
  <c r="E138" i="28" s="1"/>
  <c r="D137" i="28"/>
  <c r="D134" i="28"/>
  <c r="E134" i="28" s="1"/>
  <c r="D133" i="28"/>
  <c r="D131" i="28"/>
  <c r="E131" i="28" s="1"/>
  <c r="D130" i="28"/>
  <c r="E130" i="28" s="1"/>
  <c r="D128" i="28"/>
  <c r="E128" i="28" s="1"/>
  <c r="D127" i="28"/>
  <c r="D125" i="28"/>
  <c r="E125" i="28" s="1"/>
  <c r="D124" i="28"/>
  <c r="D122" i="28"/>
  <c r="E122" i="28" s="1"/>
  <c r="D121" i="28"/>
  <c r="D119" i="28"/>
  <c r="E119" i="28" s="1"/>
  <c r="D118" i="28"/>
  <c r="E118" i="28" s="1"/>
  <c r="D113" i="28"/>
  <c r="E113" i="28" s="1"/>
  <c r="D112" i="28"/>
  <c r="E112" i="28" s="1"/>
  <c r="D111" i="28"/>
  <c r="E111" i="28" s="1"/>
  <c r="D110" i="28"/>
  <c r="E110" i="28" s="1"/>
  <c r="D109" i="28"/>
  <c r="E109" i="28" s="1"/>
  <c r="D108" i="28"/>
  <c r="E108" i="28" s="1"/>
  <c r="D107" i="28"/>
  <c r="E107" i="28" s="1"/>
  <c r="D106" i="28"/>
  <c r="E106" i="28" s="1"/>
  <c r="D105" i="28"/>
  <c r="E105" i="28" s="1"/>
  <c r="D104" i="28"/>
  <c r="E104" i="28" s="1"/>
  <c r="D103" i="28"/>
  <c r="E103" i="28" s="1"/>
  <c r="D102" i="28"/>
  <c r="E102" i="28" s="1"/>
  <c r="D101" i="28"/>
  <c r="E101" i="28" s="1"/>
  <c r="D100" i="28"/>
  <c r="E100" i="28" s="1"/>
  <c r="D99" i="28"/>
  <c r="E99" i="28" s="1"/>
  <c r="D98" i="28"/>
  <c r="D96" i="28"/>
  <c r="E96" i="28" s="1"/>
  <c r="D95" i="28"/>
  <c r="E95" i="28" s="1"/>
  <c r="D94" i="28"/>
  <c r="E94" i="28" s="1"/>
  <c r="D93" i="28"/>
  <c r="E93" i="28" s="1"/>
  <c r="D92" i="28"/>
  <c r="E92" i="28" s="1"/>
  <c r="D91" i="28"/>
  <c r="E91" i="28" s="1"/>
  <c r="D90" i="28"/>
  <c r="E90" i="28" s="1"/>
  <c r="D89" i="28"/>
  <c r="E89" i="28" s="1"/>
  <c r="D88" i="28"/>
  <c r="E88" i="28" s="1"/>
  <c r="D87" i="28"/>
  <c r="E87" i="28" s="1"/>
  <c r="D86" i="28"/>
  <c r="E86" i="28" s="1"/>
  <c r="D85" i="28"/>
  <c r="E85" i="28" s="1"/>
  <c r="D84" i="28"/>
  <c r="E84" i="28" s="1"/>
  <c r="D83" i="28"/>
  <c r="E83" i="28" s="1"/>
  <c r="D82" i="28"/>
  <c r="E82" i="28" s="1"/>
  <c r="D81" i="28"/>
  <c r="E81" i="28" s="1"/>
  <c r="D80" i="28"/>
  <c r="E80" i="28" s="1"/>
  <c r="D79" i="28"/>
  <c r="E79" i="28" s="1"/>
  <c r="D78" i="28"/>
  <c r="E78" i="28" s="1"/>
  <c r="D77" i="28"/>
  <c r="E77" i="28" s="1"/>
  <c r="D76" i="28"/>
  <c r="E76" i="28" s="1"/>
  <c r="D75" i="28"/>
  <c r="E75" i="28" s="1"/>
  <c r="D74" i="28"/>
  <c r="E74" i="28" s="1"/>
  <c r="D73" i="28"/>
  <c r="E73" i="28" s="1"/>
  <c r="D72" i="28"/>
  <c r="E72" i="28" s="1"/>
  <c r="D71" i="28"/>
  <c r="E71" i="28" s="1"/>
  <c r="D70" i="28"/>
  <c r="E70" i="28" s="1"/>
  <c r="D69" i="28"/>
  <c r="D66" i="28"/>
  <c r="E66" i="28" s="1"/>
  <c r="D65" i="28"/>
  <c r="D64" i="28"/>
  <c r="E64" i="28" s="1"/>
  <c r="D63" i="28"/>
  <c r="E63" i="28" s="1"/>
  <c r="D62" i="28"/>
  <c r="E62" i="28" s="1"/>
  <c r="D60" i="28"/>
  <c r="E60" i="28" s="1"/>
  <c r="D59" i="28"/>
  <c r="E59" i="28" s="1"/>
  <c r="D58" i="28"/>
  <c r="E58" i="28" s="1"/>
  <c r="D57" i="28"/>
  <c r="E57" i="28" s="1"/>
  <c r="D56" i="28"/>
  <c r="E56" i="28" s="1"/>
  <c r="D55" i="28"/>
  <c r="E55" i="28" s="1"/>
  <c r="D54" i="28"/>
  <c r="E54" i="28" s="1"/>
  <c r="D53" i="28"/>
  <c r="E53" i="28" s="1"/>
  <c r="D52" i="28"/>
  <c r="E52" i="28" s="1"/>
  <c r="D51" i="28"/>
  <c r="E51" i="28" s="1"/>
  <c r="D50" i="28"/>
  <c r="E50" i="28" s="1"/>
  <c r="D49" i="28"/>
  <c r="E49" i="28" s="1"/>
  <c r="D48" i="28"/>
  <c r="E48" i="28" s="1"/>
  <c r="D47" i="28"/>
  <c r="E47" i="28" s="1"/>
  <c r="D46" i="28"/>
  <c r="E46" i="28" s="1"/>
  <c r="D45" i="28"/>
  <c r="E45" i="28" s="1"/>
  <c r="D44" i="28"/>
  <c r="E44" i="28" s="1"/>
  <c r="D43" i="28"/>
  <c r="E43" i="28" s="1"/>
  <c r="D42" i="28"/>
  <c r="E42" i="28" s="1"/>
  <c r="D41" i="28"/>
  <c r="E41" i="28" s="1"/>
  <c r="D40" i="28"/>
  <c r="E40" i="28" s="1"/>
  <c r="D39" i="28"/>
  <c r="D37" i="28"/>
  <c r="E37" i="28" s="1"/>
  <c r="D36" i="28"/>
  <c r="E36" i="28" s="1"/>
  <c r="D35" i="28"/>
  <c r="E35" i="28" s="1"/>
  <c r="D34" i="28"/>
  <c r="E34" i="28" s="1"/>
  <c r="D33" i="28"/>
  <c r="E33" i="28" s="1"/>
  <c r="D32" i="28"/>
  <c r="E32" i="28" s="1"/>
  <c r="D31" i="28"/>
  <c r="E31" i="28" s="1"/>
  <c r="D30" i="28"/>
  <c r="E30" i="28" s="1"/>
  <c r="D29" i="28"/>
  <c r="E29" i="28" s="1"/>
  <c r="D28" i="28"/>
  <c r="E28" i="28" s="1"/>
  <c r="D27" i="28"/>
  <c r="E27" i="28" s="1"/>
  <c r="D26" i="28"/>
  <c r="E26" i="28" s="1"/>
  <c r="D25" i="28"/>
  <c r="E25" i="28" s="1"/>
  <c r="D24" i="28"/>
  <c r="E24" i="28" s="1"/>
  <c r="D23" i="28"/>
  <c r="E23" i="28" s="1"/>
  <c r="D22" i="28"/>
  <c r="E22" i="28" s="1"/>
  <c r="D21" i="28"/>
  <c r="E21" i="28" s="1"/>
  <c r="D20" i="28"/>
  <c r="E20" i="28" s="1"/>
  <c r="D19" i="28"/>
  <c r="E19" i="28" s="1"/>
  <c r="D18" i="28"/>
  <c r="E18" i="28" s="1"/>
  <c r="D17" i="28"/>
  <c r="E17" i="28" s="1"/>
  <c r="D16" i="28"/>
  <c r="E16" i="28" s="1"/>
  <c r="D15" i="28"/>
  <c r="E15" i="28" s="1"/>
  <c r="D14" i="28"/>
  <c r="E14" i="28" s="1"/>
  <c r="D13" i="28"/>
  <c r="E13" i="28" s="1"/>
  <c r="D12" i="28"/>
  <c r="D10" i="28"/>
  <c r="E10" i="28" s="1"/>
  <c r="D9" i="28"/>
  <c r="E9" i="28" s="1"/>
  <c r="D8" i="28"/>
  <c r="E8" i="28" s="1"/>
  <c r="D7" i="28"/>
  <c r="E7" i="28" s="1"/>
  <c r="D6" i="28"/>
  <c r="E6" i="28" s="1"/>
  <c r="D5" i="28"/>
  <c r="D778" i="27"/>
  <c r="E778" i="27" s="1"/>
  <c r="E777" i="27" s="1"/>
  <c r="D776" i="27"/>
  <c r="E776" i="27" s="1"/>
  <c r="D775" i="27"/>
  <c r="E775" i="27" s="1"/>
  <c r="D774" i="27"/>
  <c r="D773" i="27"/>
  <c r="E773" i="27" s="1"/>
  <c r="D770" i="27"/>
  <c r="E770" i="27" s="1"/>
  <c r="D769" i="27"/>
  <c r="D766" i="27"/>
  <c r="D764" i="27"/>
  <c r="E764" i="27" s="1"/>
  <c r="D763" i="27"/>
  <c r="E763" i="27" s="1"/>
  <c r="D762" i="27"/>
  <c r="E762" i="27" s="1"/>
  <c r="D759" i="27"/>
  <c r="E759" i="27" s="1"/>
  <c r="D758" i="27"/>
  <c r="D757" i="27"/>
  <c r="E757" i="27" s="1"/>
  <c r="D754" i="27"/>
  <c r="E754" i="27" s="1"/>
  <c r="D753" i="27"/>
  <c r="D752" i="27"/>
  <c r="E752" i="27" s="1"/>
  <c r="D749" i="27"/>
  <c r="E749" i="27" s="1"/>
  <c r="D748" i="27"/>
  <c r="E748" i="27" s="1"/>
  <c r="D747" i="27"/>
  <c r="D746" i="27" s="1"/>
  <c r="D745" i="27"/>
  <c r="E745" i="27" s="1"/>
  <c r="E744" i="27" s="1"/>
  <c r="D742" i="27"/>
  <c r="D740" i="27"/>
  <c r="E740" i="27" s="1"/>
  <c r="E739" i="27" s="1"/>
  <c r="D738" i="27"/>
  <c r="E738" i="27" s="1"/>
  <c r="D737" i="27"/>
  <c r="E737" i="27" s="1"/>
  <c r="D736" i="27"/>
  <c r="E736" i="27" s="1"/>
  <c r="D735" i="27"/>
  <c r="D732" i="27"/>
  <c r="E732" i="27" s="1"/>
  <c r="E731" i="27" s="1"/>
  <c r="E730" i="27" s="1"/>
  <c r="D729" i="27"/>
  <c r="E729" i="27" s="1"/>
  <c r="D728" i="27"/>
  <c r="D724" i="27"/>
  <c r="E724" i="27" s="1"/>
  <c r="D723" i="27"/>
  <c r="D721" i="27"/>
  <c r="E721" i="27" s="1"/>
  <c r="D720" i="27"/>
  <c r="E720" i="27" s="1"/>
  <c r="D719" i="27"/>
  <c r="E719" i="27" s="1"/>
  <c r="D715" i="27"/>
  <c r="E715" i="27" s="1"/>
  <c r="D714" i="27"/>
  <c r="E714" i="27" s="1"/>
  <c r="D713" i="27"/>
  <c r="E713" i="27" s="1"/>
  <c r="D712" i="27"/>
  <c r="E712" i="27" s="1"/>
  <c r="D711" i="27"/>
  <c r="E711" i="27" s="1"/>
  <c r="D710" i="27"/>
  <c r="E710" i="27" s="1"/>
  <c r="D709" i="27"/>
  <c r="E709" i="27" s="1"/>
  <c r="D708" i="27"/>
  <c r="E708" i="27" s="1"/>
  <c r="D707" i="27"/>
  <c r="E707" i="27" s="1"/>
  <c r="D706" i="27"/>
  <c r="E706" i="27" s="1"/>
  <c r="D705" i="27"/>
  <c r="E705" i="27" s="1"/>
  <c r="D704" i="27"/>
  <c r="E704" i="27" s="1"/>
  <c r="D703" i="27"/>
  <c r="E703" i="27" s="1"/>
  <c r="D702" i="27"/>
  <c r="D701" i="27"/>
  <c r="E701" i="27" s="1"/>
  <c r="D699" i="27"/>
  <c r="E699" i="27" s="1"/>
  <c r="D698" i="27"/>
  <c r="E698" i="27" s="1"/>
  <c r="D697" i="27"/>
  <c r="E697" i="27" s="1"/>
  <c r="D696" i="27"/>
  <c r="D695" i="27"/>
  <c r="E695" i="27" s="1"/>
  <c r="D693" i="27"/>
  <c r="E693" i="27" s="1"/>
  <c r="D692" i="27"/>
  <c r="E692" i="27" s="1"/>
  <c r="D691" i="27"/>
  <c r="E691" i="27" s="1"/>
  <c r="D690" i="27"/>
  <c r="E690" i="27" s="1"/>
  <c r="D689" i="27"/>
  <c r="E689" i="27" s="1"/>
  <c r="D688" i="27"/>
  <c r="D686" i="27"/>
  <c r="E686" i="27" s="1"/>
  <c r="D685" i="27"/>
  <c r="E685" i="27" s="1"/>
  <c r="D684" i="27"/>
  <c r="E684" i="27" s="1"/>
  <c r="D682" i="27"/>
  <c r="E682" i="27" s="1"/>
  <c r="D681" i="27"/>
  <c r="E681" i="27" s="1"/>
  <c r="D680" i="27"/>
  <c r="D678" i="27"/>
  <c r="D677" i="27"/>
  <c r="E677" i="27" s="1"/>
  <c r="D675" i="27"/>
  <c r="E675" i="27" s="1"/>
  <c r="D674" i="27"/>
  <c r="E674" i="27" s="1"/>
  <c r="D673" i="27"/>
  <c r="E673" i="27" s="1"/>
  <c r="D672" i="27"/>
  <c r="D670" i="27"/>
  <c r="E670" i="27" s="1"/>
  <c r="D669" i="27"/>
  <c r="E669" i="27" s="1"/>
  <c r="D668" i="27"/>
  <c r="E668" i="27" s="1"/>
  <c r="D667" i="27"/>
  <c r="E667" i="27" s="1"/>
  <c r="D666" i="27"/>
  <c r="D664" i="27"/>
  <c r="E664" i="27" s="1"/>
  <c r="D663" i="27"/>
  <c r="E663" i="27" s="1"/>
  <c r="D662" i="27"/>
  <c r="D660" i="27"/>
  <c r="E660" i="27" s="1"/>
  <c r="D659" i="27"/>
  <c r="E659" i="27" s="1"/>
  <c r="D658" i="27"/>
  <c r="E658" i="27" s="1"/>
  <c r="D657" i="27"/>
  <c r="E657" i="27" s="1"/>
  <c r="D656" i="27"/>
  <c r="E656" i="27" s="1"/>
  <c r="D655" i="27"/>
  <c r="E655" i="27" s="1"/>
  <c r="D654" i="27"/>
  <c r="D652" i="27"/>
  <c r="E652" i="27" s="1"/>
  <c r="D651" i="27"/>
  <c r="E651" i="27" s="1"/>
  <c r="D650" i="27"/>
  <c r="E650" i="27" s="1"/>
  <c r="D649" i="27"/>
  <c r="E649" i="27" s="1"/>
  <c r="D648" i="27"/>
  <c r="E648" i="27" s="1"/>
  <c r="D647" i="27"/>
  <c r="E647" i="27" s="1"/>
  <c r="D644" i="27"/>
  <c r="E644" i="27" s="1"/>
  <c r="D643" i="27"/>
  <c r="D641" i="27"/>
  <c r="E641" i="27" s="1"/>
  <c r="D640" i="27"/>
  <c r="E640" i="27" s="1"/>
  <c r="D639" i="27"/>
  <c r="E639" i="27" s="1"/>
  <c r="D637" i="27"/>
  <c r="E637" i="27" s="1"/>
  <c r="D636" i="27"/>
  <c r="E636" i="27" s="1"/>
  <c r="D635" i="27"/>
  <c r="E635" i="27" s="1"/>
  <c r="D634" i="27"/>
  <c r="E634" i="27" s="1"/>
  <c r="D633" i="27"/>
  <c r="E633" i="27" s="1"/>
  <c r="D632" i="27"/>
  <c r="E632" i="27" s="1"/>
  <c r="D631" i="27"/>
  <c r="E631" i="27" s="1"/>
  <c r="D630" i="27"/>
  <c r="D629" i="27"/>
  <c r="E629" i="27" s="1"/>
  <c r="D627" i="27"/>
  <c r="E627" i="27" s="1"/>
  <c r="D626" i="27"/>
  <c r="E626" i="27" s="1"/>
  <c r="D625" i="27"/>
  <c r="E625" i="27" s="1"/>
  <c r="D624" i="27"/>
  <c r="E624" i="27" s="1"/>
  <c r="D623" i="27"/>
  <c r="E623" i="27" s="1"/>
  <c r="D622" i="27"/>
  <c r="E622" i="27" s="1"/>
  <c r="D621" i="27"/>
  <c r="E621" i="27" s="1"/>
  <c r="D620" i="27"/>
  <c r="E620" i="27" s="1"/>
  <c r="D619" i="27"/>
  <c r="E619" i="27" s="1"/>
  <c r="D618" i="27"/>
  <c r="E618" i="27" s="1"/>
  <c r="D617" i="27"/>
  <c r="E617" i="27" s="1"/>
  <c r="D615" i="27"/>
  <c r="E615" i="27" s="1"/>
  <c r="D614" i="27"/>
  <c r="E614" i="27" s="1"/>
  <c r="D613" i="27"/>
  <c r="E613" i="27" s="1"/>
  <c r="D612" i="27"/>
  <c r="E612" i="27" s="1"/>
  <c r="D611" i="27"/>
  <c r="D609" i="27"/>
  <c r="E609" i="27" s="1"/>
  <c r="D608" i="27"/>
  <c r="E608" i="27" s="1"/>
  <c r="D607" i="27"/>
  <c r="E607" i="27" s="1"/>
  <c r="D606" i="27"/>
  <c r="E606" i="27" s="1"/>
  <c r="D605" i="27"/>
  <c r="E605" i="27" s="1"/>
  <c r="D604" i="27"/>
  <c r="E604" i="27" s="1"/>
  <c r="D602" i="27"/>
  <c r="E602" i="27" s="1"/>
  <c r="D601" i="27"/>
  <c r="D600" i="27"/>
  <c r="E600" i="27" s="1"/>
  <c r="D598" i="27"/>
  <c r="E598" i="27" s="1"/>
  <c r="D597" i="27"/>
  <c r="E597" i="27" s="1"/>
  <c r="D596" i="27"/>
  <c r="D594" i="27"/>
  <c r="E594" i="27" s="1"/>
  <c r="D593" i="27"/>
  <c r="D591" i="27"/>
  <c r="E591" i="27" s="1"/>
  <c r="D590" i="27"/>
  <c r="E590" i="27" s="1"/>
  <c r="D589" i="27"/>
  <c r="E589" i="27" s="1"/>
  <c r="D588" i="27"/>
  <c r="E588" i="27" s="1"/>
  <c r="D586" i="27"/>
  <c r="E586" i="27" s="1"/>
  <c r="D585" i="27"/>
  <c r="E585" i="27" s="1"/>
  <c r="D584" i="27"/>
  <c r="E584" i="27" s="1"/>
  <c r="D583" i="27"/>
  <c r="D582" i="27"/>
  <c r="E582" i="27" s="1"/>
  <c r="D580" i="27"/>
  <c r="E580" i="27" s="1"/>
  <c r="D579" i="27"/>
  <c r="D578" i="27"/>
  <c r="E578" i="27" s="1"/>
  <c r="D576" i="27"/>
  <c r="E576" i="27" s="1"/>
  <c r="D575" i="27"/>
  <c r="E575" i="27" s="1"/>
  <c r="D574" i="27"/>
  <c r="E574" i="27" s="1"/>
  <c r="D573" i="27"/>
  <c r="E573" i="27" s="1"/>
  <c r="D572" i="27"/>
  <c r="E572" i="27" s="1"/>
  <c r="D571" i="27"/>
  <c r="D570" i="27"/>
  <c r="E570" i="27" s="1"/>
  <c r="D568" i="27"/>
  <c r="E568" i="27" s="1"/>
  <c r="D567" i="27"/>
  <c r="E567" i="27" s="1"/>
  <c r="D566" i="27"/>
  <c r="E566" i="27" s="1"/>
  <c r="D565" i="27"/>
  <c r="E565" i="27" s="1"/>
  <c r="D564" i="27"/>
  <c r="E564" i="27" s="1"/>
  <c r="D563" i="27"/>
  <c r="D558" i="27"/>
  <c r="E558" i="27" s="1"/>
  <c r="D557" i="27"/>
  <c r="D555" i="27"/>
  <c r="E555" i="27" s="1"/>
  <c r="D554" i="27"/>
  <c r="E554" i="27" s="1"/>
  <c r="D553" i="27"/>
  <c r="D549" i="27"/>
  <c r="E549" i="27" s="1"/>
  <c r="D548" i="27"/>
  <c r="E548" i="27" s="1"/>
  <c r="D546" i="27"/>
  <c r="E546" i="27" s="1"/>
  <c r="D545" i="27"/>
  <c r="D543" i="27"/>
  <c r="E543" i="27" s="1"/>
  <c r="D542" i="27"/>
  <c r="E542" i="27" s="1"/>
  <c r="D541" i="27"/>
  <c r="E541" i="27" s="1"/>
  <c r="D540" i="27"/>
  <c r="E540" i="27" s="1"/>
  <c r="D539" i="27"/>
  <c r="D537" i="27"/>
  <c r="E537" i="27" s="1"/>
  <c r="D536" i="27"/>
  <c r="E536" i="27" s="1"/>
  <c r="D535" i="27"/>
  <c r="E535" i="27" s="1"/>
  <c r="D534" i="27"/>
  <c r="E534" i="27" s="1"/>
  <c r="D533" i="27"/>
  <c r="E533" i="27" s="1"/>
  <c r="D532" i="27"/>
  <c r="D530" i="27"/>
  <c r="E530" i="27" s="1"/>
  <c r="E529" i="27" s="1"/>
  <c r="D527" i="27"/>
  <c r="E527" i="27" s="1"/>
  <c r="D526" i="27"/>
  <c r="E526" i="27" s="1"/>
  <c r="D525" i="27"/>
  <c r="E525" i="27" s="1"/>
  <c r="D524" i="27"/>
  <c r="E524" i="27" s="1"/>
  <c r="D523" i="27"/>
  <c r="E523" i="27" s="1"/>
  <c r="D521" i="27"/>
  <c r="E521" i="27" s="1"/>
  <c r="D520" i="27"/>
  <c r="E520" i="27" s="1"/>
  <c r="D519" i="27"/>
  <c r="E519" i="27" s="1"/>
  <c r="D518" i="27"/>
  <c r="E518" i="27" s="1"/>
  <c r="D517" i="27"/>
  <c r="E517" i="27" s="1"/>
  <c r="D516" i="27"/>
  <c r="E516" i="27" s="1"/>
  <c r="D515" i="27"/>
  <c r="D514" i="27"/>
  <c r="E514" i="27" s="1"/>
  <c r="D512" i="27"/>
  <c r="E512" i="27" s="1"/>
  <c r="D511" i="27"/>
  <c r="E511" i="27" s="1"/>
  <c r="D510" i="27"/>
  <c r="D508" i="27"/>
  <c r="E508" i="27" s="1"/>
  <c r="D507" i="27"/>
  <c r="E507" i="27" s="1"/>
  <c r="D506" i="27"/>
  <c r="E506" i="27" s="1"/>
  <c r="D505" i="27"/>
  <c r="D503" i="27"/>
  <c r="E503" i="27" s="1"/>
  <c r="D502" i="27"/>
  <c r="E502" i="27" s="1"/>
  <c r="D501" i="27"/>
  <c r="E501" i="27" s="1"/>
  <c r="D500" i="27"/>
  <c r="E500" i="27" s="1"/>
  <c r="D499" i="27"/>
  <c r="E499" i="27" s="1"/>
  <c r="D498" i="27"/>
  <c r="E498" i="27" s="1"/>
  <c r="D496" i="27"/>
  <c r="E496" i="27" s="1"/>
  <c r="D495" i="27"/>
  <c r="D493" i="27"/>
  <c r="E493" i="27" s="1"/>
  <c r="D492" i="27"/>
  <c r="D490" i="27"/>
  <c r="E490" i="27" s="1"/>
  <c r="D489" i="27"/>
  <c r="E489" i="27" s="1"/>
  <c r="D488" i="27"/>
  <c r="E488" i="27" s="1"/>
  <c r="D487" i="27"/>
  <c r="D485" i="27"/>
  <c r="E485" i="27" s="1"/>
  <c r="D481" i="27"/>
  <c r="E481" i="27" s="1"/>
  <c r="D480" i="27"/>
  <c r="E480" i="27" s="1"/>
  <c r="D479" i="27"/>
  <c r="E479" i="27" s="1"/>
  <c r="D478" i="27"/>
  <c r="D476" i="27"/>
  <c r="E476" i="27" s="1"/>
  <c r="D475" i="27"/>
  <c r="E475" i="27" s="1"/>
  <c r="D473" i="27"/>
  <c r="E473" i="27" s="1"/>
  <c r="D472" i="27"/>
  <c r="E472" i="27" s="1"/>
  <c r="D471" i="27"/>
  <c r="E471" i="27" s="1"/>
  <c r="D470" i="27"/>
  <c r="E470" i="27" s="1"/>
  <c r="D469" i="27"/>
  <c r="E469" i="27" s="1"/>
  <c r="D467" i="27"/>
  <c r="E467" i="27" s="1"/>
  <c r="D466" i="27"/>
  <c r="E466" i="27" s="1"/>
  <c r="D465" i="27"/>
  <c r="E465" i="27" s="1"/>
  <c r="D464" i="27"/>
  <c r="D462" i="27"/>
  <c r="E462" i="27" s="1"/>
  <c r="D461" i="27"/>
  <c r="E461" i="27" s="1"/>
  <c r="D460" i="27"/>
  <c r="D458" i="27"/>
  <c r="E458" i="27" s="1"/>
  <c r="D457" i="27"/>
  <c r="E457" i="27" s="1"/>
  <c r="D456" i="27"/>
  <c r="E456" i="27" s="1"/>
  <c r="D454" i="27"/>
  <c r="E454" i="27" s="1"/>
  <c r="D453" i="27"/>
  <c r="E453" i="27" s="1"/>
  <c r="D452" i="27"/>
  <c r="E452" i="27" s="1"/>
  <c r="D451" i="27"/>
  <c r="D449" i="27"/>
  <c r="E449" i="27" s="1"/>
  <c r="D448" i="27"/>
  <c r="E448" i="27" s="1"/>
  <c r="D447" i="27"/>
  <c r="E447" i="27" s="1"/>
  <c r="D446" i="27"/>
  <c r="E446" i="27" s="1"/>
  <c r="D443" i="27"/>
  <c r="E443" i="27" s="1"/>
  <c r="D442" i="27"/>
  <c r="E442" i="27" s="1"/>
  <c r="D441" i="27"/>
  <c r="E441" i="27" s="1"/>
  <c r="D440" i="27"/>
  <c r="E440" i="27" s="1"/>
  <c r="D439" i="27"/>
  <c r="E439" i="27" s="1"/>
  <c r="D438" i="27"/>
  <c r="E438" i="27" s="1"/>
  <c r="D437" i="27"/>
  <c r="E437" i="27" s="1"/>
  <c r="D436" i="27"/>
  <c r="E436" i="27" s="1"/>
  <c r="D435" i="27"/>
  <c r="E435" i="27" s="1"/>
  <c r="D434" i="27"/>
  <c r="E434" i="27" s="1"/>
  <c r="D433" i="27"/>
  <c r="E433" i="27" s="1"/>
  <c r="D432" i="27"/>
  <c r="E432" i="27" s="1"/>
  <c r="D431" i="27"/>
  <c r="E431" i="27" s="1"/>
  <c r="D430" i="27"/>
  <c r="D428" i="27"/>
  <c r="E428" i="27" s="1"/>
  <c r="D427" i="27"/>
  <c r="E427" i="27" s="1"/>
  <c r="D426" i="27"/>
  <c r="E426" i="27" s="1"/>
  <c r="D425" i="27"/>
  <c r="E425" i="27" s="1"/>
  <c r="D424" i="27"/>
  <c r="E424" i="27" s="1"/>
  <c r="D423" i="27"/>
  <c r="E423" i="27" s="1"/>
  <c r="D421" i="27"/>
  <c r="E421" i="27" s="1"/>
  <c r="D420" i="27"/>
  <c r="E420" i="27" s="1"/>
  <c r="D419" i="27"/>
  <c r="E419" i="27" s="1"/>
  <c r="D418" i="27"/>
  <c r="E418" i="27" s="1"/>
  <c r="D417" i="27"/>
  <c r="D415" i="27"/>
  <c r="E415" i="27" s="1"/>
  <c r="D414" i="27"/>
  <c r="E414" i="27" s="1"/>
  <c r="D413" i="27"/>
  <c r="E413" i="27" s="1"/>
  <c r="D411" i="27"/>
  <c r="E411" i="27" s="1"/>
  <c r="D410" i="27"/>
  <c r="D408" i="27"/>
  <c r="E408" i="27" s="1"/>
  <c r="D407" i="27"/>
  <c r="E407" i="27" s="1"/>
  <c r="D406" i="27"/>
  <c r="E406" i="27" s="1"/>
  <c r="D405" i="27"/>
  <c r="E405" i="27" s="1"/>
  <c r="D403" i="27"/>
  <c r="E403" i="27" s="1"/>
  <c r="D402" i="27"/>
  <c r="E402" i="27" s="1"/>
  <c r="D401" i="27"/>
  <c r="E401" i="27" s="1"/>
  <c r="D400" i="27"/>
  <c r="D398" i="27"/>
  <c r="E398" i="27" s="1"/>
  <c r="D397" i="27"/>
  <c r="E397" i="27" s="1"/>
  <c r="D396" i="27"/>
  <c r="D394" i="27"/>
  <c r="E394" i="27" s="1"/>
  <c r="D393" i="27"/>
  <c r="E393" i="27" s="1"/>
  <c r="D391" i="27"/>
  <c r="E391" i="27" s="1"/>
  <c r="D390" i="27"/>
  <c r="E390" i="27" s="1"/>
  <c r="D389" i="27"/>
  <c r="E389" i="27" s="1"/>
  <c r="D387" i="27"/>
  <c r="E387" i="27" s="1"/>
  <c r="D386" i="27"/>
  <c r="E386" i="27" s="1"/>
  <c r="D385" i="27"/>
  <c r="E385" i="27" s="1"/>
  <c r="D384" i="27"/>
  <c r="E384" i="27" s="1"/>
  <c r="D383" i="27"/>
  <c r="E383" i="27" s="1"/>
  <c r="D381" i="27"/>
  <c r="E381" i="27" s="1"/>
  <c r="D380" i="27"/>
  <c r="E380" i="27" s="1"/>
  <c r="D379" i="27"/>
  <c r="E379" i="27" s="1"/>
  <c r="E377" i="27"/>
  <c r="D376" i="27"/>
  <c r="E376" i="27" s="1"/>
  <c r="D375" i="27"/>
  <c r="E375" i="27" s="1"/>
  <c r="D374" i="27"/>
  <c r="E372" i="27"/>
  <c r="D371" i="27"/>
  <c r="E371" i="27" s="1"/>
  <c r="D370" i="27"/>
  <c r="E370" i="27" s="1"/>
  <c r="D369" i="27"/>
  <c r="D367" i="27"/>
  <c r="E367" i="27" s="1"/>
  <c r="D366" i="27"/>
  <c r="D365" i="27"/>
  <c r="E365" i="27" s="1"/>
  <c r="D364" i="27"/>
  <c r="E364" i="27" s="1"/>
  <c r="D363" i="27"/>
  <c r="E363" i="27" s="1"/>
  <c r="D361" i="27"/>
  <c r="E361" i="27" s="1"/>
  <c r="D360" i="27"/>
  <c r="E360" i="27" s="1"/>
  <c r="D359" i="27"/>
  <c r="E359" i="27" s="1"/>
  <c r="D358" i="27"/>
  <c r="D356" i="27"/>
  <c r="E356" i="27" s="1"/>
  <c r="D355" i="27"/>
  <c r="E355" i="27" s="1"/>
  <c r="D354" i="27"/>
  <c r="D352" i="27"/>
  <c r="E352" i="27" s="1"/>
  <c r="D351" i="27"/>
  <c r="E351" i="27" s="1"/>
  <c r="D350" i="27"/>
  <c r="E350" i="27" s="1"/>
  <c r="D349" i="27"/>
  <c r="D347" i="27"/>
  <c r="E347" i="27" s="1"/>
  <c r="D346" i="27"/>
  <c r="E346" i="27" s="1"/>
  <c r="D345" i="27"/>
  <c r="E345" i="27" s="1"/>
  <c r="D343" i="27"/>
  <c r="E343" i="27" s="1"/>
  <c r="D342" i="27"/>
  <c r="E342" i="27" s="1"/>
  <c r="D341" i="27"/>
  <c r="E341" i="27" s="1"/>
  <c r="D338" i="27"/>
  <c r="E338" i="27" s="1"/>
  <c r="D337" i="27"/>
  <c r="E337" i="27" s="1"/>
  <c r="D336" i="27"/>
  <c r="E336" i="27" s="1"/>
  <c r="D335" i="27"/>
  <c r="E335" i="27" s="1"/>
  <c r="D334" i="27"/>
  <c r="E334" i="27" s="1"/>
  <c r="D333" i="27"/>
  <c r="E333" i="27" s="1"/>
  <c r="D332" i="27"/>
  <c r="D330" i="27"/>
  <c r="E330" i="27" s="1"/>
  <c r="D329" i="27"/>
  <c r="E329" i="27" s="1"/>
  <c r="D327" i="27"/>
  <c r="E327" i="27" s="1"/>
  <c r="D326" i="27"/>
  <c r="D324" i="27"/>
  <c r="E324" i="27" s="1"/>
  <c r="D323" i="27"/>
  <c r="E323" i="27" s="1"/>
  <c r="D322" i="27"/>
  <c r="E322" i="27" s="1"/>
  <c r="D321" i="27"/>
  <c r="E321" i="27" s="1"/>
  <c r="D320" i="27"/>
  <c r="E320" i="27" s="1"/>
  <c r="D319" i="27"/>
  <c r="E319" i="27" s="1"/>
  <c r="D318" i="27"/>
  <c r="E318" i="27" s="1"/>
  <c r="D317" i="27"/>
  <c r="E317" i="27" s="1"/>
  <c r="D316" i="27"/>
  <c r="E316" i="27" s="1"/>
  <c r="D313" i="27"/>
  <c r="E313" i="27" s="1"/>
  <c r="D312" i="27"/>
  <c r="E312" i="27" s="1"/>
  <c r="D311" i="27"/>
  <c r="E311" i="27" s="1"/>
  <c r="D310" i="27"/>
  <c r="E310" i="27" s="1"/>
  <c r="D309" i="27"/>
  <c r="E309" i="27" s="1"/>
  <c r="D307" i="27"/>
  <c r="E307" i="27" s="1"/>
  <c r="D306" i="27"/>
  <c r="D304" i="27"/>
  <c r="E304" i="27" s="1"/>
  <c r="D303" i="27"/>
  <c r="E303" i="27" s="1"/>
  <c r="D301" i="27"/>
  <c r="E301" i="27" s="1"/>
  <c r="D300" i="27"/>
  <c r="E300" i="27" s="1"/>
  <c r="D299" i="27"/>
  <c r="D297" i="27"/>
  <c r="E297" i="27" s="1"/>
  <c r="D295" i="27"/>
  <c r="E295" i="27" s="1"/>
  <c r="D294" i="27"/>
  <c r="E294" i="27" s="1"/>
  <c r="D293" i="27"/>
  <c r="E293" i="27" s="1"/>
  <c r="D292" i="27"/>
  <c r="E292" i="27" s="1"/>
  <c r="D291" i="27"/>
  <c r="E291" i="27" s="1"/>
  <c r="D290" i="27"/>
  <c r="D288" i="27"/>
  <c r="E288" i="27" s="1"/>
  <c r="D287" i="27"/>
  <c r="E287" i="27" s="1"/>
  <c r="D286" i="27"/>
  <c r="E286" i="27" s="1"/>
  <c r="D285" i="27"/>
  <c r="E285" i="27" s="1"/>
  <c r="D284" i="27"/>
  <c r="E284" i="27" s="1"/>
  <c r="D283" i="27"/>
  <c r="E283" i="27" s="1"/>
  <c r="D282" i="27"/>
  <c r="E282" i="27" s="1"/>
  <c r="D281" i="27"/>
  <c r="E281" i="27" s="1"/>
  <c r="D280" i="27"/>
  <c r="E280" i="27" s="1"/>
  <c r="D279" i="27"/>
  <c r="E279" i="27" s="1"/>
  <c r="D278" i="27"/>
  <c r="E278" i="27" s="1"/>
  <c r="D277" i="27"/>
  <c r="E277" i="27" s="1"/>
  <c r="D276" i="27"/>
  <c r="E276" i="27" s="1"/>
  <c r="D275" i="27"/>
  <c r="E275" i="27" s="1"/>
  <c r="D274" i="27"/>
  <c r="E274" i="27" s="1"/>
  <c r="D273" i="27"/>
  <c r="E273" i="27" s="1"/>
  <c r="D272" i="27"/>
  <c r="E272" i="27" s="1"/>
  <c r="D271" i="27"/>
  <c r="E271" i="27" s="1"/>
  <c r="D270" i="27"/>
  <c r="E270" i="27" s="1"/>
  <c r="D269" i="27"/>
  <c r="E269" i="27" s="1"/>
  <c r="D268" i="27"/>
  <c r="E268" i="27" s="1"/>
  <c r="D267" i="27"/>
  <c r="E267" i="27" s="1"/>
  <c r="D266" i="27"/>
  <c r="D264" i="27"/>
  <c r="E264" i="27" s="1"/>
  <c r="D262" i="27"/>
  <c r="E262" i="27" s="1"/>
  <c r="D261" i="27"/>
  <c r="D252" i="27"/>
  <c r="E252" i="27" s="1"/>
  <c r="D251" i="27"/>
  <c r="D249" i="27"/>
  <c r="E249" i="27" s="1"/>
  <c r="D248" i="27"/>
  <c r="E248" i="27" s="1"/>
  <c r="D247" i="27"/>
  <c r="E247" i="27" s="1"/>
  <c r="D246" i="27"/>
  <c r="D245" i="27"/>
  <c r="E245" i="27" s="1"/>
  <c r="D242" i="27"/>
  <c r="E242" i="27" s="1"/>
  <c r="D241" i="27"/>
  <c r="E241" i="27" s="1"/>
  <c r="D240" i="27"/>
  <c r="E240" i="27" s="1"/>
  <c r="D237" i="27"/>
  <c r="E237" i="27" s="1"/>
  <c r="E236" i="27" s="1"/>
  <c r="E235" i="27" s="1"/>
  <c r="D234" i="27"/>
  <c r="D232" i="27"/>
  <c r="D231" i="27"/>
  <c r="E231" i="27" s="1"/>
  <c r="D230" i="27"/>
  <c r="E230" i="27" s="1"/>
  <c r="D227" i="27"/>
  <c r="E227" i="27" s="1"/>
  <c r="D226" i="27"/>
  <c r="E226" i="27" s="1"/>
  <c r="D225" i="27"/>
  <c r="E225" i="27" s="1"/>
  <c r="D224" i="27"/>
  <c r="E224" i="27" s="1"/>
  <c r="D221" i="27"/>
  <c r="D219" i="27"/>
  <c r="E219" i="27" s="1"/>
  <c r="D218" i="27"/>
  <c r="E218" i="27" s="1"/>
  <c r="D217" i="27"/>
  <c r="D214" i="27"/>
  <c r="D212" i="27"/>
  <c r="D211" i="27" s="1"/>
  <c r="D210" i="27"/>
  <c r="E210" i="27" s="1"/>
  <c r="D209" i="27"/>
  <c r="E209" i="27" s="1"/>
  <c r="D208" i="27"/>
  <c r="D206" i="27"/>
  <c r="E206" i="27" s="1"/>
  <c r="D205" i="27"/>
  <c r="D202" i="27"/>
  <c r="D199" i="27"/>
  <c r="D198" i="27" s="1"/>
  <c r="D197" i="27" s="1"/>
  <c r="D196" i="27"/>
  <c r="D195" i="27" s="1"/>
  <c r="D194" i="27"/>
  <c r="D192" i="27"/>
  <c r="E192" i="27" s="1"/>
  <c r="D191" i="27"/>
  <c r="E191" i="27" s="1"/>
  <c r="D190" i="27"/>
  <c r="D187" i="27"/>
  <c r="E187" i="27" s="1"/>
  <c r="D186" i="27"/>
  <c r="E183" i="27"/>
  <c r="E182" i="27" s="1"/>
  <c r="D183" i="27"/>
  <c r="D182" i="27" s="1"/>
  <c r="D181" i="27"/>
  <c r="D176" i="27"/>
  <c r="E176" i="27" s="1"/>
  <c r="D175" i="27"/>
  <c r="E175" i="27" s="1"/>
  <c r="D173" i="27"/>
  <c r="E173" i="27" s="1"/>
  <c r="D172" i="27"/>
  <c r="D169" i="27"/>
  <c r="E169" i="27" s="1"/>
  <c r="D168" i="27"/>
  <c r="D166" i="27"/>
  <c r="E166" i="27" s="1"/>
  <c r="D165" i="27"/>
  <c r="E165" i="27" s="1"/>
  <c r="D162" i="27"/>
  <c r="E162" i="27" s="1"/>
  <c r="D161" i="27"/>
  <c r="E161" i="27" s="1"/>
  <c r="D159" i="27"/>
  <c r="E159" i="27" s="1"/>
  <c r="D158" i="27"/>
  <c r="D156" i="27"/>
  <c r="E156" i="27" s="1"/>
  <c r="D155" i="27"/>
  <c r="E155" i="27" s="1"/>
  <c r="D151" i="27"/>
  <c r="E151" i="27" s="1"/>
  <c r="D150" i="27"/>
  <c r="E150" i="27" s="1"/>
  <c r="D148" i="27"/>
  <c r="E148" i="27" s="1"/>
  <c r="D147" i="27"/>
  <c r="E147" i="27" s="1"/>
  <c r="D145" i="27"/>
  <c r="E145" i="27" s="1"/>
  <c r="D144" i="27"/>
  <c r="D142" i="27"/>
  <c r="E142" i="27" s="1"/>
  <c r="D141" i="27"/>
  <c r="E141" i="27" s="1"/>
  <c r="D139" i="27"/>
  <c r="E139" i="27" s="1"/>
  <c r="D138" i="27"/>
  <c r="E138" i="27" s="1"/>
  <c r="D137" i="27"/>
  <c r="E137" i="27" s="1"/>
  <c r="D134" i="27"/>
  <c r="E134" i="27" s="1"/>
  <c r="D133" i="27"/>
  <c r="E133" i="27" s="1"/>
  <c r="D131" i="27"/>
  <c r="E131" i="27" s="1"/>
  <c r="D130" i="27"/>
  <c r="D128" i="27"/>
  <c r="E128" i="27" s="1"/>
  <c r="D127" i="27"/>
  <c r="E127" i="27" s="1"/>
  <c r="D125" i="27"/>
  <c r="E125" i="27" s="1"/>
  <c r="D124" i="27"/>
  <c r="E124" i="27" s="1"/>
  <c r="D122" i="27"/>
  <c r="E122" i="27" s="1"/>
  <c r="D121" i="27"/>
  <c r="E121" i="27" s="1"/>
  <c r="D119" i="27"/>
  <c r="E119" i="27" s="1"/>
  <c r="D118" i="27"/>
  <c r="D113" i="27"/>
  <c r="E113" i="27" s="1"/>
  <c r="D112" i="27"/>
  <c r="E112" i="27" s="1"/>
  <c r="D111" i="27"/>
  <c r="E111" i="27" s="1"/>
  <c r="D110" i="27"/>
  <c r="E110" i="27" s="1"/>
  <c r="D109" i="27"/>
  <c r="E109" i="27" s="1"/>
  <c r="D108" i="27"/>
  <c r="E108" i="27" s="1"/>
  <c r="D107" i="27"/>
  <c r="E107" i="27" s="1"/>
  <c r="D106" i="27"/>
  <c r="E106" i="27" s="1"/>
  <c r="D105" i="27"/>
  <c r="E105" i="27" s="1"/>
  <c r="D104" i="27"/>
  <c r="E104" i="27" s="1"/>
  <c r="D103" i="27"/>
  <c r="E103" i="27" s="1"/>
  <c r="D102" i="27"/>
  <c r="E102" i="27" s="1"/>
  <c r="D101" i="27"/>
  <c r="E101" i="27" s="1"/>
  <c r="D100" i="27"/>
  <c r="E100" i="27" s="1"/>
  <c r="D99" i="27"/>
  <c r="E99" i="27" s="1"/>
  <c r="D98" i="27"/>
  <c r="D96" i="27"/>
  <c r="E96" i="27" s="1"/>
  <c r="D95" i="27"/>
  <c r="E95" i="27" s="1"/>
  <c r="D94" i="27"/>
  <c r="E94" i="27" s="1"/>
  <c r="D93" i="27"/>
  <c r="E93" i="27" s="1"/>
  <c r="D92" i="27"/>
  <c r="E92" i="27" s="1"/>
  <c r="D91" i="27"/>
  <c r="E91" i="27" s="1"/>
  <c r="D90" i="27"/>
  <c r="E90" i="27" s="1"/>
  <c r="D89" i="27"/>
  <c r="E89" i="27" s="1"/>
  <c r="D88" i="27"/>
  <c r="E88" i="27" s="1"/>
  <c r="D87" i="27"/>
  <c r="E87" i="27" s="1"/>
  <c r="D86" i="27"/>
  <c r="E86" i="27" s="1"/>
  <c r="D85" i="27"/>
  <c r="E85" i="27" s="1"/>
  <c r="D84" i="27"/>
  <c r="E84" i="27" s="1"/>
  <c r="D83" i="27"/>
  <c r="E83" i="27" s="1"/>
  <c r="D82" i="27"/>
  <c r="E82" i="27" s="1"/>
  <c r="D81" i="27"/>
  <c r="E81" i="27" s="1"/>
  <c r="D80" i="27"/>
  <c r="E80" i="27" s="1"/>
  <c r="D79" i="27"/>
  <c r="E79" i="27" s="1"/>
  <c r="D78" i="27"/>
  <c r="E78" i="27" s="1"/>
  <c r="D77" i="27"/>
  <c r="E77" i="27" s="1"/>
  <c r="D76" i="27"/>
  <c r="E76" i="27" s="1"/>
  <c r="D75" i="27"/>
  <c r="E75" i="27" s="1"/>
  <c r="D74" i="27"/>
  <c r="E74" i="27" s="1"/>
  <c r="D73" i="27"/>
  <c r="E73" i="27" s="1"/>
  <c r="D72" i="27"/>
  <c r="E72" i="27" s="1"/>
  <c r="D71" i="27"/>
  <c r="E71" i="27" s="1"/>
  <c r="D70" i="27"/>
  <c r="E70" i="27" s="1"/>
  <c r="D69" i="27"/>
  <c r="E69" i="27" s="1"/>
  <c r="D66" i="27"/>
  <c r="E66" i="27" s="1"/>
  <c r="D65" i="27"/>
  <c r="E65" i="27" s="1"/>
  <c r="D64" i="27"/>
  <c r="E64" i="27" s="1"/>
  <c r="D63" i="27"/>
  <c r="E63" i="27" s="1"/>
  <c r="D62" i="27"/>
  <c r="D60" i="27"/>
  <c r="E60" i="27" s="1"/>
  <c r="D59" i="27"/>
  <c r="E59" i="27" s="1"/>
  <c r="D58" i="27"/>
  <c r="E58" i="27" s="1"/>
  <c r="D57" i="27"/>
  <c r="E57" i="27" s="1"/>
  <c r="D56" i="27"/>
  <c r="E56" i="27" s="1"/>
  <c r="D55" i="27"/>
  <c r="E55" i="27" s="1"/>
  <c r="D54" i="27"/>
  <c r="E54" i="27" s="1"/>
  <c r="D53" i="27"/>
  <c r="E53" i="27" s="1"/>
  <c r="D52" i="27"/>
  <c r="E52" i="27" s="1"/>
  <c r="D51" i="27"/>
  <c r="E51" i="27" s="1"/>
  <c r="D50" i="27"/>
  <c r="E50" i="27" s="1"/>
  <c r="D49" i="27"/>
  <c r="E49" i="27" s="1"/>
  <c r="D48" i="27"/>
  <c r="E48" i="27" s="1"/>
  <c r="D47" i="27"/>
  <c r="E47" i="27" s="1"/>
  <c r="D46" i="27"/>
  <c r="E46" i="27" s="1"/>
  <c r="D45" i="27"/>
  <c r="E45" i="27" s="1"/>
  <c r="D44" i="27"/>
  <c r="E44" i="27" s="1"/>
  <c r="D43" i="27"/>
  <c r="E43" i="27" s="1"/>
  <c r="D42" i="27"/>
  <c r="E42" i="27" s="1"/>
  <c r="D41" i="27"/>
  <c r="E41" i="27" s="1"/>
  <c r="D40" i="27"/>
  <c r="E40" i="27" s="1"/>
  <c r="D39" i="27"/>
  <c r="D37" i="27"/>
  <c r="E37" i="27" s="1"/>
  <c r="D36" i="27"/>
  <c r="E36" i="27" s="1"/>
  <c r="D35" i="27"/>
  <c r="E35" i="27" s="1"/>
  <c r="D34" i="27"/>
  <c r="E34" i="27" s="1"/>
  <c r="D33" i="27"/>
  <c r="E33" i="27" s="1"/>
  <c r="D32" i="27"/>
  <c r="E32" i="27" s="1"/>
  <c r="D31" i="27"/>
  <c r="E31" i="27" s="1"/>
  <c r="D30" i="27"/>
  <c r="E30" i="27" s="1"/>
  <c r="D29" i="27"/>
  <c r="E29" i="27" s="1"/>
  <c r="D28" i="27"/>
  <c r="E28" i="27" s="1"/>
  <c r="D27" i="27"/>
  <c r="E27" i="27" s="1"/>
  <c r="D26" i="27"/>
  <c r="E26" i="27" s="1"/>
  <c r="D25" i="27"/>
  <c r="E25" i="27" s="1"/>
  <c r="D24" i="27"/>
  <c r="E24" i="27" s="1"/>
  <c r="D23" i="27"/>
  <c r="E23" i="27" s="1"/>
  <c r="D22" i="27"/>
  <c r="E22" i="27" s="1"/>
  <c r="D21" i="27"/>
  <c r="E21" i="27" s="1"/>
  <c r="D20" i="27"/>
  <c r="E20" i="27" s="1"/>
  <c r="D19" i="27"/>
  <c r="E19" i="27" s="1"/>
  <c r="D18" i="27"/>
  <c r="E18" i="27" s="1"/>
  <c r="D17" i="27"/>
  <c r="E17" i="27" s="1"/>
  <c r="D16" i="27"/>
  <c r="E16" i="27" s="1"/>
  <c r="D15" i="27"/>
  <c r="E15" i="27" s="1"/>
  <c r="D14" i="27"/>
  <c r="E14" i="27" s="1"/>
  <c r="D13" i="27"/>
  <c r="E13" i="27" s="1"/>
  <c r="D12" i="27"/>
  <c r="D10" i="27"/>
  <c r="E10" i="27" s="1"/>
  <c r="D9" i="27"/>
  <c r="E9" i="27" s="1"/>
  <c r="D8" i="27"/>
  <c r="E8" i="27" s="1"/>
  <c r="D7" i="27"/>
  <c r="E7" i="27" s="1"/>
  <c r="D6" i="27"/>
  <c r="E6" i="27" s="1"/>
  <c r="D5" i="27"/>
  <c r="D778" i="26"/>
  <c r="E778" i="26" s="1"/>
  <c r="E777" i="26" s="1"/>
  <c r="D776" i="26"/>
  <c r="E776" i="26" s="1"/>
  <c r="D775" i="26"/>
  <c r="E775" i="26" s="1"/>
  <c r="D774" i="26"/>
  <c r="E774" i="26" s="1"/>
  <c r="D773" i="26"/>
  <c r="D770" i="26"/>
  <c r="E770" i="26" s="1"/>
  <c r="D769" i="26"/>
  <c r="D766" i="26"/>
  <c r="E766" i="26" s="1"/>
  <c r="E765" i="26" s="1"/>
  <c r="D764" i="26"/>
  <c r="E764" i="26" s="1"/>
  <c r="D763" i="26"/>
  <c r="E763" i="26" s="1"/>
  <c r="D762" i="26"/>
  <c r="E762" i="26" s="1"/>
  <c r="D759" i="26"/>
  <c r="E759" i="26" s="1"/>
  <c r="D758" i="26"/>
  <c r="E758" i="26" s="1"/>
  <c r="D757" i="26"/>
  <c r="D754" i="26"/>
  <c r="E754" i="26" s="1"/>
  <c r="D753" i="26"/>
  <c r="E753" i="26" s="1"/>
  <c r="D752" i="26"/>
  <c r="E752" i="26" s="1"/>
  <c r="D749" i="26"/>
  <c r="E749" i="26" s="1"/>
  <c r="D748" i="26"/>
  <c r="E748" i="26" s="1"/>
  <c r="D747" i="26"/>
  <c r="D746" i="26" s="1"/>
  <c r="D745" i="26"/>
  <c r="D742" i="26"/>
  <c r="D741" i="26" s="1"/>
  <c r="D740" i="26"/>
  <c r="D739" i="26" s="1"/>
  <c r="D738" i="26"/>
  <c r="E738" i="26" s="1"/>
  <c r="D737" i="26"/>
  <c r="E737" i="26" s="1"/>
  <c r="D736" i="26"/>
  <c r="E736" i="26" s="1"/>
  <c r="D735" i="26"/>
  <c r="E735" i="26" s="1"/>
  <c r="D732" i="26"/>
  <c r="E732" i="26" s="1"/>
  <c r="E731" i="26" s="1"/>
  <c r="E730" i="26" s="1"/>
  <c r="D729" i="26"/>
  <c r="E729" i="26" s="1"/>
  <c r="D728" i="26"/>
  <c r="D724" i="26"/>
  <c r="E724" i="26" s="1"/>
  <c r="D723" i="26"/>
  <c r="D721" i="26"/>
  <c r="E721" i="26" s="1"/>
  <c r="D720" i="26"/>
  <c r="E720" i="26" s="1"/>
  <c r="D719" i="26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1" i="26"/>
  <c r="E701" i="26" s="1"/>
  <c r="D699" i="26"/>
  <c r="E699" i="26" s="1"/>
  <c r="D698" i="26"/>
  <c r="E698" i="26" s="1"/>
  <c r="D697" i="26"/>
  <c r="E697" i="26" s="1"/>
  <c r="D696" i="26"/>
  <c r="E696" i="26" s="1"/>
  <c r="D695" i="26"/>
  <c r="D693" i="26"/>
  <c r="E693" i="26" s="1"/>
  <c r="D692" i="26"/>
  <c r="E692" i="26" s="1"/>
  <c r="D691" i="26"/>
  <c r="E691" i="26" s="1"/>
  <c r="D690" i="26"/>
  <c r="E690" i="26" s="1"/>
  <c r="D689" i="26"/>
  <c r="E689" i="26" s="1"/>
  <c r="D688" i="26"/>
  <c r="D686" i="26"/>
  <c r="E686" i="26" s="1"/>
  <c r="D685" i="26"/>
  <c r="E685" i="26" s="1"/>
  <c r="D684" i="26"/>
  <c r="E682" i="26"/>
  <c r="D682" i="26"/>
  <c r="D681" i="26"/>
  <c r="E681" i="26" s="1"/>
  <c r="D680" i="26"/>
  <c r="E680" i="26" s="1"/>
  <c r="D678" i="26"/>
  <c r="E678" i="26" s="1"/>
  <c r="D677" i="26"/>
  <c r="E677" i="26" s="1"/>
  <c r="D675" i="26"/>
  <c r="E675" i="26" s="1"/>
  <c r="D674" i="26"/>
  <c r="E674" i="26" s="1"/>
  <c r="D673" i="26"/>
  <c r="E673" i="26" s="1"/>
  <c r="D672" i="26"/>
  <c r="E672" i="26" s="1"/>
  <c r="D670" i="26"/>
  <c r="E670" i="26" s="1"/>
  <c r="D669" i="26"/>
  <c r="E669" i="26" s="1"/>
  <c r="D668" i="26"/>
  <c r="E668" i="26" s="1"/>
  <c r="D667" i="26"/>
  <c r="E667" i="26" s="1"/>
  <c r="D666" i="26"/>
  <c r="E666" i="26" s="1"/>
  <c r="D664" i="26"/>
  <c r="E664" i="26" s="1"/>
  <c r="D663" i="26"/>
  <c r="E663" i="26" s="1"/>
  <c r="D662" i="26"/>
  <c r="E662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4" i="26"/>
  <c r="E654" i="26" s="1"/>
  <c r="D652" i="26"/>
  <c r="E652" i="26" s="1"/>
  <c r="D651" i="26"/>
  <c r="E651" i="26" s="1"/>
  <c r="D650" i="26"/>
  <c r="E650" i="26" s="1"/>
  <c r="D649" i="26"/>
  <c r="E649" i="26" s="1"/>
  <c r="D648" i="26"/>
  <c r="E648" i="26" s="1"/>
  <c r="D647" i="26"/>
  <c r="D644" i="26"/>
  <c r="E644" i="26" s="1"/>
  <c r="D643" i="26"/>
  <c r="D641" i="26"/>
  <c r="E641" i="26" s="1"/>
  <c r="D640" i="26"/>
  <c r="E640" i="26" s="1"/>
  <c r="D639" i="26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9" i="26"/>
  <c r="E629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E618" i="26" s="1"/>
  <c r="D617" i="26"/>
  <c r="D615" i="26"/>
  <c r="E615" i="26" s="1"/>
  <c r="D614" i="26"/>
  <c r="E614" i="26" s="1"/>
  <c r="D613" i="26"/>
  <c r="E613" i="26" s="1"/>
  <c r="D612" i="26"/>
  <c r="E612" i="26" s="1"/>
  <c r="D611" i="26"/>
  <c r="D609" i="26"/>
  <c r="E609" i="26" s="1"/>
  <c r="D608" i="26"/>
  <c r="E608" i="26" s="1"/>
  <c r="D607" i="26"/>
  <c r="E607" i="26" s="1"/>
  <c r="D606" i="26"/>
  <c r="E606" i="26" s="1"/>
  <c r="D605" i="26"/>
  <c r="E605" i="26" s="1"/>
  <c r="D604" i="26"/>
  <c r="E604" i="26" s="1"/>
  <c r="D602" i="26"/>
  <c r="E602" i="26" s="1"/>
  <c r="D601" i="26"/>
  <c r="E601" i="26" s="1"/>
  <c r="D600" i="26"/>
  <c r="E600" i="26" s="1"/>
  <c r="D598" i="26"/>
  <c r="E598" i="26" s="1"/>
  <c r="D597" i="26"/>
  <c r="E597" i="26" s="1"/>
  <c r="D596" i="26"/>
  <c r="E596" i="26" s="1"/>
  <c r="D594" i="26"/>
  <c r="E594" i="26" s="1"/>
  <c r="D593" i="26"/>
  <c r="D591" i="26"/>
  <c r="E591" i="26" s="1"/>
  <c r="D590" i="26"/>
  <c r="E590" i="26" s="1"/>
  <c r="D589" i="26"/>
  <c r="E589" i="26" s="1"/>
  <c r="D588" i="26"/>
  <c r="D586" i="26"/>
  <c r="E586" i="26" s="1"/>
  <c r="D585" i="26"/>
  <c r="E585" i="26" s="1"/>
  <c r="D584" i="26"/>
  <c r="E584" i="26" s="1"/>
  <c r="D583" i="26"/>
  <c r="E583" i="26" s="1"/>
  <c r="D582" i="26"/>
  <c r="E582" i="26" s="1"/>
  <c r="D580" i="26"/>
  <c r="E580" i="26" s="1"/>
  <c r="D579" i="26"/>
  <c r="E579" i="26" s="1"/>
  <c r="D578" i="26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E571" i="26" s="1"/>
  <c r="D570" i="26"/>
  <c r="D568" i="26"/>
  <c r="E568" i="26" s="1"/>
  <c r="D567" i="26"/>
  <c r="E567" i="26" s="1"/>
  <c r="D566" i="26"/>
  <c r="E566" i="26" s="1"/>
  <c r="D565" i="26"/>
  <c r="E565" i="26" s="1"/>
  <c r="D564" i="26"/>
  <c r="E564" i="26" s="1"/>
  <c r="D563" i="26"/>
  <c r="D558" i="26"/>
  <c r="E558" i="26" s="1"/>
  <c r="D557" i="26"/>
  <c r="D555" i="26"/>
  <c r="E555" i="26" s="1"/>
  <c r="D554" i="26"/>
  <c r="E554" i="26" s="1"/>
  <c r="D553" i="26"/>
  <c r="D549" i="26"/>
  <c r="E549" i="26" s="1"/>
  <c r="D548" i="26"/>
  <c r="E548" i="26" s="1"/>
  <c r="D546" i="26"/>
  <c r="E546" i="26" s="1"/>
  <c r="D545" i="26"/>
  <c r="D543" i="26"/>
  <c r="E543" i="26" s="1"/>
  <c r="D542" i="26"/>
  <c r="E542" i="26" s="1"/>
  <c r="D541" i="26"/>
  <c r="E541" i="26" s="1"/>
  <c r="D540" i="26"/>
  <c r="E540" i="26" s="1"/>
  <c r="D539" i="26"/>
  <c r="E539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2" i="26"/>
  <c r="E532" i="26" s="1"/>
  <c r="D530" i="26"/>
  <c r="E530" i="26" s="1"/>
  <c r="E529" i="26" s="1"/>
  <c r="D527" i="26"/>
  <c r="E527" i="26" s="1"/>
  <c r="D526" i="26"/>
  <c r="E526" i="26" s="1"/>
  <c r="D525" i="26"/>
  <c r="E525" i="26" s="1"/>
  <c r="D524" i="26"/>
  <c r="E524" i="26" s="1"/>
  <c r="D523" i="26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4" i="26"/>
  <c r="E514" i="26" s="1"/>
  <c r="D512" i="26"/>
  <c r="E512" i="26" s="1"/>
  <c r="D511" i="26"/>
  <c r="E511" i="26" s="1"/>
  <c r="D510" i="26"/>
  <c r="E510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4" i="26" s="1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E449" i="26"/>
  <c r="D449" i="26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E407" i="26"/>
  <c r="D407" i="26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E378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E369" i="26"/>
  <c r="D369" i="26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2" i="26"/>
  <c r="E352" i="26" s="1"/>
  <c r="D351" i="26"/>
  <c r="E351" i="26" s="1"/>
  <c r="D350" i="26"/>
  <c r="E350" i="26" s="1"/>
  <c r="D349" i="26"/>
  <c r="D347" i="26"/>
  <c r="E347" i="26" s="1"/>
  <c r="D346" i="26"/>
  <c r="E346" i="26" s="1"/>
  <c r="D345" i="26"/>
  <c r="E345" i="26" s="1"/>
  <c r="D343" i="26"/>
  <c r="E343" i="26" s="1"/>
  <c r="D342" i="26"/>
  <c r="E342" i="26" s="1"/>
  <c r="D341" i="26"/>
  <c r="E341" i="26" s="1"/>
  <c r="E338" i="26"/>
  <c r="D338" i="26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E313" i="26"/>
  <c r="D313" i="26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E190" i="26"/>
  <c r="D190" i="26"/>
  <c r="D187" i="26"/>
  <c r="E187" i="26" s="1"/>
  <c r="D186" i="26"/>
  <c r="E186" i="26" s="1"/>
  <c r="E183" i="26"/>
  <c r="E182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D161" i="26"/>
  <c r="E161" i="26" s="1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E140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E47" i="26"/>
  <c r="D47" i="26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D296" i="26" l="1"/>
  <c r="D484" i="33"/>
  <c r="E67" i="33"/>
  <c r="C178" i="33"/>
  <c r="C177" i="33" s="1"/>
  <c r="C114" i="33" s="1"/>
  <c r="E215" i="33"/>
  <c r="E115" i="42"/>
  <c r="D114" i="42"/>
  <c r="D179" i="26"/>
  <c r="E745" i="28"/>
  <c r="E744" i="28" s="1"/>
  <c r="E509" i="33"/>
  <c r="D163" i="33"/>
  <c r="D314" i="33"/>
  <c r="D259" i="33" s="1"/>
  <c r="D258" i="33" s="1"/>
  <c r="E259" i="38"/>
  <c r="E178" i="42"/>
  <c r="E177" i="42" s="1"/>
  <c r="D483" i="42"/>
  <c r="C483" i="31"/>
  <c r="D344" i="28"/>
  <c r="C115" i="31"/>
  <c r="C560" i="31"/>
  <c r="C559" i="31" s="1"/>
  <c r="C178" i="31"/>
  <c r="C177" i="31" s="1"/>
  <c r="C2" i="31"/>
  <c r="C339" i="33"/>
  <c r="C115" i="33"/>
  <c r="C2" i="33"/>
  <c r="E3" i="33"/>
  <c r="E2" i="33" s="1"/>
  <c r="D3" i="33"/>
  <c r="D2" i="33" s="1"/>
  <c r="D185" i="31"/>
  <c r="D184" i="31" s="1"/>
  <c r="D259" i="42"/>
  <c r="D258" i="42" s="1"/>
  <c r="D257" i="42" s="1"/>
  <c r="D97" i="28"/>
  <c r="D734" i="28"/>
  <c r="D733" i="28" s="1"/>
  <c r="E484" i="33"/>
  <c r="E163" i="33"/>
  <c r="C483" i="33"/>
  <c r="D551" i="33"/>
  <c r="D550" i="33" s="1"/>
  <c r="D153" i="33"/>
  <c r="D152" i="33" s="1"/>
  <c r="E152" i="42"/>
  <c r="E114" i="42" s="1"/>
  <c r="D236" i="26"/>
  <c r="D235" i="26" s="1"/>
  <c r="E683" i="27"/>
  <c r="D167" i="28"/>
  <c r="D353" i="28"/>
  <c r="D373" i="28"/>
  <c r="D450" i="28"/>
  <c r="E592" i="28"/>
  <c r="D768" i="28"/>
  <c r="D767" i="28" s="1"/>
  <c r="E561" i="42"/>
  <c r="D404" i="26"/>
  <c r="D587" i="26"/>
  <c r="E679" i="26"/>
  <c r="D250" i="28"/>
  <c r="D751" i="28"/>
  <c r="D750" i="28" s="1"/>
  <c r="D756" i="28"/>
  <c r="D755" i="28" s="1"/>
  <c r="D171" i="26"/>
  <c r="D315" i="26"/>
  <c r="D353" i="26"/>
  <c r="E382" i="26"/>
  <c r="E405" i="26"/>
  <c r="E588" i="26"/>
  <c r="D143" i="27"/>
  <c r="D120" i="28"/>
  <c r="D132" i="28"/>
  <c r="E251" i="28"/>
  <c r="E416" i="28"/>
  <c r="D494" i="28"/>
  <c r="E513" i="28"/>
  <c r="D529" i="28"/>
  <c r="E528" i="33"/>
  <c r="E743" i="33"/>
  <c r="E339" i="42"/>
  <c r="E203" i="33"/>
  <c r="E560" i="38"/>
  <c r="H115" i="42"/>
  <c r="J115" i="42" s="1"/>
  <c r="C114" i="42"/>
  <c r="H114" i="42" s="1"/>
  <c r="J114" i="42" s="1"/>
  <c r="H2" i="42"/>
  <c r="J2" i="42" s="1"/>
  <c r="D562" i="42"/>
  <c r="D561" i="42" s="1"/>
  <c r="H562" i="42"/>
  <c r="J562" i="42" s="1"/>
  <c r="C561" i="42"/>
  <c r="H561" i="42" s="1"/>
  <c r="J561" i="42" s="1"/>
  <c r="C258" i="42"/>
  <c r="E258" i="42"/>
  <c r="E257" i="42" s="1"/>
  <c r="E645" i="33"/>
  <c r="E340" i="33"/>
  <c r="C259" i="33"/>
  <c r="D149" i="26"/>
  <c r="D157" i="26"/>
  <c r="D153" i="26" s="1"/>
  <c r="D174" i="26"/>
  <c r="E189" i="26"/>
  <c r="D204" i="26"/>
  <c r="D207" i="26"/>
  <c r="D373" i="26"/>
  <c r="D378" i="26"/>
  <c r="D382" i="26"/>
  <c r="D497" i="26"/>
  <c r="D577" i="26"/>
  <c r="D683" i="26"/>
  <c r="D727" i="26"/>
  <c r="E140" i="27"/>
  <c r="D250" i="27"/>
  <c r="D731" i="27"/>
  <c r="D730" i="27" s="1"/>
  <c r="D744" i="27"/>
  <c r="E129" i="28"/>
  <c r="E146" i="28"/>
  <c r="E164" i="28"/>
  <c r="D236" i="28"/>
  <c r="D235" i="28" s="1"/>
  <c r="D298" i="28"/>
  <c r="D308" i="28"/>
  <c r="E325" i="28"/>
  <c r="D362" i="28"/>
  <c r="D404" i="28"/>
  <c r="D468" i="28"/>
  <c r="E531" i="28"/>
  <c r="E595" i="28"/>
  <c r="D653" i="28"/>
  <c r="E204" i="31"/>
  <c r="D331" i="31"/>
  <c r="D726" i="33"/>
  <c r="D725" i="33" s="1"/>
  <c r="E152" i="33"/>
  <c r="E483" i="38"/>
  <c r="D189" i="26"/>
  <c r="D198" i="26"/>
  <c r="D197" i="26" s="1"/>
  <c r="E388" i="26"/>
  <c r="E392" i="26"/>
  <c r="D468" i="26"/>
  <c r="E581" i="26"/>
  <c r="D687" i="26"/>
  <c r="D731" i="26"/>
  <c r="D730" i="26" s="1"/>
  <c r="D756" i="26"/>
  <c r="D755" i="26" s="1"/>
  <c r="D204" i="27"/>
  <c r="D328" i="27"/>
  <c r="D450" i="27"/>
  <c r="D491" i="27"/>
  <c r="D129" i="28"/>
  <c r="D164" i="28"/>
  <c r="D163" i="28" s="1"/>
  <c r="D207" i="28"/>
  <c r="D244" i="28"/>
  <c r="D243" i="28" s="1"/>
  <c r="E603" i="28"/>
  <c r="D642" i="28"/>
  <c r="E683" i="28"/>
  <c r="D731" i="28"/>
  <c r="D730" i="28" s="1"/>
  <c r="E750" i="28"/>
  <c r="D765" i="28"/>
  <c r="E551" i="33"/>
  <c r="E550" i="33" s="1"/>
  <c r="E135" i="33"/>
  <c r="E258" i="38"/>
  <c r="D11" i="26"/>
  <c r="E181" i="26"/>
  <c r="E180" i="26" s="1"/>
  <c r="E316" i="26"/>
  <c r="D368" i="26"/>
  <c r="D388" i="26"/>
  <c r="D392" i="26"/>
  <c r="E392" i="27"/>
  <c r="D529" i="27"/>
  <c r="D4" i="28"/>
  <c r="D117" i="28"/>
  <c r="D174" i="28"/>
  <c r="D198" i="28"/>
  <c r="D197" i="28" s="1"/>
  <c r="D296" i="28"/>
  <c r="D382" i="28"/>
  <c r="E404" i="28"/>
  <c r="D646" i="28"/>
  <c r="D665" i="28"/>
  <c r="D722" i="28"/>
  <c r="C339" i="31"/>
  <c r="D258" i="38"/>
  <c r="E538" i="33"/>
  <c r="E483" i="33" s="1"/>
  <c r="D135" i="33"/>
  <c r="C559" i="33"/>
  <c r="E444" i="33"/>
  <c r="E263" i="33"/>
  <c r="E561" i="33"/>
  <c r="E750" i="33"/>
  <c r="D483" i="33"/>
  <c r="D188" i="33"/>
  <c r="D178" i="33" s="1"/>
  <c r="D177" i="33" s="1"/>
  <c r="D116" i="33"/>
  <c r="E314" i="33"/>
  <c r="E717" i="33"/>
  <c r="E716" i="33" s="1"/>
  <c r="D645" i="33"/>
  <c r="D561" i="33"/>
  <c r="D340" i="33"/>
  <c r="D339" i="33" s="1"/>
  <c r="E188" i="33"/>
  <c r="E178" i="33" s="1"/>
  <c r="E177" i="33" s="1"/>
  <c r="E116" i="33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170" i="26"/>
  <c r="D289" i="26"/>
  <c r="D298" i="26"/>
  <c r="D302" i="26"/>
  <c r="E404" i="26"/>
  <c r="D160" i="26"/>
  <c r="E168" i="26"/>
  <c r="D348" i="26"/>
  <c r="D474" i="26"/>
  <c r="E498" i="26"/>
  <c r="E740" i="26"/>
  <c r="E739" i="26" s="1"/>
  <c r="E747" i="26"/>
  <c r="E746" i="26" s="1"/>
  <c r="E205" i="27"/>
  <c r="D547" i="27"/>
  <c r="E181" i="28"/>
  <c r="E180" i="28" s="1"/>
  <c r="E247" i="28"/>
  <c r="E244" i="28" s="1"/>
  <c r="E243" i="28" s="1"/>
  <c r="D378" i="28"/>
  <c r="D679" i="28"/>
  <c r="E688" i="26"/>
  <c r="E687" i="26" s="1"/>
  <c r="E199" i="27"/>
  <c r="E198" i="27" s="1"/>
  <c r="E197" i="27" s="1"/>
  <c r="E251" i="27"/>
  <c r="E140" i="28"/>
  <c r="E157" i="28"/>
  <c r="D220" i="28"/>
  <c r="E654" i="28"/>
  <c r="E186" i="31"/>
  <c r="E185" i="31" s="1"/>
  <c r="E184" i="31" s="1"/>
  <c r="D734" i="31"/>
  <c r="D529" i="26"/>
  <c r="D569" i="26"/>
  <c r="D679" i="26"/>
  <c r="E154" i="27"/>
  <c r="D422" i="27"/>
  <c r="D185" i="28"/>
  <c r="D184" i="28" s="1"/>
  <c r="D422" i="28"/>
  <c r="D556" i="28"/>
  <c r="D727" i="28"/>
  <c r="E212" i="31"/>
  <c r="E211" i="31" s="1"/>
  <c r="E547" i="26"/>
  <c r="E595" i="26"/>
  <c r="E757" i="26"/>
  <c r="E756" i="26" s="1"/>
  <c r="E755" i="26" s="1"/>
  <c r="D216" i="27"/>
  <c r="D140" i="28"/>
  <c r="E212" i="28"/>
  <c r="E211" i="28" s="1"/>
  <c r="E250" i="28"/>
  <c r="D302" i="28"/>
  <c r="E309" i="28"/>
  <c r="E308" i="28" s="1"/>
  <c r="E422" i="28"/>
  <c r="D477" i="28"/>
  <c r="D204" i="31"/>
  <c r="E302" i="31"/>
  <c r="D373" i="31"/>
  <c r="E422" i="31"/>
  <c r="E494" i="31"/>
  <c r="D513" i="31"/>
  <c r="D509" i="31" s="1"/>
  <c r="E237" i="31"/>
  <c r="E236" i="31" s="1"/>
  <c r="E235" i="31" s="1"/>
  <c r="E306" i="31"/>
  <c r="E309" i="31"/>
  <c r="E735" i="31"/>
  <c r="E734" i="31" s="1"/>
  <c r="D160" i="31"/>
  <c r="D126" i="31"/>
  <c r="D167" i="31"/>
  <c r="E747" i="31"/>
  <c r="E746" i="31" s="1"/>
  <c r="E646" i="31"/>
  <c r="E497" i="31"/>
  <c r="D140" i="31"/>
  <c r="D146" i="31"/>
  <c r="E161" i="31"/>
  <c r="E160" i="31" s="1"/>
  <c r="E123" i="31"/>
  <c r="E127" i="31"/>
  <c r="E126" i="31" s="1"/>
  <c r="E154" i="31"/>
  <c r="E168" i="31"/>
  <c r="E167" i="31" s="1"/>
  <c r="D220" i="31"/>
  <c r="D353" i="31"/>
  <c r="E610" i="31"/>
  <c r="D694" i="31"/>
  <c r="E132" i="31"/>
  <c r="E216" i="31"/>
  <c r="E215" i="31" s="1"/>
  <c r="E392" i="31"/>
  <c r="D497" i="31"/>
  <c r="E141" i="31"/>
  <c r="E140" i="31" s="1"/>
  <c r="E194" i="31"/>
  <c r="E193" i="31" s="1"/>
  <c r="D174" i="31"/>
  <c r="E450" i="31"/>
  <c r="E513" i="31"/>
  <c r="D404" i="31"/>
  <c r="E378" i="31"/>
  <c r="D136" i="31"/>
  <c r="D68" i="31"/>
  <c r="E38" i="31"/>
  <c r="D38" i="31"/>
  <c r="E126" i="27"/>
  <c r="D132" i="27"/>
  <c r="D160" i="27"/>
  <c r="E204" i="27"/>
  <c r="E217" i="27"/>
  <c r="E492" i="27"/>
  <c r="E491" i="27" s="1"/>
  <c r="D117" i="27"/>
  <c r="D236" i="27"/>
  <c r="D235" i="27" s="1"/>
  <c r="E344" i="27"/>
  <c r="E451" i="27"/>
  <c r="E450" i="27" s="1"/>
  <c r="D486" i="27"/>
  <c r="D504" i="27"/>
  <c r="D739" i="27"/>
  <c r="E445" i="27"/>
  <c r="E136" i="27"/>
  <c r="E299" i="27"/>
  <c r="D357" i="27"/>
  <c r="D4" i="27"/>
  <c r="D11" i="27"/>
  <c r="D126" i="27"/>
  <c r="E132" i="27"/>
  <c r="E404" i="27"/>
  <c r="D409" i="27"/>
  <c r="D445" i="27"/>
  <c r="E497" i="27"/>
  <c r="D603" i="27"/>
  <c r="D610" i="27"/>
  <c r="D638" i="27"/>
  <c r="D642" i="27"/>
  <c r="D777" i="27"/>
  <c r="E179" i="26"/>
  <c r="E123" i="26"/>
  <c r="E298" i="26"/>
  <c r="E302" i="26"/>
  <c r="E497" i="26"/>
  <c r="E154" i="26"/>
  <c r="E628" i="26"/>
  <c r="E244" i="26"/>
  <c r="E243" i="26" s="1"/>
  <c r="E328" i="26"/>
  <c r="D522" i="26"/>
  <c r="E523" i="26"/>
  <c r="E522" i="26" s="1"/>
  <c r="D562" i="26"/>
  <c r="E563" i="26"/>
  <c r="E562" i="26" s="1"/>
  <c r="D610" i="26"/>
  <c r="E611" i="26"/>
  <c r="E610" i="26" s="1"/>
  <c r="D718" i="26"/>
  <c r="E719" i="26"/>
  <c r="E718" i="26" s="1"/>
  <c r="D38" i="27"/>
  <c r="E39" i="27"/>
  <c r="E38" i="27" s="1"/>
  <c r="D180" i="27"/>
  <c r="D179" i="27" s="1"/>
  <c r="E181" i="27"/>
  <c r="E180" i="27" s="1"/>
  <c r="E179" i="27" s="1"/>
  <c r="D207" i="27"/>
  <c r="E208" i="27"/>
  <c r="E207" i="27" s="1"/>
  <c r="D260" i="27"/>
  <c r="E261" i="27"/>
  <c r="E260" i="27" s="1"/>
  <c r="E366" i="27"/>
  <c r="E362" i="27" s="1"/>
  <c r="D362" i="27"/>
  <c r="E515" i="27"/>
  <c r="E513" i="27" s="1"/>
  <c r="E509" i="27" s="1"/>
  <c r="D513" i="27"/>
  <c r="D509" i="27" s="1"/>
  <c r="D544" i="27"/>
  <c r="D538" i="27" s="1"/>
  <c r="E545" i="27"/>
  <c r="E544" i="27" s="1"/>
  <c r="E583" i="27"/>
  <c r="E581" i="27" s="1"/>
  <c r="D581" i="27"/>
  <c r="E666" i="27"/>
  <c r="E665" i="27" s="1"/>
  <c r="D665" i="27"/>
  <c r="E65" i="28"/>
  <c r="E61" i="28" s="1"/>
  <c r="D61" i="28"/>
  <c r="E137" i="28"/>
  <c r="E136" i="28" s="1"/>
  <c r="D136" i="28"/>
  <c r="E12" i="26"/>
  <c r="D4" i="26"/>
  <c r="E62" i="26"/>
  <c r="E61" i="26" s="1"/>
  <c r="D120" i="26"/>
  <c r="D123" i="26"/>
  <c r="D38" i="26"/>
  <c r="D68" i="26"/>
  <c r="D67" i="26" s="1"/>
  <c r="E98" i="26"/>
  <c r="E121" i="26"/>
  <c r="E120" i="26" s="1"/>
  <c r="D154" i="26"/>
  <c r="E202" i="26"/>
  <c r="E201" i="26" s="1"/>
  <c r="E200" i="26" s="1"/>
  <c r="E204" i="26"/>
  <c r="E216" i="26"/>
  <c r="E215" i="26" s="1"/>
  <c r="E234" i="26"/>
  <c r="E233" i="26" s="1"/>
  <c r="E260" i="26"/>
  <c r="E349" i="26"/>
  <c r="E368" i="26"/>
  <c r="D416" i="26"/>
  <c r="E475" i="26"/>
  <c r="E474" i="26" s="1"/>
  <c r="E491" i="26"/>
  <c r="E570" i="26"/>
  <c r="E569" i="26" s="1"/>
  <c r="E578" i="26"/>
  <c r="E577" i="26" s="1"/>
  <c r="D581" i="26"/>
  <c r="D653" i="26"/>
  <c r="E661" i="26"/>
  <c r="E734" i="26"/>
  <c r="E733" i="26" s="1"/>
  <c r="E742" i="26"/>
  <c r="E741" i="26" s="1"/>
  <c r="E751" i="26"/>
  <c r="E750" i="26" s="1"/>
  <c r="E761" i="26"/>
  <c r="E760" i="26" s="1"/>
  <c r="E5" i="27"/>
  <c r="E4" i="27" s="1"/>
  <c r="E68" i="27"/>
  <c r="E120" i="27"/>
  <c r="E164" i="27"/>
  <c r="E246" i="27"/>
  <c r="E244" i="27" s="1"/>
  <c r="E243" i="27" s="1"/>
  <c r="D244" i="27"/>
  <c r="D243" i="27" s="1"/>
  <c r="D348" i="27"/>
  <c r="E349" i="27"/>
  <c r="E348" i="27" s="1"/>
  <c r="D368" i="27"/>
  <c r="E369" i="27"/>
  <c r="E368" i="27" s="1"/>
  <c r="E156" i="28"/>
  <c r="D154" i="28"/>
  <c r="E370" i="28"/>
  <c r="E368" i="28" s="1"/>
  <c r="D368" i="28"/>
  <c r="E38" i="26"/>
  <c r="E164" i="26"/>
  <c r="E250" i="26"/>
  <c r="E412" i="26"/>
  <c r="E599" i="26"/>
  <c r="D642" i="26"/>
  <c r="E643" i="26"/>
  <c r="E642" i="26" s="1"/>
  <c r="E117" i="26"/>
  <c r="E129" i="26"/>
  <c r="E172" i="26"/>
  <c r="E171" i="26" s="1"/>
  <c r="E170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6" i="26"/>
  <c r="E557" i="26"/>
  <c r="E556" i="26" s="1"/>
  <c r="D661" i="26"/>
  <c r="E676" i="26"/>
  <c r="E684" i="26"/>
  <c r="E683" i="26" s="1"/>
  <c r="D700" i="26"/>
  <c r="E728" i="26"/>
  <c r="E727" i="26" s="1"/>
  <c r="D765" i="26"/>
  <c r="E146" i="27"/>
  <c r="E223" i="27"/>
  <c r="E222" i="27" s="1"/>
  <c r="E378" i="27"/>
  <c r="D399" i="27"/>
  <c r="E400" i="27"/>
  <c r="E399" i="27" s="1"/>
  <c r="D404" i="27"/>
  <c r="E412" i="27"/>
  <c r="D416" i="27"/>
  <c r="E417" i="27"/>
  <c r="E474" i="27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3" i="26"/>
  <c r="E509" i="26" s="1"/>
  <c r="D531" i="26"/>
  <c r="D528" i="26" s="1"/>
  <c r="E587" i="26"/>
  <c r="D628" i="26"/>
  <c r="E700" i="26"/>
  <c r="D768" i="26"/>
  <c r="D767" i="26" s="1"/>
  <c r="E769" i="26"/>
  <c r="E768" i="26" s="1"/>
  <c r="E767" i="26" s="1"/>
  <c r="D777" i="26"/>
  <c r="D68" i="27"/>
  <c r="D164" i="27"/>
  <c r="D193" i="27"/>
  <c r="E194" i="27"/>
  <c r="E193" i="27" s="1"/>
  <c r="D220" i="27"/>
  <c r="E221" i="27"/>
  <c r="E220" i="27" s="1"/>
  <c r="E510" i="27"/>
  <c r="E603" i="26"/>
  <c r="E665" i="26"/>
  <c r="D676" i="26"/>
  <c r="D734" i="26"/>
  <c r="D733" i="26" s="1"/>
  <c r="D61" i="27"/>
  <c r="D120" i="27"/>
  <c r="D123" i="27"/>
  <c r="D146" i="27"/>
  <c r="D149" i="27"/>
  <c r="D154" i="27"/>
  <c r="D157" i="27"/>
  <c r="D171" i="27"/>
  <c r="D315" i="27"/>
  <c r="D344" i="27"/>
  <c r="D382" i="27"/>
  <c r="D412" i="27"/>
  <c r="D455" i="27"/>
  <c r="D474" i="27"/>
  <c r="D477" i="27"/>
  <c r="E735" i="27"/>
  <c r="E734" i="27" s="1"/>
  <c r="E733" i="27" s="1"/>
  <c r="D734" i="27"/>
  <c r="D733" i="27" s="1"/>
  <c r="D11" i="28"/>
  <c r="D123" i="28"/>
  <c r="E161" i="28"/>
  <c r="E160" i="28" s="1"/>
  <c r="D160" i="28"/>
  <c r="E174" i="28"/>
  <c r="E205" i="28"/>
  <c r="E204" i="28" s="1"/>
  <c r="D204" i="28"/>
  <c r="D203" i="28" s="1"/>
  <c r="E362" i="28"/>
  <c r="D388" i="28"/>
  <c r="E389" i="28"/>
  <c r="E388" i="28" s="1"/>
  <c r="E459" i="28"/>
  <c r="D97" i="27"/>
  <c r="E123" i="27"/>
  <c r="E149" i="27"/>
  <c r="E174" i="27"/>
  <c r="E315" i="27"/>
  <c r="D353" i="27"/>
  <c r="D395" i="27"/>
  <c r="E422" i="27"/>
  <c r="E455" i="27"/>
  <c r="E532" i="27"/>
  <c r="E531" i="27" s="1"/>
  <c r="E528" i="27" s="1"/>
  <c r="D531" i="27"/>
  <c r="D528" i="27" s="1"/>
  <c r="E547" i="27"/>
  <c r="D171" i="28"/>
  <c r="D170" i="28" s="1"/>
  <c r="E172" i="28"/>
  <c r="E171" i="28" s="1"/>
  <c r="E170" i="28" s="1"/>
  <c r="E217" i="28"/>
  <c r="E216" i="28" s="1"/>
  <c r="E215" i="28" s="1"/>
  <c r="D216" i="28"/>
  <c r="E329" i="28"/>
  <c r="E328" i="28" s="1"/>
  <c r="D328" i="28"/>
  <c r="E349" i="28"/>
  <c r="E348" i="28" s="1"/>
  <c r="D348" i="28"/>
  <c r="E414" i="28"/>
  <c r="E412" i="28" s="1"/>
  <c r="D412" i="28"/>
  <c r="D474" i="28"/>
  <c r="E475" i="28"/>
  <c r="E474" i="28" s="1"/>
  <c r="D129" i="27"/>
  <c r="E160" i="27"/>
  <c r="E196" i="27"/>
  <c r="E195" i="27" s="1"/>
  <c r="E216" i="27"/>
  <c r="D325" i="27"/>
  <c r="E354" i="27"/>
  <c r="E353" i="27" s="1"/>
  <c r="E396" i="27"/>
  <c r="E395" i="27" s="1"/>
  <c r="D459" i="27"/>
  <c r="E596" i="27"/>
  <c r="E595" i="27" s="1"/>
  <c r="D595" i="27"/>
  <c r="E154" i="28"/>
  <c r="D260" i="28"/>
  <c r="E261" i="28"/>
  <c r="E260" i="28" s="1"/>
  <c r="E357" i="28"/>
  <c r="D395" i="28"/>
  <c r="E396" i="28"/>
  <c r="E395" i="28" s="1"/>
  <c r="E409" i="28"/>
  <c r="E522" i="27"/>
  <c r="E646" i="27"/>
  <c r="E761" i="27"/>
  <c r="E760" i="27" s="1"/>
  <c r="E12" i="28"/>
  <c r="E11" i="28" s="1"/>
  <c r="D68" i="28"/>
  <c r="E98" i="28"/>
  <c r="E97" i="28" s="1"/>
  <c r="E124" i="28"/>
  <c r="E123" i="28" s="1"/>
  <c r="D143" i="28"/>
  <c r="D157" i="28"/>
  <c r="E183" i="28"/>
  <c r="E182" i="28" s="1"/>
  <c r="D193" i="28"/>
  <c r="E194" i="28"/>
  <c r="E193" i="28" s="1"/>
  <c r="D289" i="28"/>
  <c r="E302" i="28"/>
  <c r="D325" i="28"/>
  <c r="D331" i="28"/>
  <c r="E345" i="28"/>
  <c r="E344" i="28" s="1"/>
  <c r="E382" i="28"/>
  <c r="E392" i="28"/>
  <c r="D416" i="28"/>
  <c r="D429" i="28"/>
  <c r="E477" i="28"/>
  <c r="D513" i="28"/>
  <c r="D509" i="28" s="1"/>
  <c r="D531" i="28"/>
  <c r="D528" i="28" s="1"/>
  <c r="E583" i="28"/>
  <c r="E581" i="28" s="1"/>
  <c r="D581" i="28"/>
  <c r="D587" i="28"/>
  <c r="E588" i="28"/>
  <c r="E587" i="28" s="1"/>
  <c r="D599" i="28"/>
  <c r="E600" i="28"/>
  <c r="E599" i="28" s="1"/>
  <c r="D638" i="28"/>
  <c r="E639" i="28"/>
  <c r="E638" i="28" s="1"/>
  <c r="D671" i="28"/>
  <c r="D683" i="28"/>
  <c r="D687" i="28"/>
  <c r="E688" i="28"/>
  <c r="E687" i="28" s="1"/>
  <c r="E638" i="27"/>
  <c r="D761" i="27"/>
  <c r="D760" i="27" s="1"/>
  <c r="D38" i="28"/>
  <c r="D126" i="28"/>
  <c r="D116" i="28" s="1"/>
  <c r="D149" i="28"/>
  <c r="E189" i="28"/>
  <c r="D265" i="28"/>
  <c r="E266" i="28"/>
  <c r="E265" i="28" s="1"/>
  <c r="E305" i="28"/>
  <c r="D392" i="28"/>
  <c r="E492" i="28"/>
  <c r="E491" i="28" s="1"/>
  <c r="D491" i="28"/>
  <c r="E740" i="28"/>
  <c r="E739" i="28" s="1"/>
  <c r="D739" i="28"/>
  <c r="E763" i="28"/>
  <c r="E761" i="28" s="1"/>
  <c r="E760" i="28" s="1"/>
  <c r="D761" i="28"/>
  <c r="D760" i="28" s="1"/>
  <c r="D777" i="28"/>
  <c r="E778" i="28"/>
  <c r="E777" i="28" s="1"/>
  <c r="E122" i="31"/>
  <c r="E120" i="31" s="1"/>
  <c r="D120" i="31"/>
  <c r="E759" i="31"/>
  <c r="E756" i="31" s="1"/>
  <c r="E755" i="31" s="1"/>
  <c r="D756" i="31"/>
  <c r="D755" i="31" s="1"/>
  <c r="D522" i="27"/>
  <c r="D616" i="27"/>
  <c r="D646" i="27"/>
  <c r="D179" i="28"/>
  <c r="D201" i="28"/>
  <c r="D200" i="28" s="1"/>
  <c r="E202" i="28"/>
  <c r="E201" i="28" s="1"/>
  <c r="E200" i="28" s="1"/>
  <c r="E298" i="28"/>
  <c r="D357" i="28"/>
  <c r="D409" i="28"/>
  <c r="E450" i="28"/>
  <c r="D459" i="28"/>
  <c r="E498" i="28"/>
  <c r="D497" i="28"/>
  <c r="D547" i="28"/>
  <c r="E548" i="28"/>
  <c r="E547" i="28" s="1"/>
  <c r="E570" i="28"/>
  <c r="D569" i="28"/>
  <c r="E578" i="28"/>
  <c r="E577" i="28" s="1"/>
  <c r="D577" i="28"/>
  <c r="E742" i="28"/>
  <c r="E741" i="28" s="1"/>
  <c r="D741" i="28"/>
  <c r="D4" i="31"/>
  <c r="D11" i="31"/>
  <c r="E12" i="31"/>
  <c r="E11" i="31" s="1"/>
  <c r="E68" i="31"/>
  <c r="E346" i="31"/>
  <c r="E344" i="31" s="1"/>
  <c r="D344" i="31"/>
  <c r="D189" i="28"/>
  <c r="D305" i="28"/>
  <c r="D315" i="28"/>
  <c r="E378" i="28"/>
  <c r="D399" i="28"/>
  <c r="D445" i="28"/>
  <c r="E486" i="28"/>
  <c r="E544" i="28"/>
  <c r="D603" i="28"/>
  <c r="D661" i="28"/>
  <c r="E252" i="31"/>
  <c r="E250" i="31" s="1"/>
  <c r="D250" i="31"/>
  <c r="D328" i="31"/>
  <c r="E329" i="31"/>
  <c r="E328" i="31" s="1"/>
  <c r="E528" i="28"/>
  <c r="D552" i="28"/>
  <c r="D551" i="28" s="1"/>
  <c r="D550" i="28" s="1"/>
  <c r="D595" i="28"/>
  <c r="D610" i="28"/>
  <c r="E661" i="28"/>
  <c r="D676" i="28"/>
  <c r="D694" i="28"/>
  <c r="E695" i="28"/>
  <c r="E694" i="28" s="1"/>
  <c r="D718" i="28"/>
  <c r="D717" i="28" s="1"/>
  <c r="D716" i="28" s="1"/>
  <c r="E136" i="31"/>
  <c r="D182" i="31"/>
  <c r="E183" i="31"/>
  <c r="E182" i="31" s="1"/>
  <c r="E350" i="31"/>
  <c r="E348" i="31" s="1"/>
  <c r="D348" i="31"/>
  <c r="D368" i="31"/>
  <c r="E369" i="31"/>
  <c r="E368" i="31" s="1"/>
  <c r="E472" i="31"/>
  <c r="E468" i="31" s="1"/>
  <c r="D468" i="31"/>
  <c r="E702" i="31"/>
  <c r="E700" i="31" s="1"/>
  <c r="D700" i="31"/>
  <c r="D486" i="28"/>
  <c r="E497" i="28"/>
  <c r="D562" i="28"/>
  <c r="E569" i="28"/>
  <c r="D616" i="28"/>
  <c r="D628" i="28"/>
  <c r="E665" i="28"/>
  <c r="D700" i="28"/>
  <c r="E727" i="28"/>
  <c r="D743" i="28"/>
  <c r="D97" i="31"/>
  <c r="D117" i="31"/>
  <c r="D149" i="31"/>
  <c r="D154" i="31"/>
  <c r="D216" i="31"/>
  <c r="E246" i="31"/>
  <c r="E244" i="31" s="1"/>
  <c r="E243" i="31" s="1"/>
  <c r="D244" i="31"/>
  <c r="D243" i="31" s="1"/>
  <c r="D388" i="31"/>
  <c r="E389" i="31"/>
  <c r="E388" i="31" s="1"/>
  <c r="D577" i="31"/>
  <c r="E579" i="31"/>
  <c r="E577" i="31" s="1"/>
  <c r="D129" i="31"/>
  <c r="D143" i="31"/>
  <c r="E149" i="31"/>
  <c r="D180" i="31"/>
  <c r="E181" i="31"/>
  <c r="E180" i="31" s="1"/>
  <c r="D198" i="31"/>
  <c r="D197" i="31" s="1"/>
  <c r="E199" i="31"/>
  <c r="E198" i="31" s="1"/>
  <c r="E197" i="31" s="1"/>
  <c r="D362" i="31"/>
  <c r="E363" i="31"/>
  <c r="E362" i="31" s="1"/>
  <c r="D522" i="31"/>
  <c r="E523" i="31"/>
  <c r="E522" i="31" s="1"/>
  <c r="E569" i="31"/>
  <c r="D504" i="28"/>
  <c r="E509" i="28"/>
  <c r="D522" i="28"/>
  <c r="D544" i="28"/>
  <c r="D592" i="28"/>
  <c r="E679" i="28"/>
  <c r="D61" i="31"/>
  <c r="D123" i="31"/>
  <c r="E146" i="31"/>
  <c r="D164" i="31"/>
  <c r="E165" i="31"/>
  <c r="E164" i="31" s="1"/>
  <c r="E163" i="31" s="1"/>
  <c r="D260" i="31"/>
  <c r="E261" i="31"/>
  <c r="E260" i="31" s="1"/>
  <c r="E416" i="31"/>
  <c r="E491" i="31"/>
  <c r="E547" i="31"/>
  <c r="D676" i="31"/>
  <c r="E677" i="31"/>
  <c r="E676" i="31" s="1"/>
  <c r="E720" i="31"/>
  <c r="E718" i="31" s="1"/>
  <c r="D718" i="31"/>
  <c r="D744" i="31"/>
  <c r="D743" i="31" s="1"/>
  <c r="E745" i="31"/>
  <c r="E744" i="31" s="1"/>
  <c r="D157" i="31"/>
  <c r="E174" i="31"/>
  <c r="D207" i="31"/>
  <c r="D315" i="31"/>
  <c r="E404" i="31"/>
  <c r="D416" i="31"/>
  <c r="E474" i="31"/>
  <c r="D494" i="31"/>
  <c r="D562" i="31"/>
  <c r="E603" i="31"/>
  <c r="E157" i="31"/>
  <c r="D325" i="31"/>
  <c r="D357" i="31"/>
  <c r="E412" i="31"/>
  <c r="E531" i="31"/>
  <c r="E528" i="31" s="1"/>
  <c r="E563" i="31"/>
  <c r="E562" i="31" s="1"/>
  <c r="E595" i="31"/>
  <c r="D171" i="31"/>
  <c r="D189" i="31"/>
  <c r="D188" i="31" s="1"/>
  <c r="D223" i="31"/>
  <c r="D222" i="31" s="1"/>
  <c r="E326" i="31"/>
  <c r="E325" i="31" s="1"/>
  <c r="E358" i="31"/>
  <c r="E357" i="31" s="1"/>
  <c r="D529" i="31"/>
  <c r="E587" i="31"/>
  <c r="E4" i="31"/>
  <c r="E582" i="31"/>
  <c r="E581" i="31" s="1"/>
  <c r="D581" i="31"/>
  <c r="D638" i="31"/>
  <c r="E639" i="31"/>
  <c r="E638" i="31" s="1"/>
  <c r="E766" i="31"/>
  <c r="E765" i="31" s="1"/>
  <c r="D765" i="31"/>
  <c r="D239" i="31"/>
  <c r="D238" i="31" s="1"/>
  <c r="D378" i="31"/>
  <c r="D445" i="31"/>
  <c r="E446" i="31"/>
  <c r="E445" i="31" s="1"/>
  <c r="D474" i="31"/>
  <c r="D552" i="31"/>
  <c r="E553" i="31"/>
  <c r="E552" i="31" s="1"/>
  <c r="D569" i="31"/>
  <c r="D229" i="31"/>
  <c r="D228" i="31" s="1"/>
  <c r="D382" i="31"/>
  <c r="D409" i="31"/>
  <c r="E410" i="31"/>
  <c r="E409" i="31" s="1"/>
  <c r="D429" i="31"/>
  <c r="E430" i="31"/>
  <c r="E429" i="31" s="1"/>
  <c r="D450" i="31"/>
  <c r="E510" i="31"/>
  <c r="E558" i="31"/>
  <c r="E556" i="31" s="1"/>
  <c r="D556" i="31"/>
  <c r="D592" i="31"/>
  <c r="E593" i="31"/>
  <c r="E592" i="31" s="1"/>
  <c r="E601" i="31"/>
  <c r="E599" i="31" s="1"/>
  <c r="D599" i="31"/>
  <c r="D646" i="31"/>
  <c r="E662" i="31"/>
  <c r="E661" i="31" s="1"/>
  <c r="D661" i="31"/>
  <c r="E770" i="31"/>
  <c r="E768" i="31" s="1"/>
  <c r="E767" i="31" s="1"/>
  <c r="D768" i="31"/>
  <c r="D767" i="31" s="1"/>
  <c r="E229" i="31"/>
  <c r="D132" i="31"/>
  <c r="D422" i="31"/>
  <c r="D477" i="31"/>
  <c r="E478" i="31"/>
  <c r="E477" i="31" s="1"/>
  <c r="D486" i="31"/>
  <c r="E754" i="31"/>
  <c r="E62" i="31"/>
  <c r="E61" i="31" s="1"/>
  <c r="E98" i="31"/>
  <c r="E97" i="31" s="1"/>
  <c r="E118" i="31"/>
  <c r="E117" i="31" s="1"/>
  <c r="E130" i="31"/>
  <c r="E129" i="31" s="1"/>
  <c r="E144" i="31"/>
  <c r="E143" i="31" s="1"/>
  <c r="E172" i="31"/>
  <c r="E171" i="31" s="1"/>
  <c r="E190" i="31"/>
  <c r="E189" i="31" s="1"/>
  <c r="E196" i="31"/>
  <c r="E195" i="31" s="1"/>
  <c r="E202" i="31"/>
  <c r="E201" i="31" s="1"/>
  <c r="E200" i="31" s="1"/>
  <c r="E208" i="31"/>
  <c r="E207" i="31" s="1"/>
  <c r="E214" i="31"/>
  <c r="E213" i="31" s="1"/>
  <c r="E226" i="31"/>
  <c r="E223" i="31" s="1"/>
  <c r="E222" i="31" s="1"/>
  <c r="E234" i="31"/>
  <c r="E233" i="31" s="1"/>
  <c r="E242" i="31"/>
  <c r="E239" i="31" s="1"/>
  <c r="E238" i="31" s="1"/>
  <c r="E264" i="31"/>
  <c r="E290" i="31"/>
  <c r="E316" i="31"/>
  <c r="E315" i="31" s="1"/>
  <c r="E332" i="31"/>
  <c r="E331" i="31" s="1"/>
  <c r="E354" i="31"/>
  <c r="E353" i="31" s="1"/>
  <c r="E374" i="31"/>
  <c r="E373" i="31" s="1"/>
  <c r="E382" i="31"/>
  <c r="D392" i="31"/>
  <c r="D395" i="31"/>
  <c r="E396" i="31"/>
  <c r="E395" i="31" s="1"/>
  <c r="D399" i="31"/>
  <c r="E400" i="31"/>
  <c r="E399" i="31" s="1"/>
  <c r="D412" i="31"/>
  <c r="D455" i="31"/>
  <c r="E456" i="31"/>
  <c r="E455" i="31" s="1"/>
  <c r="D459" i="31"/>
  <c r="E460" i="31"/>
  <c r="E459" i="31" s="1"/>
  <c r="D463" i="31"/>
  <c r="E464" i="31"/>
  <c r="E463" i="31" s="1"/>
  <c r="E486" i="31"/>
  <c r="D504" i="31"/>
  <c r="E505" i="31"/>
  <c r="E504" i="31" s="1"/>
  <c r="D544" i="31"/>
  <c r="D538" i="31" s="1"/>
  <c r="E545" i="31"/>
  <c r="E544" i="31" s="1"/>
  <c r="E538" i="31" s="1"/>
  <c r="E644" i="31"/>
  <c r="E642" i="31" s="1"/>
  <c r="D642" i="31"/>
  <c r="E680" i="31"/>
  <c r="E679" i="31" s="1"/>
  <c r="D679" i="31"/>
  <c r="E742" i="31"/>
  <c r="E741" i="31" s="1"/>
  <c r="D741" i="31"/>
  <c r="D610" i="31"/>
  <c r="D616" i="31"/>
  <c r="D628" i="31"/>
  <c r="D722" i="31"/>
  <c r="E733" i="31"/>
  <c r="E776" i="31"/>
  <c r="E772" i="31" s="1"/>
  <c r="E771" i="31" s="1"/>
  <c r="D772" i="31"/>
  <c r="D771" i="31" s="1"/>
  <c r="D491" i="31"/>
  <c r="D531" i="31"/>
  <c r="D547" i="31"/>
  <c r="D587" i="31"/>
  <c r="D595" i="31"/>
  <c r="D603" i="31"/>
  <c r="E616" i="31"/>
  <c r="E628" i="31"/>
  <c r="E728" i="31"/>
  <c r="E727" i="31" s="1"/>
  <c r="D727" i="31"/>
  <c r="E732" i="31"/>
  <c r="E731" i="31" s="1"/>
  <c r="E730" i="31" s="1"/>
  <c r="D731" i="31"/>
  <c r="D730" i="31" s="1"/>
  <c r="E654" i="31"/>
  <c r="E653" i="31" s="1"/>
  <c r="D653" i="31"/>
  <c r="E666" i="31"/>
  <c r="E665" i="31" s="1"/>
  <c r="D665" i="31"/>
  <c r="E672" i="31"/>
  <c r="E671" i="31" s="1"/>
  <c r="D671" i="31"/>
  <c r="E684" i="31"/>
  <c r="E683" i="31" s="1"/>
  <c r="D683" i="31"/>
  <c r="E694" i="31"/>
  <c r="E752" i="31"/>
  <c r="E751" i="31" s="1"/>
  <c r="D751" i="31"/>
  <c r="D750" i="31" s="1"/>
  <c r="E688" i="31"/>
  <c r="E687" i="31" s="1"/>
  <c r="D687" i="31"/>
  <c r="E722" i="31"/>
  <c r="D733" i="31"/>
  <c r="E740" i="31"/>
  <c r="E739" i="31" s="1"/>
  <c r="D739" i="31"/>
  <c r="E762" i="31"/>
  <c r="E761" i="31" s="1"/>
  <c r="E760" i="31" s="1"/>
  <c r="D761" i="31"/>
  <c r="D760" i="31" s="1"/>
  <c r="E778" i="31"/>
  <c r="E777" i="31" s="1"/>
  <c r="D777" i="31"/>
  <c r="E117" i="28"/>
  <c r="E179" i="28"/>
  <c r="E671" i="28"/>
  <c r="E653" i="28"/>
  <c r="D223" i="28"/>
  <c r="D222" i="28" s="1"/>
  <c r="D239" i="28"/>
  <c r="D238" i="28" s="1"/>
  <c r="D463" i="28"/>
  <c r="E464" i="28"/>
  <c r="E463" i="28" s="1"/>
  <c r="D772" i="28"/>
  <c r="D771" i="28" s="1"/>
  <c r="D146" i="28"/>
  <c r="E150" i="28"/>
  <c r="E149" i="28" s="1"/>
  <c r="E186" i="28"/>
  <c r="E185" i="28" s="1"/>
  <c r="E184" i="28" s="1"/>
  <c r="E208" i="28"/>
  <c r="E207" i="28" s="1"/>
  <c r="E214" i="28"/>
  <c r="E213" i="28" s="1"/>
  <c r="E400" i="28"/>
  <c r="E399" i="28" s="1"/>
  <c r="E430" i="28"/>
  <c r="E429" i="28" s="1"/>
  <c r="E647" i="28"/>
  <c r="E646" i="28" s="1"/>
  <c r="E5" i="28"/>
  <c r="E4" i="28" s="1"/>
  <c r="E39" i="28"/>
  <c r="E38" i="28" s="1"/>
  <c r="E69" i="28"/>
  <c r="E68" i="28" s="1"/>
  <c r="E121" i="28"/>
  <c r="E120" i="28" s="1"/>
  <c r="E127" i="28"/>
  <c r="E126" i="28" s="1"/>
  <c r="E133" i="28"/>
  <c r="E132" i="28" s="1"/>
  <c r="E144" i="28"/>
  <c r="E143" i="28" s="1"/>
  <c r="E196" i="28"/>
  <c r="E195" i="28" s="1"/>
  <c r="D215" i="28"/>
  <c r="D229" i="28"/>
  <c r="D228" i="28" s="1"/>
  <c r="D455" i="28"/>
  <c r="E456" i="28"/>
  <c r="E455" i="28" s="1"/>
  <c r="E505" i="28"/>
  <c r="E504" i="28" s="1"/>
  <c r="E553" i="28"/>
  <c r="E552" i="28" s="1"/>
  <c r="E723" i="28"/>
  <c r="E722" i="28" s="1"/>
  <c r="E168" i="28"/>
  <c r="E167" i="28" s="1"/>
  <c r="E163" i="28" s="1"/>
  <c r="E226" i="28"/>
  <c r="E223" i="28" s="1"/>
  <c r="E222" i="28" s="1"/>
  <c r="E234" i="28"/>
  <c r="E233" i="28" s="1"/>
  <c r="E242" i="28"/>
  <c r="E239" i="28" s="1"/>
  <c r="E238" i="28" s="1"/>
  <c r="E264" i="28"/>
  <c r="E290" i="28"/>
  <c r="E289" i="28" s="1"/>
  <c r="E316" i="28"/>
  <c r="E315" i="28" s="1"/>
  <c r="E332" i="28"/>
  <c r="E331" i="28" s="1"/>
  <c r="E354" i="28"/>
  <c r="E353" i="28" s="1"/>
  <c r="E374" i="28"/>
  <c r="E373" i="28" s="1"/>
  <c r="E446" i="28"/>
  <c r="E445" i="28" s="1"/>
  <c r="E468" i="28"/>
  <c r="E617" i="28"/>
  <c r="E616" i="28" s="1"/>
  <c r="E773" i="28"/>
  <c r="E772" i="28" s="1"/>
  <c r="E771" i="28" s="1"/>
  <c r="E229" i="28"/>
  <c r="D538" i="28"/>
  <c r="E485" i="28"/>
  <c r="E495" i="28"/>
  <c r="E494" i="28" s="1"/>
  <c r="E523" i="28"/>
  <c r="E522" i="28" s="1"/>
  <c r="E539" i="28"/>
  <c r="E557" i="28"/>
  <c r="E556" i="28" s="1"/>
  <c r="E563" i="28"/>
  <c r="E562" i="28" s="1"/>
  <c r="E611" i="28"/>
  <c r="E610" i="28" s="1"/>
  <c r="E629" i="28"/>
  <c r="E628" i="28" s="1"/>
  <c r="E643" i="28"/>
  <c r="E642" i="28" s="1"/>
  <c r="E677" i="28"/>
  <c r="E676" i="28" s="1"/>
  <c r="E701" i="28"/>
  <c r="E700" i="28" s="1"/>
  <c r="E719" i="28"/>
  <c r="E718" i="28" s="1"/>
  <c r="E735" i="28"/>
  <c r="E734" i="28" s="1"/>
  <c r="E733" i="28" s="1"/>
  <c r="E747" i="28"/>
  <c r="E746" i="28" s="1"/>
  <c r="E743" i="28" s="1"/>
  <c r="E757" i="28"/>
  <c r="E756" i="28" s="1"/>
  <c r="E755" i="28" s="1"/>
  <c r="E769" i="28"/>
  <c r="E768" i="28" s="1"/>
  <c r="E767" i="28" s="1"/>
  <c r="D174" i="27"/>
  <c r="D170" i="27" s="1"/>
  <c r="D201" i="27"/>
  <c r="D200" i="27" s="1"/>
  <c r="E202" i="27"/>
  <c r="E201" i="27" s="1"/>
  <c r="E200" i="27" s="1"/>
  <c r="D373" i="27"/>
  <c r="E374" i="27"/>
  <c r="E373" i="27" s="1"/>
  <c r="E672" i="27"/>
  <c r="E671" i="27" s="1"/>
  <c r="D671" i="27"/>
  <c r="E118" i="27"/>
  <c r="E117" i="27" s="1"/>
  <c r="D136" i="27"/>
  <c r="D140" i="27"/>
  <c r="E144" i="27"/>
  <c r="E143" i="27" s="1"/>
  <c r="E654" i="27"/>
  <c r="E653" i="27" s="1"/>
  <c r="D653" i="27"/>
  <c r="D718" i="27"/>
  <c r="E12" i="27"/>
  <c r="E11" i="27" s="1"/>
  <c r="E158" i="27"/>
  <c r="E157" i="27" s="1"/>
  <c r="D233" i="27"/>
  <c r="E234" i="27"/>
  <c r="E233" i="27" s="1"/>
  <c r="E239" i="27"/>
  <c r="E238" i="27" s="1"/>
  <c r="E306" i="27"/>
  <c r="D331" i="27"/>
  <c r="E332" i="27"/>
  <c r="E331" i="27" s="1"/>
  <c r="D378" i="27"/>
  <c r="E382" i="27"/>
  <c r="E505" i="27"/>
  <c r="E504" i="27" s="1"/>
  <c r="D552" i="27"/>
  <c r="E553" i="27"/>
  <c r="E552" i="27" s="1"/>
  <c r="E579" i="27"/>
  <c r="D577" i="27"/>
  <c r="D587" i="27"/>
  <c r="D592" i="27"/>
  <c r="E593" i="27"/>
  <c r="E592" i="27" s="1"/>
  <c r="E758" i="27"/>
  <c r="E756" i="27" s="1"/>
  <c r="E755" i="27" s="1"/>
  <c r="D756" i="27"/>
  <c r="D755" i="27" s="1"/>
  <c r="E769" i="27"/>
  <c r="E768" i="27" s="1"/>
  <c r="E767" i="27" s="1"/>
  <c r="D768" i="27"/>
  <c r="D767" i="27" s="1"/>
  <c r="D213" i="27"/>
  <c r="E214" i="27"/>
  <c r="E213" i="27" s="1"/>
  <c r="D494" i="27"/>
  <c r="E495" i="27"/>
  <c r="E494" i="27" s="1"/>
  <c r="E539" i="27"/>
  <c r="E538" i="27" s="1"/>
  <c r="D562" i="27"/>
  <c r="E563" i="27"/>
  <c r="E562" i="27" s="1"/>
  <c r="E680" i="27"/>
  <c r="E679" i="27" s="1"/>
  <c r="D679" i="27"/>
  <c r="E62" i="27"/>
  <c r="E61" i="27" s="1"/>
  <c r="E172" i="27"/>
  <c r="E171" i="27" s="1"/>
  <c r="D302" i="27"/>
  <c r="D388" i="27"/>
  <c r="D429" i="27"/>
  <c r="E430" i="27"/>
  <c r="E429" i="27" s="1"/>
  <c r="D463" i="27"/>
  <c r="E464" i="27"/>
  <c r="E463" i="27" s="1"/>
  <c r="E468" i="27"/>
  <c r="E478" i="27"/>
  <c r="E477" i="27" s="1"/>
  <c r="E577" i="27"/>
  <c r="E601" i="27"/>
  <c r="E599" i="27" s="1"/>
  <c r="D599" i="27"/>
  <c r="E696" i="27"/>
  <c r="E694" i="27" s="1"/>
  <c r="D694" i="27"/>
  <c r="D722" i="27"/>
  <c r="E723" i="27"/>
  <c r="E722" i="27" s="1"/>
  <c r="E98" i="27"/>
  <c r="E97" i="27" s="1"/>
  <c r="E130" i="27"/>
  <c r="E129" i="27" s="1"/>
  <c r="D167" i="27"/>
  <c r="E168" i="27"/>
  <c r="E167" i="27" s="1"/>
  <c r="D185" i="27"/>
  <c r="D184" i="27" s="1"/>
  <c r="E186" i="27"/>
  <c r="E185" i="27" s="1"/>
  <c r="E184" i="27" s="1"/>
  <c r="D189" i="27"/>
  <c r="D188" i="27" s="1"/>
  <c r="E190" i="27"/>
  <c r="E189" i="27" s="1"/>
  <c r="E250" i="27"/>
  <c r="E290" i="27"/>
  <c r="E302" i="27"/>
  <c r="E328" i="27"/>
  <c r="E388" i="27"/>
  <c r="D392" i="27"/>
  <c r="E416" i="27"/>
  <c r="D468" i="27"/>
  <c r="D497" i="27"/>
  <c r="E571" i="27"/>
  <c r="E569" i="27" s="1"/>
  <c r="D569" i="27"/>
  <c r="E643" i="27"/>
  <c r="E642" i="27" s="1"/>
  <c r="E678" i="27"/>
  <c r="E676" i="27" s="1"/>
  <c r="D676" i="27"/>
  <c r="D683" i="27"/>
  <c r="E742" i="27"/>
  <c r="E741" i="27" s="1"/>
  <c r="D741" i="27"/>
  <c r="E747" i="27"/>
  <c r="E746" i="27" s="1"/>
  <c r="E743" i="27" s="1"/>
  <c r="D229" i="27"/>
  <c r="D556" i="27"/>
  <c r="E557" i="27"/>
  <c r="E556" i="27" s="1"/>
  <c r="E603" i="27"/>
  <c r="E616" i="27"/>
  <c r="E630" i="27"/>
  <c r="E628" i="27" s="1"/>
  <c r="D628" i="27"/>
  <c r="E662" i="27"/>
  <c r="E661" i="27" s="1"/>
  <c r="D661" i="27"/>
  <c r="E688" i="27"/>
  <c r="E687" i="27" s="1"/>
  <c r="D687" i="27"/>
  <c r="E718" i="27"/>
  <c r="E728" i="27"/>
  <c r="E727" i="27" s="1"/>
  <c r="D727" i="27"/>
  <c r="D743" i="27"/>
  <c r="E766" i="27"/>
  <c r="E765" i="27" s="1"/>
  <c r="D765" i="27"/>
  <c r="E774" i="27"/>
  <c r="E772" i="27" s="1"/>
  <c r="E771" i="27" s="1"/>
  <c r="D772" i="27"/>
  <c r="D771" i="27" s="1"/>
  <c r="E212" i="27"/>
  <c r="E211" i="27" s="1"/>
  <c r="D223" i="27"/>
  <c r="D222" i="27" s="1"/>
  <c r="E232" i="27"/>
  <c r="E229" i="27" s="1"/>
  <c r="D239" i="27"/>
  <c r="D238" i="27" s="1"/>
  <c r="E266" i="27"/>
  <c r="E326" i="27"/>
  <c r="E325" i="27" s="1"/>
  <c r="E358" i="27"/>
  <c r="E357" i="27" s="1"/>
  <c r="E410" i="27"/>
  <c r="E409" i="27" s="1"/>
  <c r="E460" i="27"/>
  <c r="E459" i="27" s="1"/>
  <c r="E487" i="27"/>
  <c r="E486" i="27" s="1"/>
  <c r="E587" i="27"/>
  <c r="E611" i="27"/>
  <c r="E610" i="27" s="1"/>
  <c r="E702" i="27"/>
  <c r="E700" i="27" s="1"/>
  <c r="D700" i="27"/>
  <c r="E753" i="27"/>
  <c r="E751" i="27" s="1"/>
  <c r="E750" i="27" s="1"/>
  <c r="D751" i="27"/>
  <c r="D750" i="27" s="1"/>
  <c r="E11" i="26"/>
  <c r="E97" i="26"/>
  <c r="D305" i="26"/>
  <c r="E306" i="26"/>
  <c r="E305" i="26" s="1"/>
  <c r="D544" i="26"/>
  <c r="D538" i="26" s="1"/>
  <c r="E545" i="26"/>
  <c r="E544" i="26" s="1"/>
  <c r="E538" i="26" s="1"/>
  <c r="D722" i="26"/>
  <c r="E723" i="26"/>
  <c r="E722" i="26" s="1"/>
  <c r="D744" i="26"/>
  <c r="D743" i="26" s="1"/>
  <c r="E745" i="26"/>
  <c r="E744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3" i="26"/>
  <c r="D509" i="26" s="1"/>
  <c r="E5" i="26"/>
  <c r="E4" i="26" s="1"/>
  <c r="E136" i="26"/>
  <c r="D229" i="26"/>
  <c r="D228" i="26" s="1"/>
  <c r="E232" i="26"/>
  <c r="E229" i="26" s="1"/>
  <c r="E228" i="26" s="1"/>
  <c r="D308" i="26"/>
  <c r="D325" i="26"/>
  <c r="E326" i="26"/>
  <c r="E325" i="26" s="1"/>
  <c r="E348" i="26"/>
  <c r="D362" i="26"/>
  <c r="D409" i="26"/>
  <c r="E410" i="26"/>
  <c r="E409" i="26" s="1"/>
  <c r="D445" i="26"/>
  <c r="E446" i="26"/>
  <c r="E445" i="26" s="1"/>
  <c r="D491" i="26"/>
  <c r="E531" i="26"/>
  <c r="E528" i="26" s="1"/>
  <c r="D547" i="26"/>
  <c r="D552" i="26"/>
  <c r="D551" i="26" s="1"/>
  <c r="D550" i="26" s="1"/>
  <c r="E553" i="26"/>
  <c r="E552" i="26" s="1"/>
  <c r="D599" i="26"/>
  <c r="D638" i="26"/>
  <c r="E639" i="26"/>
  <c r="E638" i="26" s="1"/>
  <c r="D646" i="26"/>
  <c r="E647" i="26"/>
  <c r="E646" i="26" s="1"/>
  <c r="E653" i="26"/>
  <c r="D671" i="26"/>
  <c r="D751" i="26"/>
  <c r="D750" i="26" s="1"/>
  <c r="D265" i="26"/>
  <c r="E266" i="26"/>
  <c r="E265" i="26" s="1"/>
  <c r="D477" i="26"/>
  <c r="E478" i="26"/>
  <c r="E477" i="26" s="1"/>
  <c r="D694" i="26"/>
  <c r="E695" i="26"/>
  <c r="E694" i="26" s="1"/>
  <c r="D486" i="26"/>
  <c r="E487" i="26"/>
  <c r="E486" i="26" s="1"/>
  <c r="D504" i="26"/>
  <c r="E505" i="26"/>
  <c r="E504" i="26" s="1"/>
  <c r="D595" i="26"/>
  <c r="D603" i="26"/>
  <c r="D616" i="26"/>
  <c r="E617" i="26"/>
  <c r="E616" i="26" s="1"/>
  <c r="D761" i="26"/>
  <c r="D760" i="26" s="1"/>
  <c r="D772" i="26"/>
  <c r="D771" i="26" s="1"/>
  <c r="E773" i="26"/>
  <c r="E772" i="26" s="1"/>
  <c r="E771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95" i="26"/>
  <c r="D188" i="26" s="1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2" i="26"/>
  <c r="E593" i="26"/>
  <c r="E592" i="26" s="1"/>
  <c r="D665" i="26"/>
  <c r="E671" i="26"/>
  <c r="D136" i="26"/>
  <c r="D140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J726" i="31"/>
  <c r="J725" i="31"/>
  <c r="J717" i="31"/>
  <c r="J716" i="31"/>
  <c r="J645" i="31"/>
  <c r="J642" i="31"/>
  <c r="J638" i="31"/>
  <c r="J561" i="31"/>
  <c r="J560" i="31"/>
  <c r="J559" i="31"/>
  <c r="J551" i="31"/>
  <c r="J550" i="31"/>
  <c r="J547" i="31"/>
  <c r="J483" i="31"/>
  <c r="J339" i="31"/>
  <c r="J259" i="31"/>
  <c r="J258" i="31"/>
  <c r="J257" i="31"/>
  <c r="J256" i="31"/>
  <c r="J178" i="31"/>
  <c r="J177" i="31"/>
  <c r="J170" i="31"/>
  <c r="J163" i="31"/>
  <c r="J153" i="31"/>
  <c r="J152" i="31"/>
  <c r="J135" i="31"/>
  <c r="J116" i="31"/>
  <c r="J115" i="31"/>
  <c r="J114" i="31"/>
  <c r="J97" i="31"/>
  <c r="J68" i="31"/>
  <c r="J67" i="31"/>
  <c r="J61" i="31"/>
  <c r="J38" i="31"/>
  <c r="J11" i="31"/>
  <c r="J4" i="31"/>
  <c r="J3" i="31"/>
  <c r="J2" i="31"/>
  <c r="J1" i="31"/>
  <c r="E188" i="28" l="1"/>
  <c r="D215" i="31"/>
  <c r="E560" i="33"/>
  <c r="E203" i="26"/>
  <c r="D163" i="26"/>
  <c r="D717" i="26"/>
  <c r="D716" i="26" s="1"/>
  <c r="E179" i="31"/>
  <c r="C258" i="31"/>
  <c r="C257" i="31" s="1"/>
  <c r="D203" i="26"/>
  <c r="D484" i="26"/>
  <c r="E743" i="26"/>
  <c r="E67" i="27"/>
  <c r="E188" i="27"/>
  <c r="E163" i="27"/>
  <c r="E153" i="27"/>
  <c r="D67" i="28"/>
  <c r="D3" i="28"/>
  <c r="C114" i="31"/>
  <c r="C258" i="33"/>
  <c r="C257" i="33" s="1"/>
  <c r="E339" i="33"/>
  <c r="E115" i="33"/>
  <c r="E114" i="33" s="1"/>
  <c r="D215" i="27"/>
  <c r="E726" i="33"/>
  <c r="E725" i="33" s="1"/>
  <c r="D228" i="27"/>
  <c r="D528" i="31"/>
  <c r="D116" i="27"/>
  <c r="E259" i="33"/>
  <c r="E163" i="26"/>
  <c r="H258" i="42"/>
  <c r="J258" i="42" s="1"/>
  <c r="C257" i="42"/>
  <c r="H1" i="42"/>
  <c r="J1" i="42" s="1"/>
  <c r="D263" i="26"/>
  <c r="D263" i="28"/>
  <c r="D153" i="27"/>
  <c r="D203" i="31"/>
  <c r="D484" i="27"/>
  <c r="D483" i="27" s="1"/>
  <c r="D444" i="28"/>
  <c r="D645" i="28"/>
  <c r="D179" i="31"/>
  <c r="D178" i="31" s="1"/>
  <c r="D177" i="31" s="1"/>
  <c r="D560" i="33"/>
  <c r="D559" i="33" s="1"/>
  <c r="D115" i="33"/>
  <c r="D114" i="33" s="1"/>
  <c r="E559" i="33"/>
  <c r="D726" i="28"/>
  <c r="D725" i="28" s="1"/>
  <c r="E484" i="26"/>
  <c r="E483" i="26" s="1"/>
  <c r="E314" i="26"/>
  <c r="E484" i="27"/>
  <c r="E135" i="27"/>
  <c r="E153" i="31"/>
  <c r="D135" i="31"/>
  <c r="D484" i="28"/>
  <c r="D483" i="28" s="1"/>
  <c r="E116" i="26"/>
  <c r="D726" i="26"/>
  <c r="D725" i="26" s="1"/>
  <c r="D314" i="26"/>
  <c r="E717" i="26"/>
  <c r="E716" i="26" s="1"/>
  <c r="E743" i="31"/>
  <c r="D340" i="28"/>
  <c r="D188" i="28"/>
  <c r="D178" i="28" s="1"/>
  <c r="D177" i="28" s="1"/>
  <c r="E153" i="28"/>
  <c r="E152" i="28" s="1"/>
  <c r="E263" i="26"/>
  <c r="E726" i="26"/>
  <c r="E725" i="26" s="1"/>
  <c r="E153" i="26"/>
  <c r="D135" i="26"/>
  <c r="D561" i="26"/>
  <c r="E717" i="28"/>
  <c r="E716" i="28" s="1"/>
  <c r="E203" i="28"/>
  <c r="D135" i="28"/>
  <c r="D115" i="28" s="1"/>
  <c r="E215" i="27"/>
  <c r="D163" i="27"/>
  <c r="E135" i="31"/>
  <c r="E203" i="31"/>
  <c r="D263" i="31"/>
  <c r="E509" i="31"/>
  <c r="D170" i="31"/>
  <c r="D163" i="31"/>
  <c r="D551" i="31"/>
  <c r="D550" i="31" s="1"/>
  <c r="D67" i="31"/>
  <c r="D717" i="31"/>
  <c r="D716" i="31" s="1"/>
  <c r="E170" i="31"/>
  <c r="E67" i="31"/>
  <c r="D116" i="31"/>
  <c r="E717" i="31"/>
  <c r="E716" i="31" s="1"/>
  <c r="E561" i="31"/>
  <c r="E444" i="27"/>
  <c r="E203" i="27"/>
  <c r="D551" i="27"/>
  <c r="D550" i="27" s="1"/>
  <c r="D3" i="27"/>
  <c r="D203" i="27"/>
  <c r="D67" i="27"/>
  <c r="E263" i="27"/>
  <c r="E483" i="27"/>
  <c r="E340" i="27"/>
  <c r="D483" i="26"/>
  <c r="D444" i="27"/>
  <c r="E726" i="28"/>
  <c r="E725" i="28" s="1"/>
  <c r="D152" i="26"/>
  <c r="E340" i="26"/>
  <c r="D116" i="26"/>
  <c r="D115" i="26" s="1"/>
  <c r="D314" i="27"/>
  <c r="D645" i="27"/>
  <c r="E135" i="28"/>
  <c r="E645" i="28"/>
  <c r="E67" i="28"/>
  <c r="E484" i="31"/>
  <c r="D153" i="28"/>
  <c r="D3" i="26"/>
  <c r="D2" i="26" s="1"/>
  <c r="E3" i="26"/>
  <c r="E67" i="26"/>
  <c r="E228" i="27"/>
  <c r="E645" i="27"/>
  <c r="E170" i="27"/>
  <c r="E228" i="28"/>
  <c r="E178" i="28" s="1"/>
  <c r="E177" i="28" s="1"/>
  <c r="D152" i="28"/>
  <c r="E228" i="31"/>
  <c r="D340" i="31"/>
  <c r="D314" i="28"/>
  <c r="D3" i="31"/>
  <c r="D153" i="31"/>
  <c r="E551" i="26"/>
  <c r="E550" i="26" s="1"/>
  <c r="E314" i="27"/>
  <c r="D263" i="27"/>
  <c r="D561" i="27"/>
  <c r="D560" i="27" s="1"/>
  <c r="E538" i="28"/>
  <c r="E645" i="31"/>
  <c r="D314" i="31"/>
  <c r="D561" i="28"/>
  <c r="D560" i="28" s="1"/>
  <c r="D645" i="31"/>
  <c r="E340" i="31"/>
  <c r="E188" i="31"/>
  <c r="E750" i="31"/>
  <c r="D726" i="31"/>
  <c r="D725" i="31" s="1"/>
  <c r="E314" i="31"/>
  <c r="E551" i="31"/>
  <c r="E550" i="31" s="1"/>
  <c r="D444" i="31"/>
  <c r="E3" i="31"/>
  <c r="E263" i="31"/>
  <c r="E116" i="31"/>
  <c r="D484" i="31"/>
  <c r="D483" i="31" s="1"/>
  <c r="D561" i="31"/>
  <c r="E444" i="31"/>
  <c r="E444" i="28"/>
  <c r="E561" i="28"/>
  <c r="E560" i="28" s="1"/>
  <c r="E116" i="28"/>
  <c r="E314" i="28"/>
  <c r="E484" i="28"/>
  <c r="E483" i="28" s="1"/>
  <c r="E340" i="28"/>
  <c r="E263" i="28"/>
  <c r="E551" i="28"/>
  <c r="E550" i="28" s="1"/>
  <c r="E3" i="28"/>
  <c r="E259" i="27"/>
  <c r="E726" i="27"/>
  <c r="E725" i="27" s="1"/>
  <c r="D135" i="27"/>
  <c r="D115" i="27" s="1"/>
  <c r="D726" i="27"/>
  <c r="D725" i="27" s="1"/>
  <c r="D340" i="27"/>
  <c r="E717" i="27"/>
  <c r="E716" i="27" s="1"/>
  <c r="E561" i="27"/>
  <c r="E560" i="27" s="1"/>
  <c r="E551" i="27"/>
  <c r="E550" i="27" s="1"/>
  <c r="D717" i="27"/>
  <c r="D716" i="27" s="1"/>
  <c r="E116" i="27"/>
  <c r="E3" i="27"/>
  <c r="D178" i="26"/>
  <c r="D177" i="26" s="1"/>
  <c r="E188" i="26"/>
  <c r="D340" i="26"/>
  <c r="E645" i="26"/>
  <c r="D444" i="26"/>
  <c r="E135" i="26"/>
  <c r="E115" i="26" s="1"/>
  <c r="E444" i="26"/>
  <c r="E561" i="26"/>
  <c r="D645" i="26"/>
  <c r="D560" i="26" s="1"/>
  <c r="E2" i="27" l="1"/>
  <c r="E339" i="26"/>
  <c r="D339" i="26"/>
  <c r="E115" i="28"/>
  <c r="E114" i="28" s="1"/>
  <c r="D559" i="26"/>
  <c r="E178" i="26"/>
  <c r="E177" i="26" s="1"/>
  <c r="E152" i="26"/>
  <c r="D259" i="26"/>
  <c r="D259" i="31"/>
  <c r="E339" i="27"/>
  <c r="E258" i="27" s="1"/>
  <c r="E257" i="27" s="1"/>
  <c r="E115" i="27"/>
  <c r="D259" i="27"/>
  <c r="E178" i="27"/>
  <c r="E177" i="27" s="1"/>
  <c r="E152" i="27"/>
  <c r="D152" i="27"/>
  <c r="D339" i="28"/>
  <c r="D258" i="28" s="1"/>
  <c r="D259" i="28"/>
  <c r="D2" i="28"/>
  <c r="E726" i="31"/>
  <c r="E725" i="31" s="1"/>
  <c r="E115" i="31"/>
  <c r="E258" i="33"/>
  <c r="D178" i="27"/>
  <c r="D177" i="27" s="1"/>
  <c r="D114" i="27" s="1"/>
  <c r="H256" i="42"/>
  <c r="J256" i="42" s="1"/>
  <c r="H257" i="42"/>
  <c r="J257" i="42" s="1"/>
  <c r="D114" i="28"/>
  <c r="D2" i="27"/>
  <c r="E152" i="31"/>
  <c r="E483" i="31"/>
  <c r="E114" i="26"/>
  <c r="D114" i="26"/>
  <c r="E2" i="28"/>
  <c r="E2" i="26"/>
  <c r="D115" i="31"/>
  <c r="E339" i="28"/>
  <c r="E259" i="26"/>
  <c r="E258" i="26" s="1"/>
  <c r="E257" i="26" s="1"/>
  <c r="D560" i="31"/>
  <c r="D559" i="31" s="1"/>
  <c r="D152" i="31"/>
  <c r="E560" i="31"/>
  <c r="E259" i="31"/>
  <c r="E2" i="31"/>
  <c r="D2" i="31"/>
  <c r="E178" i="31"/>
  <c r="E177" i="31" s="1"/>
  <c r="D339" i="27"/>
  <c r="E560" i="26"/>
  <c r="E559" i="26" s="1"/>
  <c r="D339" i="31"/>
  <c r="E339" i="31"/>
  <c r="E259" i="28"/>
  <c r="E559" i="27"/>
  <c r="D559" i="27"/>
  <c r="D258" i="26"/>
  <c r="D257" i="26" s="1"/>
  <c r="E114" i="27" l="1"/>
  <c r="E559" i="31"/>
  <c r="D258" i="31"/>
  <c r="D257" i="31" s="1"/>
  <c r="D258" i="27"/>
  <c r="D257" i="27" s="1"/>
  <c r="E258" i="28"/>
  <c r="E258" i="31"/>
  <c r="E257" i="31" s="1"/>
  <c r="C777" i="28"/>
  <c r="C772" i="28"/>
  <c r="C771" i="28" s="1"/>
  <c r="C768" i="28"/>
  <c r="C767" i="28" s="1"/>
  <c r="C765" i="28"/>
  <c r="C761" i="28"/>
  <c r="C760" i="28" s="1"/>
  <c r="C756" i="28"/>
  <c r="C755" i="28" s="1"/>
  <c r="C751" i="28"/>
  <c r="C750" i="28" s="1"/>
  <c r="C746" i="28"/>
  <c r="C744" i="28"/>
  <c r="C741" i="28"/>
  <c r="C739" i="28"/>
  <c r="C734" i="28"/>
  <c r="C733" i="28" s="1"/>
  <c r="C731" i="28"/>
  <c r="C730" i="28" s="1"/>
  <c r="C727" i="28"/>
  <c r="J726" i="28"/>
  <c r="J725" i="28"/>
  <c r="C722" i="28"/>
  <c r="C718" i="28"/>
  <c r="J717" i="28"/>
  <c r="J716" i="28"/>
  <c r="C700" i="28"/>
  <c r="C694" i="28"/>
  <c r="C687" i="28"/>
  <c r="C683" i="28"/>
  <c r="C679" i="28"/>
  <c r="C676" i="28"/>
  <c r="C671" i="28"/>
  <c r="C665" i="28"/>
  <c r="C661" i="28"/>
  <c r="C653" i="28"/>
  <c r="C646" i="28"/>
  <c r="J645" i="28"/>
  <c r="J642" i="28"/>
  <c r="C642" i="28"/>
  <c r="J638" i="28"/>
  <c r="C638" i="28"/>
  <c r="C628" i="28"/>
  <c r="C616" i="28"/>
  <c r="C610" i="28"/>
  <c r="C603" i="28"/>
  <c r="C599" i="28"/>
  <c r="C595" i="28"/>
  <c r="C592" i="28"/>
  <c r="C587" i="28"/>
  <c r="C581" i="28"/>
  <c r="C577" i="28"/>
  <c r="C569" i="28"/>
  <c r="C562" i="28"/>
  <c r="J561" i="28"/>
  <c r="J560" i="28"/>
  <c r="J559" i="28"/>
  <c r="C556" i="28"/>
  <c r="C552" i="28"/>
  <c r="J551" i="28"/>
  <c r="J550" i="28"/>
  <c r="J547" i="28"/>
  <c r="C547" i="28"/>
  <c r="C544" i="28"/>
  <c r="C538" i="28" s="1"/>
  <c r="C531" i="28"/>
  <c r="C529" i="28"/>
  <c r="C522" i="28"/>
  <c r="C513" i="28"/>
  <c r="C509" i="28" s="1"/>
  <c r="C504" i="28"/>
  <c r="C497" i="28"/>
  <c r="C494" i="28"/>
  <c r="C491" i="28"/>
  <c r="C486" i="28"/>
  <c r="J483" i="28"/>
  <c r="C477" i="28"/>
  <c r="C474" i="28"/>
  <c r="C468" i="28"/>
  <c r="C463" i="28"/>
  <c r="C459" i="28"/>
  <c r="C455" i="28"/>
  <c r="C450" i="28"/>
  <c r="C445" i="28"/>
  <c r="C429" i="28"/>
  <c r="C422" i="28"/>
  <c r="C416" i="28"/>
  <c r="C412" i="28"/>
  <c r="C409" i="28"/>
  <c r="C404" i="28"/>
  <c r="C399" i="28"/>
  <c r="C395" i="28"/>
  <c r="C392" i="28"/>
  <c r="C388" i="28"/>
  <c r="C382" i="28"/>
  <c r="C378" i="28"/>
  <c r="C373" i="28"/>
  <c r="C368" i="28"/>
  <c r="C362" i="28"/>
  <c r="C357" i="28"/>
  <c r="C353" i="28"/>
  <c r="C348" i="28"/>
  <c r="C344" i="28"/>
  <c r="J339" i="28"/>
  <c r="C331" i="28"/>
  <c r="C328" i="28"/>
  <c r="C325" i="28"/>
  <c r="C315" i="28"/>
  <c r="C260" i="28"/>
  <c r="J259" i="28"/>
  <c r="J258" i="28"/>
  <c r="J257" i="28"/>
  <c r="J256" i="28"/>
  <c r="C250" i="28"/>
  <c r="C244" i="28"/>
  <c r="C243" i="28" s="1"/>
  <c r="C239" i="28"/>
  <c r="C238" i="28" s="1"/>
  <c r="C236" i="28"/>
  <c r="C235" i="28" s="1"/>
  <c r="C233" i="28"/>
  <c r="C229" i="28"/>
  <c r="C223" i="28"/>
  <c r="C222" i="28" s="1"/>
  <c r="C220" i="28"/>
  <c r="C216" i="28"/>
  <c r="C213" i="28"/>
  <c r="C211" i="28"/>
  <c r="C207" i="28"/>
  <c r="C204" i="28"/>
  <c r="C201" i="28"/>
  <c r="C200" i="28" s="1"/>
  <c r="C198" i="28"/>
  <c r="C197" i="28" s="1"/>
  <c r="C195" i="28"/>
  <c r="C193" i="28"/>
  <c r="C189" i="28"/>
  <c r="C185" i="28"/>
  <c r="C184" i="28" s="1"/>
  <c r="C179" i="28"/>
  <c r="J178" i="28"/>
  <c r="J177" i="28"/>
  <c r="C174" i="28"/>
  <c r="C171" i="28"/>
  <c r="J170" i="28"/>
  <c r="C167" i="28"/>
  <c r="C164" i="28"/>
  <c r="J163" i="28"/>
  <c r="C160" i="28"/>
  <c r="C157" i="28"/>
  <c r="C154" i="28"/>
  <c r="J153" i="28"/>
  <c r="J152" i="28"/>
  <c r="C149" i="28"/>
  <c r="C146" i="28"/>
  <c r="C143" i="28"/>
  <c r="C140" i="28"/>
  <c r="C136" i="28"/>
  <c r="J135" i="28"/>
  <c r="C132" i="28"/>
  <c r="C129" i="28"/>
  <c r="C126" i="28"/>
  <c r="C123" i="28"/>
  <c r="C120" i="28"/>
  <c r="C117" i="28"/>
  <c r="J116" i="28"/>
  <c r="J115" i="28"/>
  <c r="J114" i="28"/>
  <c r="J97" i="28"/>
  <c r="C97" i="28"/>
  <c r="J68" i="28"/>
  <c r="C68" i="28"/>
  <c r="J67" i="28"/>
  <c r="J61" i="28"/>
  <c r="C61" i="28"/>
  <c r="J38" i="28"/>
  <c r="C38" i="28"/>
  <c r="J11" i="28"/>
  <c r="C11" i="28"/>
  <c r="J4" i="28"/>
  <c r="C4" i="28"/>
  <c r="J3" i="28"/>
  <c r="J2" i="28"/>
  <c r="J1" i="28"/>
  <c r="C777" i="27"/>
  <c r="C772" i="27"/>
  <c r="C771" i="27" s="1"/>
  <c r="C768" i="27"/>
  <c r="C767" i="27" s="1"/>
  <c r="C765" i="27"/>
  <c r="C761" i="27"/>
  <c r="C760" i="27" s="1"/>
  <c r="C756" i="27"/>
  <c r="C755" i="27" s="1"/>
  <c r="C751" i="27"/>
  <c r="C750" i="27" s="1"/>
  <c r="C746" i="27"/>
  <c r="C744" i="27"/>
  <c r="C741" i="27"/>
  <c r="C739" i="27"/>
  <c r="C734" i="27"/>
  <c r="C733" i="27" s="1"/>
  <c r="C731" i="27"/>
  <c r="C730" i="27" s="1"/>
  <c r="C727" i="27"/>
  <c r="J726" i="27"/>
  <c r="J725" i="27"/>
  <c r="C722" i="27"/>
  <c r="C718" i="27"/>
  <c r="J717" i="27"/>
  <c r="J716" i="27"/>
  <c r="C700" i="27"/>
  <c r="C694" i="27"/>
  <c r="C687" i="27"/>
  <c r="C683" i="27"/>
  <c r="C679" i="27"/>
  <c r="C676" i="27"/>
  <c r="C671" i="27"/>
  <c r="C665" i="27"/>
  <c r="C661" i="27"/>
  <c r="C653" i="27"/>
  <c r="C646" i="27"/>
  <c r="J645" i="27"/>
  <c r="J642" i="27"/>
  <c r="C642" i="27"/>
  <c r="J638" i="27"/>
  <c r="C638" i="27"/>
  <c r="C628" i="27"/>
  <c r="C616" i="27"/>
  <c r="C610" i="27"/>
  <c r="C603" i="27"/>
  <c r="C599" i="27"/>
  <c r="C595" i="27"/>
  <c r="C592" i="27"/>
  <c r="C587" i="27"/>
  <c r="C581" i="27"/>
  <c r="C577" i="27"/>
  <c r="C569" i="27"/>
  <c r="C562" i="27"/>
  <c r="J561" i="27"/>
  <c r="J560" i="27"/>
  <c r="J559" i="27"/>
  <c r="C556" i="27"/>
  <c r="C552" i="27"/>
  <c r="J551" i="27"/>
  <c r="J550" i="27"/>
  <c r="J547" i="27"/>
  <c r="C547" i="27"/>
  <c r="C544" i="27"/>
  <c r="C538" i="27" s="1"/>
  <c r="C531" i="27"/>
  <c r="C529" i="27"/>
  <c r="C522" i="27"/>
  <c r="C513" i="27"/>
  <c r="C509" i="27" s="1"/>
  <c r="C504" i="27"/>
  <c r="C497" i="27"/>
  <c r="C494" i="27"/>
  <c r="C491" i="27"/>
  <c r="C486" i="27"/>
  <c r="J483" i="27"/>
  <c r="C477" i="27"/>
  <c r="C474" i="27"/>
  <c r="C468" i="27"/>
  <c r="C463" i="27"/>
  <c r="C459" i="27"/>
  <c r="C455" i="27"/>
  <c r="C450" i="27"/>
  <c r="C445" i="27"/>
  <c r="C429" i="27"/>
  <c r="C422" i="27"/>
  <c r="C416" i="27"/>
  <c r="C412" i="27"/>
  <c r="C409" i="27"/>
  <c r="C404" i="27"/>
  <c r="C399" i="27"/>
  <c r="C395" i="27"/>
  <c r="C392" i="27"/>
  <c r="C388" i="27"/>
  <c r="C382" i="27"/>
  <c r="C378" i="27"/>
  <c r="C373" i="27"/>
  <c r="C368" i="27"/>
  <c r="C362" i="27"/>
  <c r="C357" i="27"/>
  <c r="C353" i="27"/>
  <c r="C348" i="27"/>
  <c r="C344" i="27"/>
  <c r="J339" i="27"/>
  <c r="C331" i="27"/>
  <c r="C328" i="27"/>
  <c r="C325" i="27"/>
  <c r="C315" i="27"/>
  <c r="C302" i="27"/>
  <c r="C260" i="27"/>
  <c r="J259" i="27"/>
  <c r="J258" i="27"/>
  <c r="J257" i="27"/>
  <c r="J256" i="27"/>
  <c r="C250" i="27"/>
  <c r="C244" i="27"/>
  <c r="C243" i="27" s="1"/>
  <c r="C239" i="27"/>
  <c r="C238" i="27" s="1"/>
  <c r="C236" i="27"/>
  <c r="C235" i="27" s="1"/>
  <c r="C233" i="27"/>
  <c r="C229" i="27"/>
  <c r="C223" i="27"/>
  <c r="C222" i="27" s="1"/>
  <c r="C220" i="27"/>
  <c r="C216" i="27"/>
  <c r="C213" i="27"/>
  <c r="C211" i="27"/>
  <c r="C207" i="27"/>
  <c r="C204" i="27"/>
  <c r="C201" i="27"/>
  <c r="C200" i="27" s="1"/>
  <c r="C198" i="27"/>
  <c r="C197" i="27" s="1"/>
  <c r="C195" i="27"/>
  <c r="C193" i="27"/>
  <c r="C189" i="27"/>
  <c r="C185" i="27"/>
  <c r="C184" i="27" s="1"/>
  <c r="C179" i="27"/>
  <c r="J178" i="27"/>
  <c r="J177" i="27"/>
  <c r="C174" i="27"/>
  <c r="C171" i="27"/>
  <c r="J170" i="27"/>
  <c r="C167" i="27"/>
  <c r="C164" i="27"/>
  <c r="J163" i="27"/>
  <c r="C160" i="27"/>
  <c r="C157" i="27"/>
  <c r="C154" i="27"/>
  <c r="J153" i="27"/>
  <c r="J152" i="27"/>
  <c r="C149" i="27"/>
  <c r="C146" i="27"/>
  <c r="C143" i="27"/>
  <c r="C140" i="27"/>
  <c r="C136" i="27"/>
  <c r="J135" i="27"/>
  <c r="C132" i="27"/>
  <c r="C129" i="27"/>
  <c r="C126" i="27"/>
  <c r="C123" i="27"/>
  <c r="C120" i="27"/>
  <c r="C117" i="27"/>
  <c r="J116" i="27"/>
  <c r="J115" i="27"/>
  <c r="J114" i="27"/>
  <c r="J97" i="27"/>
  <c r="C97" i="27"/>
  <c r="J68" i="27"/>
  <c r="C68" i="27"/>
  <c r="J67" i="27"/>
  <c r="J61" i="27"/>
  <c r="C61" i="27"/>
  <c r="J38" i="27"/>
  <c r="C38" i="27"/>
  <c r="J11" i="27"/>
  <c r="C11" i="27"/>
  <c r="J4" i="27"/>
  <c r="C4" i="27"/>
  <c r="J3" i="27"/>
  <c r="J2" i="27"/>
  <c r="J1" i="27"/>
  <c r="C777" i="26"/>
  <c r="C772" i="26"/>
  <c r="C771" i="26" s="1"/>
  <c r="C768" i="26"/>
  <c r="C767" i="26" s="1"/>
  <c r="C765" i="26"/>
  <c r="C761" i="26"/>
  <c r="C760" i="26" s="1"/>
  <c r="C756" i="26"/>
  <c r="C755" i="26" s="1"/>
  <c r="C751" i="26"/>
  <c r="C750" i="26" s="1"/>
  <c r="C746" i="26"/>
  <c r="C744" i="26"/>
  <c r="C743" i="26" s="1"/>
  <c r="C741" i="26"/>
  <c r="C739" i="26"/>
  <c r="C734" i="26"/>
  <c r="C733" i="26" s="1"/>
  <c r="C731" i="26"/>
  <c r="C730" i="26" s="1"/>
  <c r="C727" i="26"/>
  <c r="J726" i="26"/>
  <c r="J725" i="26"/>
  <c r="C722" i="26"/>
  <c r="C718" i="26"/>
  <c r="J717" i="26"/>
  <c r="J716" i="26"/>
  <c r="C700" i="26"/>
  <c r="C694" i="26"/>
  <c r="C687" i="26"/>
  <c r="C683" i="26"/>
  <c r="C679" i="26"/>
  <c r="C676" i="26"/>
  <c r="C671" i="26"/>
  <c r="C665" i="26"/>
  <c r="C661" i="26"/>
  <c r="C653" i="26"/>
  <c r="C646" i="26"/>
  <c r="J645" i="26"/>
  <c r="J642" i="26"/>
  <c r="C642" i="26"/>
  <c r="J638" i="26"/>
  <c r="C638" i="26"/>
  <c r="C628" i="26"/>
  <c r="C616" i="26"/>
  <c r="C610" i="26"/>
  <c r="C603" i="26"/>
  <c r="C599" i="26"/>
  <c r="C595" i="26"/>
  <c r="C592" i="26"/>
  <c r="C587" i="26"/>
  <c r="C581" i="26"/>
  <c r="C577" i="26"/>
  <c r="C569" i="26"/>
  <c r="C562" i="26"/>
  <c r="J561" i="26"/>
  <c r="J560" i="26"/>
  <c r="J559" i="26"/>
  <c r="C556" i="26"/>
  <c r="C552" i="26"/>
  <c r="J551" i="26"/>
  <c r="J550" i="26"/>
  <c r="J547" i="26"/>
  <c r="C547" i="26"/>
  <c r="C544" i="26"/>
  <c r="C538" i="26" s="1"/>
  <c r="C531" i="26"/>
  <c r="C529" i="26"/>
  <c r="C522" i="26"/>
  <c r="C513" i="26"/>
  <c r="C509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228" i="28" l="1"/>
  <c r="C67" i="26"/>
  <c r="C170" i="26"/>
  <c r="C3" i="28"/>
  <c r="C228" i="26"/>
  <c r="C135" i="26"/>
  <c r="C163" i="26"/>
  <c r="C444" i="27"/>
  <c r="C743" i="27"/>
  <c r="C726" i="27" s="1"/>
  <c r="C725" i="27" s="1"/>
  <c r="C551" i="26"/>
  <c r="C550" i="26" s="1"/>
  <c r="C163" i="28"/>
  <c r="C3" i="26"/>
  <c r="C2" i="26" s="1"/>
  <c r="C67" i="28"/>
  <c r="C215" i="27"/>
  <c r="C561" i="26"/>
  <c r="C717" i="26"/>
  <c r="C716" i="26" s="1"/>
  <c r="C3" i="27"/>
  <c r="C263" i="28"/>
  <c r="C340" i="28"/>
  <c r="C528" i="28"/>
  <c r="C551" i="28"/>
  <c r="C550" i="28" s="1"/>
  <c r="C340" i="26"/>
  <c r="C67" i="27"/>
  <c r="C645" i="28"/>
  <c r="C314" i="26"/>
  <c r="C444" i="26"/>
  <c r="C188" i="28"/>
  <c r="C717" i="28"/>
  <c r="C716" i="28" s="1"/>
  <c r="C170" i="28"/>
  <c r="C215" i="28"/>
  <c r="C484" i="28"/>
  <c r="C561" i="28"/>
  <c r="C560" i="28" s="1"/>
  <c r="C743" i="28"/>
  <c r="C726" i="28" s="1"/>
  <c r="C725" i="28" s="1"/>
  <c r="C116" i="28"/>
  <c r="C444" i="28"/>
  <c r="C153" i="26"/>
  <c r="C152" i="26" s="1"/>
  <c r="C188" i="26"/>
  <c r="C484" i="26"/>
  <c r="C116" i="26"/>
  <c r="C215" i="26"/>
  <c r="C645" i="26"/>
  <c r="C560" i="26" s="1"/>
  <c r="C528" i="26"/>
  <c r="C203" i="26"/>
  <c r="C263" i="26"/>
  <c r="C203" i="27"/>
  <c r="C263" i="27"/>
  <c r="C170" i="27"/>
  <c r="C153" i="27"/>
  <c r="C314" i="27"/>
  <c r="C340" i="27"/>
  <c r="C717" i="27"/>
  <c r="C716" i="27" s="1"/>
  <c r="C188" i="27"/>
  <c r="C228" i="27"/>
  <c r="C551" i="27"/>
  <c r="C550" i="27" s="1"/>
  <c r="C116" i="27"/>
  <c r="C163" i="27"/>
  <c r="C645" i="27"/>
  <c r="C484" i="27"/>
  <c r="C561" i="27"/>
  <c r="C314" i="28"/>
  <c r="C135" i="27"/>
  <c r="C528" i="27"/>
  <c r="C135" i="28"/>
  <c r="C153" i="28"/>
  <c r="C203" i="28"/>
  <c r="C726" i="26"/>
  <c r="C725" i="26" s="1"/>
  <c r="C19" i="4"/>
  <c r="C17" i="4"/>
  <c r="C483" i="28" l="1"/>
  <c r="C339" i="27"/>
  <c r="C339" i="28"/>
  <c r="C2" i="28"/>
  <c r="C115" i="26"/>
  <c r="C178" i="28"/>
  <c r="C177" i="28" s="1"/>
  <c r="C115" i="28"/>
  <c r="C259" i="28"/>
  <c r="C259" i="27"/>
  <c r="C559" i="26"/>
  <c r="C559" i="28"/>
  <c r="C2" i="27"/>
  <c r="C178" i="27"/>
  <c r="C177" i="27" s="1"/>
  <c r="C483" i="26"/>
  <c r="C339" i="26"/>
  <c r="C259" i="26"/>
  <c r="C178" i="26"/>
  <c r="C177" i="26" s="1"/>
  <c r="C114" i="26" s="1"/>
  <c r="C152" i="28"/>
  <c r="C152" i="27"/>
  <c r="C115" i="27"/>
  <c r="C560" i="27"/>
  <c r="C559" i="27" s="1"/>
  <c r="C483" i="27"/>
  <c r="C258" i="28" l="1"/>
  <c r="C257" i="28" s="1"/>
  <c r="C114" i="28"/>
  <c r="C258" i="27"/>
  <c r="C257" i="27" s="1"/>
  <c r="C258" i="26"/>
  <c r="C257" i="26" s="1"/>
  <c r="C114" i="27"/>
  <c r="F62" i="16"/>
  <c r="F61" i="16"/>
  <c r="F60" i="16"/>
  <c r="F59" i="16"/>
  <c r="H58" i="16"/>
  <c r="G58" i="16"/>
  <c r="F58" i="16"/>
  <c r="I58" i="16" l="1"/>
  <c r="F22" i="16"/>
  <c r="S360" i="12" l="1"/>
  <c r="S359" i="12"/>
  <c r="F70" i="16" l="1"/>
  <c r="F69" i="16"/>
  <c r="H68" i="16"/>
  <c r="G68" i="16"/>
  <c r="F68" i="16"/>
  <c r="F67" i="16"/>
  <c r="H66" i="16"/>
  <c r="G66" i="16"/>
  <c r="F66" i="16"/>
  <c r="F65" i="16"/>
  <c r="F64" i="16"/>
  <c r="H63" i="16"/>
  <c r="G63" i="16"/>
  <c r="F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3" i="16"/>
  <c r="F4" i="16"/>
  <c r="F5" i="16"/>
  <c r="F6" i="16"/>
  <c r="F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  <c r="C74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<sst xmlns="http://schemas.openxmlformats.org/spreadsheetml/2006/main" count="6554" uniqueCount="1108">
  <si>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</si>
  <si>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</si>
  <si>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</si>
  <si>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</si>
  <si>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</si>
  <si>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</si>
  <si>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</si>
  <si>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</si>
  <si>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</si>
  <si>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</si>
  <si>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</si>
  <si>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</si>
  <si>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</si>
  <si>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</si>
  <si>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</si>
  <si>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</si>
  <si>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</si>
  <si>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</si>
  <si>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</si>
  <si>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</si>
  <si>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</si>
  <si>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</si>
  <si>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</si>
  <si>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</si>
  <si>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</si>
  <si>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</si>
  <si>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</si>
  <si>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</si>
  <si>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</si>
  <si>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</si>
  <si>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</si>
  <si>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</si>
  <si>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</si>
  <si>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</si>
  <si>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</si>
  <si>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</si>
  <si>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</si>
  <si>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</si>
  <si>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</si>
  <si>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</si>
  <si>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</si>
  <si>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</si>
  <si>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</si>
  <si>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</si>
  <si>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</si>
  <si>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</si>
  <si>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</si>
  <si>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</si>
  <si>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</si>
  <si>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</si>
  <si>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</si>
  <si>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</si>
  <si>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</si>
  <si>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</si>
  <si>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</si>
  <si>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</si>
  <si>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</si>
  <si>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</si>
  <si>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</si>
  <si>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</si>
  <si>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</si>
  <si>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</si>
  <si>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</si>
  <si>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</si>
  <si>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</si>
  <si>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</si>
  <si>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</si>
  <si>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</si>
  <si>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</si>
  <si>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</si>
  <si>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</si>
  <si>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</si>
  <si>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</si>
  <si>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</si>
  <si>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</si>
  <si>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</si>
  <si>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</si>
  <si>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</si>
  <si>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</si>
  <si>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</si>
  <si>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</si>
  <si>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</si>
  <si>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</si>
  <si>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</si>
  <si>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</si>
  <si>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</si>
  <si>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</si>
  <si>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</si>
  <si>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</si>
  <si>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</si>
  <si>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</si>
  <si>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</si>
  <si>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</si>
  <si>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</si>
  <si>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</si>
  <si>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</si>
  <si>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</si>
  <si>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</si>
  <si>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</si>
  <si>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</si>
  <si>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</si>
  <si>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</si>
  <si>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</si>
  <si>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</si>
  <si>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</si>
  <si>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</si>
  <si>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</si>
  <si>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</si>
  <si>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</si>
  <si>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</si>
  <si>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</si>
  <si>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</si>
  <si>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</si>
  <si>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</si>
  <si>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</si>
  <si>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</si>
  <si>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</si>
  <si>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</si>
  <si>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</si>
  <si>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</si>
  <si>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</si>
  <si>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</si>
  <si>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</si>
  <si>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</si>
  <si>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</si>
  <si>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</si>
  <si>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</si>
  <si>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</si>
  <si>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</si>
  <si>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</si>
  <si>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</si>
  <si>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</si>
  <si>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</si>
  <si>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</si>
  <si>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</si>
  <si>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</si>
  <si>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</si>
  <si>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</si>
  <si>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</si>
  <si>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</si>
  <si>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</si>
  <si>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</si>
  <si>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</si>
  <si>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</si>
  <si>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</si>
  <si>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</si>
  <si>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</si>
  <si>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</si>
  <si>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</si>
  <si>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</si>
  <si>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</si>
  <si>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</si>
  <si>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</si>
  <si>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</si>
  <si>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</si>
  <si>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</si>
  <si>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</si>
  <si>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</si>
  <si>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</si>
  <si>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</si>
  <si>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</si>
  <si>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</si>
  <si>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</si>
  <si>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</si>
  <si>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</si>
  <si>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</si>
  <si>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</si>
  <si>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</si>
  <si>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</si>
  <si>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</si>
  <si>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</si>
  <si>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</si>
  <si>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</si>
  <si>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</si>
  <si>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</si>
  <si>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</si>
  <si>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</si>
  <si>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</si>
  <si>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</si>
  <si>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</si>
  <si>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</si>
  <si>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</si>
  <si>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</si>
  <si>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</si>
  <si>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</si>
  <si>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</si>
  <si>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</si>
  <si>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</si>
  <si>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</si>
  <si>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</si>
  <si>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</si>
  <si>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</si>
  <si>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</si>
  <si>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</si>
  <si>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</si>
  <si>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</si>
  <si>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</si>
  <si>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</si>
  <si>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</si>
  <si>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</si>
  <si>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</si>
  <si>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</si>
  <si>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</si>
  <si>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</si>
  <si>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</si>
  <si>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</si>
  <si>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</si>
  <si>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</si>
  <si>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</si>
  <si>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</si>
  <si>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</si>
  <si>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</si>
  <si>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</si>
  <si>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</si>
  <si>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</si>
  <si>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</si>
  <si>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</si>
  <si>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</si>
  <si>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</si>
  <si>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</si>
  <si>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</si>
  <si>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</si>
  <si>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</si>
  <si>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</si>
  <si>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</si>
  <si>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</si>
  <si>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</si>
  <si>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</si>
  <si>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</si>
  <si>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</si>
  <si>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</si>
  <si>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</si>
  <si>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</si>
  <si>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</si>
  <si>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</si>
  <si>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</si>
  <si>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</si>
  <si>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</si>
  <si>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</si>
  <si>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</si>
  <si>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</si>
  <si>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</si>
  <si>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</si>
  <si>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</si>
  <si>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</si>
  <si>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</si>
  <si>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</si>
  <si>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</si>
  <si>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</si>
  <si>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</si>
  <si>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</si>
  <si>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</si>
  <si>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</si>
  <si>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</si>
  <si>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</si>
  <si>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</si>
  <si>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</si>
  <si>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</si>
  <si>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</si>
  <si>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</si>
  <si>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</si>
  <si>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</si>
  <si>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</si>
  <si>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</si>
  <si>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</si>
  <si>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</si>
  <si>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</si>
  <si>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</si>
  <si>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</si>
  <si>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</si>
  <si>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</si>
  <si>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</si>
  <si>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</si>
  <si>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</si>
  <si>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</si>
  <si>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</si>
  <si>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</si>
  <si>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</si>
  <si>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</si>
  <si>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</si>
  <si>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</si>
  <si>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</si>
  <si>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</si>
  <si>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</si>
  <si>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</si>
  <si>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</si>
  <si>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</si>
  <si>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</si>
  <si>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</si>
  <si>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</si>
  <si>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</si>
  <si>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</si>
  <si>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</si>
  <si>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</si>
  <si>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</si>
  <si>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</si>
  <si>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</si>
  <si>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</si>
  <si>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</si>
  <si>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</si>
  <si>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</si>
  <si>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</si>
  <si>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</si>
  <si>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</si>
  <si>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</si>
  <si>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</si>
  <si>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</si>
  <si>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</si>
  <si>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</si>
  <si>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</si>
  <si>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</si>
  <si>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</si>
  <si>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</si>
  <si>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</si>
  <si>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</si>
  <si>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</si>
  <si>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</si>
  <si>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</si>
  <si>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</si>
  <si>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</si>
  <si>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</si>
  <si>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</si>
  <si>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</si>
  <si>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</si>
  <si>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</si>
  <si>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</si>
  <si>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</si>
  <si>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</si>
  <si>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</si>
  <si>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</si>
  <si>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</si>
  <si>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</si>
  <si>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</si>
  <si>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</si>
  <si>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</si>
  <si>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</si>
  <si>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</si>
  <si>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</si>
  <si>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</si>
  <si>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</si>
  <si>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</si>
  <si>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</si>
  <si>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</si>
  <si>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</si>
  <si>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</si>
  <si>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</si>
  <si>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</si>
  <si>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</si>
  <si>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</si>
  <si>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</si>
  <si>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</si>
  <si>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</si>
  <si>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</si>
  <si>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</si>
  <si>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</si>
  <si>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</si>
  <si>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</si>
  <si>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</si>
  <si>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</si>
  <si>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</si>
  <si>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</si>
  <si>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</si>
  <si>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</si>
  <si>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</si>
  <si>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</si>
  <si>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</si>
  <si>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</si>
  <si>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</si>
  <si>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</si>
  <si>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</si>
  <si>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</si>
  <si>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</si>
  <si>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</si>
  <si>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</si>
  <si>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</si>
  <si>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</si>
  <si>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</si>
  <si>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</si>
  <si>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</si>
  <si>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</si>
  <si>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</si>
  <si>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</si>
  <si>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</si>
  <si>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</si>
  <si>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</si>
  <si>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</si>
  <si>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</si>
  <si>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</si>
  <si>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</si>
  <si>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</si>
  <si>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</si>
  <si>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</si>
  <si>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</si>
  <si>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</si>
  <si>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</si>
  <si>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</si>
  <si>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</si>
  <si>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</si>
  <si>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</si>
  <si>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</si>
  <si>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</si>
  <si>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</si>
  <si>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</si>
  <si>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</si>
  <si>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</si>
  <si>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</si>
  <si>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</si>
  <si>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</si>
  <si>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</si>
  <si>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</si>
  <si>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</si>
  <si>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</si>
  <si>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</si>
  <si>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</si>
  <si>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</si>
  <si>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</si>
  <si>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</si>
  <si>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</si>
  <si>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</si>
  <si>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</si>
  <si>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</si>
  <si>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</si>
  <si>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</si>
  <si>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</si>
  <si>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</si>
  <si>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</si>
  <si>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</si>
  <si>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</si>
  <si>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</si>
  <si>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</si>
  <si>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</si>
  <si>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</si>
  <si>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</si>
  <si>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</si>
  <si>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</si>
  <si>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</si>
  <si>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</si>
  <si>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</si>
  <si>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</si>
  <si>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</si>
  <si>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</si>
  <si>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</si>
  <si>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</si>
  <si>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</si>
  <si>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</si>
  <si>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</si>
  <si>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</si>
  <si>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</si>
  <si>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</si>
  <si>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</si>
  <si>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</si>
  <si>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</si>
  <si>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</si>
  <si>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</si>
  <si>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</si>
  <si>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</si>
  <si>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</si>
  <si>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</si>
  <si>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</si>
  <si>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</si>
  <si>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</si>
  <si>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</si>
  <si>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</si>
  <si>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</si>
  <si>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</si>
  <si>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</si>
  <si>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</si>
  <si>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</si>
  <si>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</si>
  <si>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</si>
  <si>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</si>
  <si>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</si>
  <si>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</si>
  <si>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</si>
  <si>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</si>
  <si>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</si>
  <si>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</si>
  <si>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</si>
  <si>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</si>
  <si>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</si>
  <si>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</si>
  <si>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</si>
  <si>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</si>
  <si>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</si>
  <si>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</si>
  <si>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</si>
  <si>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</si>
  <si>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</si>
  <si>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</si>
  <si>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</si>
  <si>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</si>
  <si>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</si>
  <si>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</si>
  <si>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</si>
  <si>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</si>
  <si>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</si>
  <si>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</si>
  <si>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</si>
  <si>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</si>
  <si>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</si>
  <si>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</si>
  <si>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</si>
  <si>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</si>
  <si>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</si>
  <si>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</si>
  <si>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</si>
  <si>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</si>
  <si>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</si>
  <si>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</si>
  <si>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</si>
  <si>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</si>
  <si>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</si>
  <si>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</si>
  <si>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</si>
  <si>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</si>
  <si>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</si>
  <si>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</si>
  <si>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</si>
  <si>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</si>
  <si>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</si>
  <si>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</si>
  <si>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</si>
  <si>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</si>
  <si>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</si>
  <si>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</si>
  <si>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</si>
  <si>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</si>
  <si>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</si>
  <si>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</si>
  <si>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</si>
  <si>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</si>
  <si>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</si>
  <si>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</si>
  <si>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</si>
  <si>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</si>
  <si>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</si>
  <si>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</si>
  <si>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</si>
  <si>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</si>
  <si>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</si>
  <si>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</si>
  <si>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</si>
  <si>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</si>
  <si>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</si>
  <si>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</si>
  <si>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</si>
  <si>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</si>
  <si>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</si>
  <si>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</si>
  <si>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</si>
  <si>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</si>
  <si>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</si>
  <si>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</si>
  <si>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</si>
  <si>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</si>
  <si>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</si>
  <si>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</si>
  <si>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</si>
  <si>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</si>
  <si>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</si>
  <si>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</si>
  <si>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</si>
  <si>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</si>
  <si>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</si>
  <si>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</si>
  <si>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</si>
  <si>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</si>
  <si>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</si>
  <si>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</si>
  <si>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</si>
  <si>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</si>
  <si>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</si>
  <si>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</si>
  <si>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</si>
  <si>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</si>
  <si>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</si>
  <si>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</si>
  <si>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</si>
  <si>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</si>
  <si>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</si>
  <si>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</si>
  <si>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</si>
  <si>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</si>
  <si>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</si>
  <si>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</si>
  <si>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</si>
  <si>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</si>
  <si>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</si>
  <si>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</si>
  <si>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</si>
  <si>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</si>
  <si>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</si>
  <si>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</si>
  <si>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</si>
  <si>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</si>
  <si>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</si>
  <si>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</si>
  <si>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</si>
  <si>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</si>
  <si>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</si>
  <si>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</si>
  <si>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</si>
  <si>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</si>
  <si>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</si>
  <si>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</si>
  <si>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</si>
  <si>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</si>
  <si>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</si>
  <si>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</si>
  <si>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</si>
  <si>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</si>
  <si>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</si>
  <si>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</si>
  <si>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</si>
  <si>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</si>
  <si>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</si>
  <si>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</si>
  <si>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</si>
  <si>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</si>
  <si>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</si>
  <si>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</si>
  <si>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</si>
  <si>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</si>
  <si>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</si>
  <si>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</si>
  <si>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</si>
  <si>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</si>
  <si>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</si>
  <si>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</si>
  <si>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</si>
  <si>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</si>
  <si>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</si>
  <si>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</si>
  <si>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</si>
  <si>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</si>
  <si>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</si>
  <si>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</si>
  <si>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</si>
  <si>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</si>
  <si>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</si>
  <si>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</si>
  <si>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</si>
  <si>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</si>
  <si>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</si>
  <si>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</si>
  <si>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</si>
  <si>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</si>
  <si>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</si>
  <si>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</si>
  <si>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</si>
  <si>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</si>
  <si>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</si>
  <si>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</si>
  <si>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</si>
  <si>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</si>
  <si>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</si>
  <si>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</si>
  <si>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</si>
  <si>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</si>
  <si>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</si>
  <si>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</si>
  <si>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</si>
  <si>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</si>
  <si>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</si>
  <si>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</si>
  <si>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</si>
  <si>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</si>
  <si>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</si>
  <si>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</si>
  <si>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</si>
  <si>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</si>
  <si>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</si>
  <si>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</si>
  <si>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</si>
  <si>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</si>
  <si>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</si>
  <si>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</si>
  <si>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</si>
  <si>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</si>
  <si>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</si>
  <si>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</si>
  <si>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</si>
  <si>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</si>
  <si>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</si>
  <si>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</si>
  <si>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</si>
  <si>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</si>
  <si>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</si>
  <si>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</si>
  <si>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</si>
  <si>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</si>
  <si>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</si>
  <si>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</si>
  <si>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</si>
  <si>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</si>
  <si>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</si>
  <si>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</si>
  <si>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</si>
  <si>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</si>
  <si>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</si>
  <si>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</si>
  <si>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</si>
  <si>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</si>
  <si>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</si>
  <si>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</si>
  <si>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</si>
  <si>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</si>
  <si>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</si>
  <si>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</si>
  <si>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</si>
  <si>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</si>
  <si>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</si>
  <si>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</si>
  <si>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</si>
  <si>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</si>
  <si>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</si>
  <si>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</si>
  <si>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</si>
  <si>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</si>
  <si>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</si>
  <si>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</si>
  <si>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</si>
  <si>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</si>
  <si>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</si>
  <si>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</si>
  <si>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</si>
  <si>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</si>
  <si>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</si>
  <si>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</si>
  <si>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</si>
  <si>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</si>
  <si>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</si>
  <si>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</si>
  <si>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</si>
  <si>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</si>
  <si>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</si>
  <si>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</si>
  <si>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</si>
  <si>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</si>
  <si>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</si>
  <si>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</si>
  <si>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</si>
  <si>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</si>
  <si>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</si>
  <si>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</si>
  <si>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</si>
  <si>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</si>
  <si>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</si>
  <si>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</si>
  <si>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</si>
  <si>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</si>
  <si>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</si>
  <si>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</si>
  <si>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</si>
  <si>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</si>
  <si>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</si>
  <si>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</si>
  <si>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</si>
  <si>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</si>
  <si>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</si>
  <si>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</si>
  <si>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</si>
  <si>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</si>
  <si>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</si>
  <si>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</si>
  <si>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</si>
  <si>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</si>
  <si>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</si>
  <si>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</si>
  <si>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</si>
  <si>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</si>
  <si>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</si>
  <si>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</si>
  <si>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</si>
  <si>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</si>
  <si>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</si>
  <si>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</si>
  <si>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</si>
  <si>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</si>
  <si>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</si>
  <si>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</si>
  <si>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</si>
  <si>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</si>
  <si>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</si>
  <si>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</si>
  <si>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</si>
  <si>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</si>
  <si>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</si>
  <si>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</si>
  <si>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</si>
  <si>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</si>
  <si>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</si>
  <si>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</si>
  <si>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</si>
  <si>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</si>
  <si>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</si>
  <si>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</si>
  <si>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</si>
  <si>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</si>
  <si>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</si>
  <si>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</si>
  <si>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</si>
  <si>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</si>
  <si>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</si>
  <si>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</si>
  <si>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</si>
  <si>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</si>
  <si>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</si>
  <si>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</si>
  <si>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</si>
  <si>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</si>
  <si>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</si>
  <si>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</si>
  <si>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</si>
  <si>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</si>
  <si>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</si>
  <si>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</si>
  <si>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</si>
  <si>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</si>
  <si>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</si>
  <si>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</si>
  <si>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</si>
  <si>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</si>
  <si>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</si>
  <si>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</si>
  <si>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</si>
  <si>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</si>
  <si>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</si>
  <si>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</si>
  <si>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</si>
  <si>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</si>
  <si>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</si>
  <si>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</si>
  <si>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</si>
  <si>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</si>
  <si>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</si>
  <si>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</si>
  <si>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</si>
  <si>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</si>
  <si>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</si>
  <si>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</si>
  <si>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</si>
  <si>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</si>
  <si>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</si>
  <si>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</si>
  <si>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</si>
  <si>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</si>
  <si>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</si>
  <si>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</si>
  <si>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</si>
  <si>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</si>
  <si>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</si>
  <si>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</si>
  <si>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</si>
  <si>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</si>
  <si>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</si>
  <si>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</si>
  <si>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</si>
  <si>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</si>
  <si>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</si>
  <si>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</si>
  <si>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</si>
  <si>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</si>
  <si>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</si>
  <si>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</si>
  <si>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</si>
  <si>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</si>
  <si>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</si>
  <si>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</si>
  <si>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</si>
  <si>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</si>
  <si>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</si>
  <si>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</si>
  <si>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</si>
  <si>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</si>
  <si>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</si>
  <si>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</si>
  <si>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</si>
  <si>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</si>
  <si>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</si>
  <si>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</si>
  <si>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</si>
  <si>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</si>
  <si>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</si>
  <si>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</si>
  <si>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</si>
  <si>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</si>
  <si>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</si>
  <si>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</si>
  <si>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</si>
  <si>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</si>
  <si>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</si>
  <si>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</si>
  <si>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</si>
  <si>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</si>
  <si>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</si>
  <si>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</si>
  <si>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</si>
  <si>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</si>
  <si>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</si>
  <si>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</si>
  <si>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</si>
  <si>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</si>
  <si>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</si>
  <si>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</si>
  <si>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</si>
  <si>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</si>
  <si>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</si>
  <si>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</si>
  <si>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</si>
  <si>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</si>
  <si>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</si>
  <si>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دراسة تعبيد الطرقات</t>
  </si>
  <si>
    <t>التنوير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</si>
  <si>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</si>
  <si>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</si>
  <si>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</si>
  <si>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</si>
  <si>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</si>
  <si>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</si>
  <si>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</si>
  <si>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</si>
  <si>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</si>
  <si>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</si>
  <si>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</si>
  <si>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</si>
  <si>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</si>
  <si>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</si>
  <si>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</si>
  <si>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</si>
  <si>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</si>
  <si>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</si>
  <si>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</si>
  <si>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</si>
  <si>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</si>
  <si>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</si>
  <si>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</si>
  <si>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</si>
  <si>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</si>
  <si>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</si>
  <si>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</si>
  <si>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</si>
  <si>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</si>
  <si>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</si>
  <si>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</si>
  <si>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</si>
  <si>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</si>
  <si>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</si>
  <si>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</si>
  <si>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</si>
  <si>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</si>
  <si>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</si>
  <si>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</si>
  <si>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</si>
  <si>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</si>
  <si>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</si>
  <si>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</si>
  <si>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</si>
  <si>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</si>
  <si>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</si>
  <si>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</si>
  <si>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</si>
  <si>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</t>
  </si>
  <si>
    <t xml:space="preserve">المساهمة لفائدة الودادية بغنوان خدمة تذاكر الأكل للأعوان </t>
  </si>
  <si>
    <t>تهيئة مقر إداري</t>
  </si>
  <si>
    <t>اقتناء معدات إعلامية</t>
  </si>
  <si>
    <t>اعداد موقع واب</t>
  </si>
  <si>
    <t>تهيئة المسلخ البلدي</t>
  </si>
  <si>
    <t>اقتناء سلم هيدروليكي</t>
  </si>
  <si>
    <t>تهيئة المستودع البلدي</t>
  </si>
  <si>
    <t>اقتناء وسائل النقل</t>
  </si>
  <si>
    <t>اقتناء معدات نظافة</t>
  </si>
  <si>
    <t>تجميل المداخل</t>
  </si>
  <si>
    <t>اقتناء معدات نظافة و طرقات</t>
  </si>
  <si>
    <t>الداخلية</t>
  </si>
  <si>
    <t>المدينة العتيقة</t>
  </si>
  <si>
    <t>حي القصر</t>
  </si>
  <si>
    <t>شارع 7 نوفمبر</t>
  </si>
  <si>
    <t>أجنة تبرسق</t>
  </si>
  <si>
    <t>حي النسيم الأول</t>
  </si>
  <si>
    <t>حي النسيم الثاني</t>
  </si>
  <si>
    <t>حي النسيم الثالث</t>
  </si>
  <si>
    <t>حي المندرة</t>
  </si>
  <si>
    <t>شارع 9 أفريل</t>
  </si>
  <si>
    <t>شارع الحرية</t>
  </si>
  <si>
    <t>حي المنشية</t>
  </si>
  <si>
    <t>حي غرس الجبل</t>
  </si>
  <si>
    <t>حي الشهداء</t>
  </si>
  <si>
    <t>حي القلاعي</t>
  </si>
  <si>
    <t>حي الزياتين الأول</t>
  </si>
  <si>
    <t>شارع محمد الخامس</t>
  </si>
  <si>
    <t>شارع البيئة</t>
  </si>
  <si>
    <t>الخي الصناعي الأول</t>
  </si>
  <si>
    <t>حي المهن الصغرى</t>
  </si>
  <si>
    <t>حي الزغبية</t>
  </si>
  <si>
    <t>الخي الصناعي 2 الطريق الوطنية رقم 5</t>
  </si>
  <si>
    <t>حي الزهور</t>
  </si>
  <si>
    <t>حي إبن سينا</t>
  </si>
  <si>
    <t>شارع الجمهورية</t>
  </si>
  <si>
    <t>حي الملعب البلدي</t>
  </si>
  <si>
    <t>حي بوفروج</t>
  </si>
  <si>
    <t>دمنة الرصاص</t>
  </si>
  <si>
    <t>حي عين مراد</t>
  </si>
  <si>
    <t>حي الشباب</t>
  </si>
  <si>
    <t>شارع المغرب العربي الكبير</t>
  </si>
  <si>
    <t>حي عين الكرمة الأول</t>
  </si>
  <si>
    <t>حي عين الكرمة الثاني</t>
  </si>
  <si>
    <t>حي الكرمة</t>
  </si>
  <si>
    <t>حي وادي الصح</t>
  </si>
  <si>
    <t xml:space="preserve">حي بوزايدة </t>
  </si>
  <si>
    <t>حي الزياتين الثاني</t>
  </si>
  <si>
    <t>الفرع المحلي للتجهيز</t>
  </si>
  <si>
    <t>الفرع المحلي لشركة الكهرباء و الغاز</t>
  </si>
  <si>
    <t>الفرع المحلي للشركة الوطنية لإستغلال و توزيع المياه</t>
  </si>
  <si>
    <t>الفرع المحلي لإتصلات تونس</t>
  </si>
  <si>
    <t>القباضة المالية</t>
  </si>
  <si>
    <t>مكتب البريد التونسي</t>
  </si>
  <si>
    <t xml:space="preserve">الفرع المحلي للبنك الفلاحي </t>
  </si>
  <si>
    <t xml:space="preserve">مستشفى محلي </t>
  </si>
  <si>
    <t>مستوصف المنشية</t>
  </si>
  <si>
    <t>الفرع المحلي للشركة التةنسية للنقل بين المدن</t>
  </si>
  <si>
    <t>الفرع المحلي للشركة الجهوية للنقل بباجة</t>
  </si>
  <si>
    <t>مصرف الخدمات الفلاحية المتعددة</t>
  </si>
  <si>
    <t xml:space="preserve">التعاضدية المركزية للزراعات الكبرى </t>
  </si>
  <si>
    <t>المجمع الحبوب للشمال</t>
  </si>
  <si>
    <t>إتحاد الفلاحين</t>
  </si>
  <si>
    <t>التأمين التعاوني الفلاحي</t>
  </si>
  <si>
    <t>الشؤون  الإجتماعية</t>
  </si>
  <si>
    <t>ديوان الشمال الغربي</t>
  </si>
  <si>
    <t>فرع محلي للغابات</t>
  </si>
  <si>
    <t>فرع محلي للفلاحة</t>
  </si>
  <si>
    <t>دار الشباب منجي سليم</t>
  </si>
  <si>
    <t>دار الثقافة الباجي المسعودي</t>
  </si>
  <si>
    <t>مركب الطفولة</t>
  </si>
  <si>
    <t>محلات تجارية</t>
  </si>
  <si>
    <t>17 محل بالسوق المركزية</t>
  </si>
  <si>
    <t>12 محل بشارع 14 جانفي</t>
  </si>
  <si>
    <t>16 محل بساحة الإستقلال</t>
  </si>
  <si>
    <t>3 محلات تجارية بساحة الرياض</t>
  </si>
  <si>
    <t>المسبح البلدي</t>
  </si>
  <si>
    <t>محل إداري</t>
  </si>
  <si>
    <t>المسلخ البلدي</t>
  </si>
  <si>
    <t>دار الشعب</t>
  </si>
  <si>
    <t>المستودع البلدي</t>
  </si>
  <si>
    <t>قصر البلدية</t>
  </si>
  <si>
    <t>سوق الدواب</t>
  </si>
  <si>
    <t>دار الشباب</t>
  </si>
  <si>
    <t>مقر المكتبة العمومية</t>
  </si>
  <si>
    <t>مقر النادي الرياضي التبرسقي</t>
  </si>
  <si>
    <t xml:space="preserve">مقر الجمعية القرانية </t>
  </si>
  <si>
    <t>الوحدة الصناعية ابن سيناء</t>
  </si>
  <si>
    <t>مقر الحالة المدنية</t>
  </si>
  <si>
    <t>الملعب البلدي</t>
  </si>
  <si>
    <t>القاعة المغطاة</t>
  </si>
  <si>
    <t>المقبرة الإسلامية</t>
  </si>
  <si>
    <t>المصب النهائي</t>
  </si>
  <si>
    <t xml:space="preserve">امال الماجري </t>
  </si>
  <si>
    <t>محمد الباجي</t>
  </si>
  <si>
    <t>حميدة الكوكي</t>
  </si>
  <si>
    <t>كمال تكفة</t>
  </si>
  <si>
    <t>عبد اللطيف الباجي</t>
  </si>
  <si>
    <t>إبراهيم الماجري</t>
  </si>
  <si>
    <t>عبد العزيز الوسلاتي</t>
  </si>
  <si>
    <t xml:space="preserve">مبروك الرزقي </t>
  </si>
  <si>
    <t>مبروكة الصادراتي</t>
  </si>
  <si>
    <t>الناصر الترصاصي</t>
  </si>
  <si>
    <t>محمد الحنفي</t>
  </si>
  <si>
    <t>علي الحنفي</t>
  </si>
  <si>
    <t>أحمد الجبالي</t>
  </si>
  <si>
    <t>بسمة البوصيري</t>
  </si>
  <si>
    <t>علي بالمؤدب</t>
  </si>
  <si>
    <t>الحبيب بالغيث</t>
  </si>
  <si>
    <t>إبراهيم الفرشيشي</t>
  </si>
  <si>
    <t>محمد الحبيب العفيفي</t>
  </si>
  <si>
    <t>علي بالغيث</t>
  </si>
  <si>
    <t>مختار الماجري</t>
  </si>
  <si>
    <t>سليم الشنوفي</t>
  </si>
  <si>
    <t>محمد الهادي المحواشي</t>
  </si>
  <si>
    <t>مهدي الناصري</t>
  </si>
  <si>
    <t>حمادي العياري</t>
  </si>
  <si>
    <t>محمد الشابي</t>
  </si>
  <si>
    <t>عز الدين بالمانع</t>
  </si>
  <si>
    <t>عبد السلام العوادي</t>
  </si>
  <si>
    <t>حاتم الكوكي</t>
  </si>
  <si>
    <t>محمد الفاضل التبسي</t>
  </si>
  <si>
    <t>عزيزة الحنفي</t>
  </si>
  <si>
    <t>محمد بالحاج عبد الله</t>
  </si>
  <si>
    <t>خميس الزوابي</t>
  </si>
  <si>
    <t>رشيد بلاغة</t>
  </si>
  <si>
    <t>محرز العياضي</t>
  </si>
  <si>
    <t>الياس بن يوسف</t>
  </si>
  <si>
    <t xml:space="preserve">إبراهيم الوسلاتي </t>
  </si>
  <si>
    <t>محرز بن سليمان</t>
  </si>
  <si>
    <t>حمزة بن رجب</t>
  </si>
  <si>
    <t>لطفي الظاهري</t>
  </si>
  <si>
    <t>متصرف مستشار أ1</t>
  </si>
  <si>
    <t>متصرف أ2</t>
  </si>
  <si>
    <t>متصرف مساعد أ2</t>
  </si>
  <si>
    <t>متصرف مساعد أ3</t>
  </si>
  <si>
    <t>عون تقني صنف ج</t>
  </si>
  <si>
    <t>عامل صنف 10</t>
  </si>
  <si>
    <t>عامل صنف 07</t>
  </si>
  <si>
    <t>عامل صنف 6</t>
  </si>
  <si>
    <t>عامل صنف 5</t>
  </si>
  <si>
    <t>عامل صنف5</t>
  </si>
  <si>
    <t>عامل صنف 4</t>
  </si>
  <si>
    <t>عامل صنف 3</t>
  </si>
  <si>
    <t>عامل صنف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</si>
</sst>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  <numFmt numFmtId="168" formatCode="_(* #,##0.000_);_(* \(#,##0.000\);_(* &quot;-&quot;???_);_(@_)"/>
    <numFmt numFmtId="169" formatCode="[$-409]mmmm\ d\,\ yyyy;@"/>
    <numFmt numFmtId="170" formatCode="[$-409]dd\-mmm\-yy;@"/>
    <numFmt numFmtId="171" formatCode="[$-409]d\-mmm\-yy;@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599963377788628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62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3" fillId="10" borderId="1" xfId="0" applyFont="1" applyFill="1" applyBorder="1" applyAlignment="1">
      <alignment horizontal="center"/>
    </xf>
    <xf numFmtId="0" fontId="0" fillId="25" borderId="2" xfId="0" applyFill="1" applyBorder="1" applyAlignment="1">
      <alignment horizontal="center"/>
    </xf>
    <xf numFmtId="0" fontId="0" fillId="25" borderId="3" xfId="0" applyFill="1" applyBorder="1"/>
    <xf numFmtId="165" fontId="0" fillId="25" borderId="1" xfId="1" applyNumberFormat="1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168" fontId="2" fillId="0" borderId="1" xfId="0" applyNumberFormat="1" applyFont="1" applyBorder="1" applyAlignment="1"/>
    <xf numFmtId="168" fontId="0" fillId="3" borderId="1" xfId="0" applyNumberFormat="1" applyFill="1" applyBorder="1" applyAlignment="1"/>
    <xf numFmtId="168" fontId="0" fillId="6" borderId="1" xfId="0" applyNumberFormat="1" applyFill="1" applyBorder="1" applyAlignment="1"/>
    <xf numFmtId="168" fontId="0" fillId="2" borderId="1" xfId="1" applyNumberFormat="1" applyFont="1" applyFill="1" applyBorder="1" applyAlignment="1">
      <alignment horizontal="right"/>
    </xf>
    <xf numFmtId="10" fontId="0" fillId="15" borderId="1" xfId="0" applyNumberFormat="1" applyFill="1" applyBorder="1"/>
    <xf numFmtId="0" fontId="0" fillId="15" borderId="1" xfId="0" applyNumberFormat="1" applyFill="1" applyBorder="1"/>
    <xf numFmtId="169" fontId="2" fillId="9" borderId="1" xfId="0" applyNumberFormat="1" applyFont="1" applyFill="1" applyBorder="1" applyAlignment="1">
      <alignment horizontal="center"/>
    </xf>
    <xf numFmtId="170" fontId="0" fillId="0" borderId="1" xfId="0" applyNumberFormat="1" applyBorder="1"/>
    <xf numFmtId="171" fontId="0" fillId="0" borderId="1" xfId="0" applyNumberFormat="1" applyBorder="1"/>
    <xf numFmtId="171" fontId="2" fillId="9" borderId="1" xfId="0" applyNumberFormat="1" applyFont="1" applyFill="1" applyBorder="1" applyAlignment="1">
      <alignment horizontal="center"/>
    </xf>
    <xf numFmtId="168" fontId="0" fillId="0" borderId="0" xfId="0" applyNumberFormat="1"/>
    <xf numFmtId="0" fontId="0" fillId="26" borderId="1" xfId="0" applyFill="1" applyBorder="1" applyAlignment="1">
      <alignment vertic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41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8"/>
  <sheetViews>
    <sheetView rightToLeft="1" topLeftCell="C1" zoomScale="75" zoomScaleNormal="75" workbookViewId="0">
      <selection activeCell="D1" sqref="D1:E1048576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94" t="s">
        <v>30</v>
      </c>
      <c r="B1" s="194"/>
      <c r="C1" s="194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202" t="s">
        <v>60</v>
      </c>
      <c r="B2" s="202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99" t="s">
        <v>578</v>
      </c>
      <c r="B3" s="199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95" t="s">
        <v>124</v>
      </c>
      <c r="B4" s="19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95" t="s">
        <v>125</v>
      </c>
      <c r="B11" s="19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95" t="s">
        <v>145</v>
      </c>
      <c r="B38" s="19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95" t="s">
        <v>158</v>
      </c>
      <c r="B61" s="19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99" t="s">
        <v>579</v>
      </c>
      <c r="B67" s="199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95" t="s">
        <v>163</v>
      </c>
      <c r="B68" s="19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00" t="s">
        <v>62</v>
      </c>
      <c r="B114" s="20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97" t="s">
        <v>580</v>
      </c>
      <c r="B115" s="19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95" t="s">
        <v>195</v>
      </c>
      <c r="B116" s="19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95" t="s">
        <v>202</v>
      </c>
      <c r="B135" s="19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97" t="s">
        <v>581</v>
      </c>
      <c r="B152" s="19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95" t="s">
        <v>208</v>
      </c>
      <c r="B153" s="19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95" t="s">
        <v>212</v>
      </c>
      <c r="B163" s="19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95" t="s">
        <v>214</v>
      </c>
      <c r="B170" s="19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97" t="s">
        <v>582</v>
      </c>
      <c r="B177" s="19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95" t="s">
        <v>217</v>
      </c>
      <c r="B178" s="19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92" t="s">
        <v>849</v>
      </c>
      <c r="B179" s="19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92" t="s">
        <v>848</v>
      </c>
      <c r="B184" s="19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92" t="s">
        <v>846</v>
      </c>
      <c r="B188" s="19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92" t="s">
        <v>843</v>
      </c>
      <c r="B197" s="19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92" t="s">
        <v>842</v>
      </c>
      <c r="B200" s="19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92" t="s">
        <v>841</v>
      </c>
      <c r="B203" s="19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92" t="s">
        <v>836</v>
      </c>
      <c r="B215" s="19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92" t="s">
        <v>834</v>
      </c>
      <c r="B222" s="19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92" t="s">
        <v>830</v>
      </c>
      <c r="B228" s="19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92" t="s">
        <v>828</v>
      </c>
      <c r="B235" s="19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92" t="s">
        <v>826</v>
      </c>
      <c r="B238" s="19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92" t="s">
        <v>823</v>
      </c>
      <c r="B243" s="19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92" t="s">
        <v>817</v>
      </c>
      <c r="B250" s="19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94" t="s">
        <v>67</v>
      </c>
      <c r="B256" s="194"/>
      <c r="C256" s="194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6" t="s">
        <v>60</v>
      </c>
      <c r="B257" s="187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2" t="s">
        <v>266</v>
      </c>
      <c r="B258" s="183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0" t="s">
        <v>267</v>
      </c>
      <c r="B259" s="181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84" t="s">
        <v>268</v>
      </c>
      <c r="B260" s="18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84" t="s">
        <v>269</v>
      </c>
      <c r="B263" s="18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84" t="s">
        <v>601</v>
      </c>
      <c r="B314" s="18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80" t="s">
        <v>270</v>
      </c>
      <c r="B339" s="181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84" t="s">
        <v>271</v>
      </c>
      <c r="B340" s="185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84" t="s">
        <v>357</v>
      </c>
      <c r="B444" s="18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84" t="s">
        <v>388</v>
      </c>
      <c r="B482" s="185"/>
      <c r="C482" s="32">
        <v>0</v>
      </c>
      <c r="D482" s="32">
        <v>0</v>
      </c>
      <c r="E482" s="32">
        <v>0</v>
      </c>
    </row>
    <row r="483" spans="1:10">
      <c r="A483" s="190" t="s">
        <v>389</v>
      </c>
      <c r="B483" s="191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84" t="s">
        <v>390</v>
      </c>
      <c r="B484" s="18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84" t="s">
        <v>410</v>
      </c>
      <c r="B504" s="18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84" t="s">
        <v>414</v>
      </c>
      <c r="B509" s="185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84" t="s">
        <v>426</v>
      </c>
      <c r="B522" s="185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84" t="s">
        <v>432</v>
      </c>
      <c r="B528" s="185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84" t="s">
        <v>441</v>
      </c>
      <c r="B538" s="185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8" t="s">
        <v>449</v>
      </c>
      <c r="B547" s="189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84" t="s">
        <v>450</v>
      </c>
      <c r="B548" s="185"/>
      <c r="C548" s="32"/>
      <c r="D548" s="32">
        <f>C548</f>
        <v>0</v>
      </c>
      <c r="E548" s="32">
        <f>D548</f>
        <v>0</v>
      </c>
    </row>
    <row r="549" spans="1:10" outlineLevel="1">
      <c r="A549" s="184" t="s">
        <v>451</v>
      </c>
      <c r="B549" s="185"/>
      <c r="C549" s="32">
        <v>0</v>
      </c>
      <c r="D549" s="32">
        <f>C549</f>
        <v>0</v>
      </c>
      <c r="E549" s="32">
        <f>D549</f>
        <v>0</v>
      </c>
    </row>
    <row r="550" spans="1:10">
      <c r="A550" s="182" t="s">
        <v>455</v>
      </c>
      <c r="B550" s="183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80" t="s">
        <v>456</v>
      </c>
      <c r="B551" s="181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84" t="s">
        <v>457</v>
      </c>
      <c r="B552" s="185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84" t="s">
        <v>461</v>
      </c>
      <c r="B556" s="185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86" t="s">
        <v>62</v>
      </c>
      <c r="B559" s="187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2" t="s">
        <v>464</v>
      </c>
      <c r="B560" s="183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80" t="s">
        <v>465</v>
      </c>
      <c r="B561" s="181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84" t="s">
        <v>466</v>
      </c>
      <c r="B562" s="185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84" t="s">
        <v>467</v>
      </c>
      <c r="B567" s="185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84" t="s">
        <v>472</v>
      </c>
      <c r="B568" s="185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84" t="s">
        <v>473</v>
      </c>
      <c r="B569" s="185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84" t="s">
        <v>480</v>
      </c>
      <c r="B576" s="185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84" t="s">
        <v>481</v>
      </c>
      <c r="B577" s="185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84" t="s">
        <v>485</v>
      </c>
      <c r="B581" s="185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84" t="s">
        <v>488</v>
      </c>
      <c r="B584" s="185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84" t="s">
        <v>489</v>
      </c>
      <c r="B585" s="18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84" t="s">
        <v>490</v>
      </c>
      <c r="B586" s="18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84" t="s">
        <v>491</v>
      </c>
      <c r="B587" s="185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84" t="s">
        <v>498</v>
      </c>
      <c r="B592" s="185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84" t="s">
        <v>502</v>
      </c>
      <c r="B595" s="185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84" t="s">
        <v>503</v>
      </c>
      <c r="B599" s="185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84" t="s">
        <v>506</v>
      </c>
      <c r="B603" s="185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84" t="s">
        <v>513</v>
      </c>
      <c r="B610" s="185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84" t="s">
        <v>519</v>
      </c>
      <c r="B616" s="185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84" t="s">
        <v>531</v>
      </c>
      <c r="B628" s="185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80" t="s">
        <v>541</v>
      </c>
      <c r="B638" s="18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84" t="s">
        <v>542</v>
      </c>
      <c r="B639" s="185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84" t="s">
        <v>543</v>
      </c>
      <c r="B640" s="185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84" t="s">
        <v>544</v>
      </c>
      <c r="B641" s="185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80" t="s">
        <v>545</v>
      </c>
      <c r="B642" s="18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84" t="s">
        <v>546</v>
      </c>
      <c r="B643" s="185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84" t="s">
        <v>547</v>
      </c>
      <c r="B644" s="185"/>
      <c r="C644" s="32">
        <v>0</v>
      </c>
      <c r="D644" s="32">
        <f>C644</f>
        <v>0</v>
      </c>
      <c r="E644" s="32">
        <f>D644</f>
        <v>0</v>
      </c>
    </row>
    <row r="645" spans="1:10">
      <c r="A645" s="180" t="s">
        <v>548</v>
      </c>
      <c r="B645" s="18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84" t="s">
        <v>549</v>
      </c>
      <c r="B646" s="185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84" t="s">
        <v>550</v>
      </c>
      <c r="B651" s="185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84" t="s">
        <v>551</v>
      </c>
      <c r="B652" s="185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84" t="s">
        <v>552</v>
      </c>
      <c r="B653" s="185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84" t="s">
        <v>553</v>
      </c>
      <c r="B660" s="185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84" t="s">
        <v>554</v>
      </c>
      <c r="B661" s="185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84" t="s">
        <v>555</v>
      </c>
      <c r="B665" s="185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84" t="s">
        <v>556</v>
      </c>
      <c r="B668" s="185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84" t="s">
        <v>557</v>
      </c>
      <c r="B669" s="18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84" t="s">
        <v>558</v>
      </c>
      <c r="B670" s="18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84" t="s">
        <v>559</v>
      </c>
      <c r="B671" s="185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84" t="s">
        <v>560</v>
      </c>
      <c r="B676" s="185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84" t="s">
        <v>561</v>
      </c>
      <c r="B679" s="185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84" t="s">
        <v>562</v>
      </c>
      <c r="B683" s="185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84" t="s">
        <v>563</v>
      </c>
      <c r="B687" s="185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84" t="s">
        <v>564</v>
      </c>
      <c r="B694" s="185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84" t="s">
        <v>565</v>
      </c>
      <c r="B700" s="185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84" t="s">
        <v>566</v>
      </c>
      <c r="B712" s="185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84" t="s">
        <v>567</v>
      </c>
      <c r="B713" s="185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84" t="s">
        <v>568</v>
      </c>
      <c r="B714" s="185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84" t="s">
        <v>569</v>
      </c>
      <c r="B715" s="185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82" t="s">
        <v>570</v>
      </c>
      <c r="B716" s="183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80" t="s">
        <v>571</v>
      </c>
      <c r="B717" s="181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78" t="s">
        <v>851</v>
      </c>
      <c r="B718" s="179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78" t="s">
        <v>850</v>
      </c>
      <c r="B722" s="179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2" t="s">
        <v>577</v>
      </c>
      <c r="B725" s="18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80" t="s">
        <v>588</v>
      </c>
      <c r="B726" s="18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78" t="s">
        <v>849</v>
      </c>
      <c r="B727" s="17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8" t="s">
        <v>848</v>
      </c>
      <c r="B730" s="179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8" t="s">
        <v>846</v>
      </c>
      <c r="B733" s="17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78" t="s">
        <v>843</v>
      </c>
      <c r="B739" s="179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8" t="s">
        <v>842</v>
      </c>
      <c r="B741" s="17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8" t="s">
        <v>841</v>
      </c>
      <c r="B743" s="17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78" t="s">
        <v>836</v>
      </c>
      <c r="B750" s="17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78" t="s">
        <v>834</v>
      </c>
      <c r="B755" s="179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78" t="s">
        <v>830</v>
      </c>
      <c r="B760" s="17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78" t="s">
        <v>828</v>
      </c>
      <c r="B765" s="17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8" t="s">
        <v>826</v>
      </c>
      <c r="B767" s="179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8" t="s">
        <v>823</v>
      </c>
      <c r="B771" s="179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78" t="s">
        <v>817</v>
      </c>
      <c r="B777" s="179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000-000000000000}">
      <formula1>C115+C340</formula1>
    </dataValidation>
    <dataValidation type="custom" allowBlank="1" showInputMessage="1" showErrorMessage="1" sqref="J152:J153" xr:uid="{00000000-0002-0000-0000-000001000000}">
      <formula1>C153+C355</formula1>
    </dataValidation>
    <dataValidation type="custom" allowBlank="1" showInputMessage="1" showErrorMessage="1" sqref="J177:J178" xr:uid="{00000000-0002-0000-0000-000002000000}">
      <formula1>C178+C366</formula1>
    </dataValidation>
    <dataValidation type="custom" allowBlank="1" showInputMessage="1" showErrorMessage="1" sqref="J170" xr:uid="{00000000-0002-0000-0000-000003000000}">
      <formula1>C171+C363</formula1>
    </dataValidation>
    <dataValidation type="custom" allowBlank="1" showInputMessage="1" showErrorMessage="1" sqref="J163" xr:uid="{00000000-0002-0000-0000-000004000000}">
      <formula1>C164+C360</formula1>
    </dataValidation>
    <dataValidation type="custom" allowBlank="1" showInputMessage="1" showErrorMessage="1" sqref="J135" xr:uid="{00000000-0002-0000-0000-000005000000}">
      <formula1>C136+C349</formula1>
    </dataValidation>
    <dataValidation type="custom" allowBlank="1" showInputMessage="1" showErrorMessage="1" sqref="J97 J38 J61 J67:J68" xr:uid="{00000000-0002-0000-0000-000006000000}">
      <formula1>C39+C261</formula1>
    </dataValidation>
    <dataValidation type="custom" allowBlank="1" showInputMessage="1" showErrorMessage="1" sqref="J638 J642 J716:J717 J645 J725:J726" xr:uid="{00000000-0002-0000-0000-000007000000}">
      <formula1>C639+C793</formula1>
    </dataValidation>
    <dataValidation type="custom" allowBlank="1" showInputMessage="1" showErrorMessage="1" sqref="J11" xr:uid="{00000000-0002-0000-0000-000008000000}">
      <formula1>C12+C136</formula1>
    </dataValidation>
    <dataValidation type="custom" allowBlank="1" showInputMessage="1" showErrorMessage="1" sqref="J256:J259" xr:uid="{00000000-0002-0000-0000-000009000000}">
      <formula1>C257+C372</formula1>
    </dataValidation>
    <dataValidation type="custom" allowBlank="1" showInputMessage="1" showErrorMessage="1" sqref="J483" xr:uid="{00000000-0002-0000-0000-00000A000000}">
      <formula1>C484+C595</formula1>
    </dataValidation>
    <dataValidation type="custom" allowBlank="1" showInputMessage="1" showErrorMessage="1" sqref="J559" xr:uid="{00000000-0002-0000-0000-00000B000000}">
      <formula1>C259+C374</formula1>
    </dataValidation>
    <dataValidation type="custom" allowBlank="1" showInputMessage="1" showErrorMessage="1" sqref="J1:J4 J550:J551 J560:J561 J339 J547" xr:uid="{00000000-0002-0000-00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0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1"/>
  <sheetViews>
    <sheetView rightToLeft="1" topLeftCell="B1" workbookViewId="0">
      <selection activeCell="D14" sqref="D14"/>
    </sheetView>
  </sheetViews>
  <sheetFormatPr defaultColWidth="9.1796875" defaultRowHeight="14.5"/>
  <cols>
    <col min="1" max="1" width="56.1796875" customWidth="1"/>
    <col min="2" max="2" width="34.1796875" customWidth="1"/>
    <col min="3" max="3" width="35.1796875" customWidth="1"/>
    <col min="4" max="4" width="30.7265625" customWidth="1"/>
    <col min="5" max="5" width="42.26953125" customWidth="1"/>
  </cols>
  <sheetData>
    <row r="1" spans="1:5">
      <c r="A1" s="150" t="s">
        <v>939</v>
      </c>
      <c r="B1" s="150" t="s">
        <v>940</v>
      </c>
      <c r="C1" s="150" t="s">
        <v>961</v>
      </c>
      <c r="D1" s="150" t="s">
        <v>941</v>
      </c>
      <c r="E1" s="150" t="s">
        <v>942</v>
      </c>
    </row>
    <row r="2" spans="1:5">
      <c r="A2" s="213" t="s">
        <v>943</v>
      </c>
      <c r="B2" s="151">
        <v>2011</v>
      </c>
      <c r="C2" s="152">
        <v>69683</v>
      </c>
      <c r="D2" s="152">
        <v>8720</v>
      </c>
      <c r="E2" s="170">
        <f>D2/C2</f>
        <v>0.12513812551124379</v>
      </c>
    </row>
    <row r="3" spans="1:5">
      <c r="A3" s="214"/>
      <c r="B3" s="151">
        <v>2012</v>
      </c>
      <c r="C3" s="152">
        <v>69251</v>
      </c>
      <c r="D3" s="152">
        <v>10639</v>
      </c>
      <c r="E3" s="170">
        <f t="shared" ref="E3:E25" si="0">D3/C3</f>
        <v>0.1536295504758054</v>
      </c>
    </row>
    <row r="4" spans="1:5">
      <c r="A4" s="214"/>
      <c r="B4" s="151">
        <v>2013</v>
      </c>
      <c r="C4" s="152">
        <v>69251</v>
      </c>
      <c r="D4" s="152">
        <v>20400</v>
      </c>
      <c r="E4" s="170">
        <f t="shared" si="0"/>
        <v>0.29458058367388196</v>
      </c>
    </row>
    <row r="5" spans="1:5">
      <c r="A5" s="214"/>
      <c r="B5" s="151">
        <v>2014</v>
      </c>
      <c r="C5" s="152">
        <v>69701</v>
      </c>
      <c r="D5" s="152">
        <v>44937</v>
      </c>
      <c r="E5" s="170">
        <f t="shared" si="0"/>
        <v>0.64471097975638803</v>
      </c>
    </row>
    <row r="6" spans="1:5">
      <c r="A6" s="214"/>
      <c r="B6" s="151">
        <v>2015</v>
      </c>
      <c r="C6" s="152">
        <v>68635</v>
      </c>
      <c r="D6" s="152">
        <v>50115</v>
      </c>
      <c r="E6" s="170">
        <f t="shared" si="0"/>
        <v>0.7301668245064471</v>
      </c>
    </row>
    <row r="7" spans="1:5">
      <c r="A7" s="215"/>
      <c r="B7" s="151">
        <v>2016</v>
      </c>
      <c r="C7" s="152">
        <v>68400</v>
      </c>
      <c r="D7" s="152">
        <v>1530</v>
      </c>
      <c r="E7" s="170">
        <f t="shared" si="0"/>
        <v>2.2368421052631579E-2</v>
      </c>
    </row>
    <row r="8" spans="1:5">
      <c r="A8" s="216" t="s">
        <v>944</v>
      </c>
      <c r="B8" s="153">
        <v>2011</v>
      </c>
      <c r="C8" s="154">
        <v>4580</v>
      </c>
      <c r="D8" s="154">
        <v>3471</v>
      </c>
      <c r="E8" s="170">
        <f t="shared" si="0"/>
        <v>0.75786026200873358</v>
      </c>
    </row>
    <row r="9" spans="1:5">
      <c r="A9" s="217"/>
      <c r="B9" s="153">
        <v>2012</v>
      </c>
      <c r="C9" s="154">
        <v>4917</v>
      </c>
      <c r="D9" s="154">
        <v>2502</v>
      </c>
      <c r="E9" s="170">
        <f t="shared" si="0"/>
        <v>0.50884685784014638</v>
      </c>
    </row>
    <row r="10" spans="1:5">
      <c r="A10" s="217"/>
      <c r="B10" s="153">
        <v>2013</v>
      </c>
      <c r="C10" s="154">
        <v>4917</v>
      </c>
      <c r="D10" s="154">
        <v>1658</v>
      </c>
      <c r="E10" s="170">
        <f t="shared" si="0"/>
        <v>0.33719747813707546</v>
      </c>
    </row>
    <row r="11" spans="1:5">
      <c r="A11" s="217"/>
      <c r="B11" s="153">
        <v>2014</v>
      </c>
      <c r="C11" s="154">
        <v>4539</v>
      </c>
      <c r="D11" s="154">
        <v>762</v>
      </c>
      <c r="E11" s="170">
        <f t="shared" si="0"/>
        <v>0.16787838730998017</v>
      </c>
    </row>
    <row r="12" spans="1:5">
      <c r="A12" s="217"/>
      <c r="B12" s="153">
        <v>2015</v>
      </c>
      <c r="C12" s="154">
        <v>4880</v>
      </c>
      <c r="D12" s="154">
        <v>2109</v>
      </c>
      <c r="E12" s="170">
        <f t="shared" si="0"/>
        <v>0.43217213114754099</v>
      </c>
    </row>
    <row r="13" spans="1:5">
      <c r="A13" s="218"/>
      <c r="B13" s="153">
        <v>2016</v>
      </c>
      <c r="C13" s="154">
        <v>4999</v>
      </c>
      <c r="D13" s="154">
        <v>393</v>
      </c>
      <c r="E13" s="170">
        <f t="shared" si="0"/>
        <v>7.8615723144628932E-2</v>
      </c>
    </row>
    <row r="14" spans="1:5">
      <c r="A14" s="213" t="s">
        <v>123</v>
      </c>
      <c r="B14" s="151">
        <v>2011</v>
      </c>
      <c r="C14" s="152">
        <v>31970</v>
      </c>
      <c r="D14" s="152">
        <v>79114</v>
      </c>
      <c r="E14" s="170">
        <f t="shared" si="0"/>
        <v>2.4746324679386924</v>
      </c>
    </row>
    <row r="15" spans="1:5">
      <c r="A15" s="214"/>
      <c r="B15" s="151">
        <v>2012</v>
      </c>
      <c r="C15" s="152">
        <v>31891</v>
      </c>
      <c r="D15" s="152">
        <v>152697</v>
      </c>
      <c r="E15" s="170">
        <f t="shared" si="0"/>
        <v>4.7880906838920074</v>
      </c>
    </row>
    <row r="16" spans="1:5">
      <c r="A16" s="214"/>
      <c r="B16" s="151">
        <v>2013</v>
      </c>
      <c r="C16" s="152">
        <v>31891</v>
      </c>
      <c r="D16" s="152">
        <v>196737</v>
      </c>
      <c r="E16" s="170">
        <f t="shared" si="0"/>
        <v>6.1690445580257753</v>
      </c>
    </row>
    <row r="17" spans="1:5">
      <c r="A17" s="214"/>
      <c r="B17" s="151">
        <v>2014</v>
      </c>
      <c r="C17" s="152">
        <v>32212</v>
      </c>
      <c r="D17" s="152">
        <v>244941</v>
      </c>
      <c r="E17" s="170">
        <f t="shared" si="0"/>
        <v>7.6040295542034029</v>
      </c>
    </row>
    <row r="18" spans="1:5">
      <c r="A18" s="214"/>
      <c r="B18" s="151">
        <v>2015</v>
      </c>
      <c r="C18" s="152">
        <v>32212</v>
      </c>
      <c r="D18" s="152">
        <v>266525</v>
      </c>
      <c r="E18" s="170">
        <f t="shared" si="0"/>
        <v>8.2740904010927601</v>
      </c>
    </row>
    <row r="19" spans="1:5">
      <c r="A19" s="215"/>
      <c r="B19" s="151">
        <v>2016</v>
      </c>
      <c r="C19" s="152">
        <v>32230</v>
      </c>
      <c r="D19" s="152">
        <v>50000</v>
      </c>
      <c r="E19" s="170">
        <f t="shared" si="0"/>
        <v>1.5513496742165684</v>
      </c>
    </row>
    <row r="20" spans="1:5">
      <c r="A20" s="219" t="s">
        <v>945</v>
      </c>
      <c r="B20" s="153">
        <v>2011</v>
      </c>
      <c r="C20" s="154">
        <v>13000</v>
      </c>
      <c r="D20" s="154">
        <v>954</v>
      </c>
      <c r="E20" s="170">
        <f t="shared" si="0"/>
        <v>7.3384615384615381E-2</v>
      </c>
    </row>
    <row r="21" spans="1:5">
      <c r="A21" s="220"/>
      <c r="B21" s="153">
        <v>2012</v>
      </c>
      <c r="C21" s="154">
        <v>10000</v>
      </c>
      <c r="D21" s="154">
        <v>0</v>
      </c>
      <c r="E21" s="170">
        <f t="shared" si="0"/>
        <v>0</v>
      </c>
    </row>
    <row r="22" spans="1:5">
      <c r="A22" s="220"/>
      <c r="B22" s="153">
        <v>2013</v>
      </c>
      <c r="C22" s="154">
        <v>10000</v>
      </c>
      <c r="D22" s="154">
        <v>8755</v>
      </c>
      <c r="E22" s="170">
        <f t="shared" si="0"/>
        <v>0.87549999999999994</v>
      </c>
    </row>
    <row r="23" spans="1:5">
      <c r="A23" s="220"/>
      <c r="B23" s="153">
        <v>2014</v>
      </c>
      <c r="C23" s="154">
        <v>10000</v>
      </c>
      <c r="D23" s="154">
        <v>4656</v>
      </c>
      <c r="E23" s="170">
        <f t="shared" si="0"/>
        <v>0.46560000000000001</v>
      </c>
    </row>
    <row r="24" spans="1:5">
      <c r="A24" s="220"/>
      <c r="B24" s="153">
        <v>2015</v>
      </c>
      <c r="C24" s="154">
        <v>5000</v>
      </c>
      <c r="D24" s="154">
        <v>6603</v>
      </c>
      <c r="E24" s="170">
        <f t="shared" si="0"/>
        <v>1.3206</v>
      </c>
    </row>
    <row r="25" spans="1:5">
      <c r="A25" s="221"/>
      <c r="B25" s="153">
        <v>2016</v>
      </c>
      <c r="C25" s="154">
        <v>7000</v>
      </c>
      <c r="D25" s="154">
        <v>1515</v>
      </c>
      <c r="E25" s="170">
        <f t="shared" si="0"/>
        <v>0.21642857142857144</v>
      </c>
    </row>
    <row r="26" spans="1:5">
      <c r="A26" s="222" t="s">
        <v>946</v>
      </c>
      <c r="B26" s="151">
        <v>2011</v>
      </c>
      <c r="C26" s="152">
        <f>C20+C14+C8+C2</f>
        <v>119233</v>
      </c>
      <c r="D26" s="152">
        <f>D20+D14+D8+D2</f>
        <v>92259</v>
      </c>
      <c r="E26" s="171">
        <f>E20+E14+E8+E2</f>
        <v>3.4310154708432856</v>
      </c>
    </row>
    <row r="27" spans="1:5">
      <c r="A27" s="223"/>
      <c r="B27" s="151">
        <v>2012</v>
      </c>
      <c r="C27" s="152">
        <f>C21+C26+C15+C9+C3</f>
        <v>235292</v>
      </c>
      <c r="D27" s="152">
        <f t="shared" ref="D27:E31" si="1">D21+D15+D9+D3</f>
        <v>165838</v>
      </c>
      <c r="E27" s="171">
        <f t="shared" si="1"/>
        <v>5.4505670922079599</v>
      </c>
    </row>
    <row r="28" spans="1:5">
      <c r="A28" s="223"/>
      <c r="B28" s="151">
        <v>2013</v>
      </c>
      <c r="C28" s="152">
        <f>C22+C16+C10+C4</f>
        <v>116059</v>
      </c>
      <c r="D28" s="152">
        <f t="shared" si="1"/>
        <v>227550</v>
      </c>
      <c r="E28" s="171">
        <f t="shared" si="1"/>
        <v>7.676322619836732</v>
      </c>
    </row>
    <row r="29" spans="1:5">
      <c r="A29" s="223"/>
      <c r="B29" s="151">
        <v>2014</v>
      </c>
      <c r="C29" s="152">
        <f>C23+C17+C11+C5</f>
        <v>116452</v>
      </c>
      <c r="D29" s="152">
        <f t="shared" si="1"/>
        <v>295296</v>
      </c>
      <c r="E29" s="171">
        <f t="shared" si="1"/>
        <v>8.8822189212697698</v>
      </c>
    </row>
    <row r="30" spans="1:5">
      <c r="A30" s="223"/>
      <c r="B30" s="151">
        <v>2015</v>
      </c>
      <c r="C30" s="152">
        <f>C24+C18+C12+C6</f>
        <v>110727</v>
      </c>
      <c r="D30" s="152">
        <f t="shared" si="1"/>
        <v>325352</v>
      </c>
      <c r="E30" s="171">
        <f t="shared" si="1"/>
        <v>10.757029356746749</v>
      </c>
    </row>
    <row r="31" spans="1:5">
      <c r="A31" s="224"/>
      <c r="B31" s="151">
        <v>2016</v>
      </c>
      <c r="C31" s="152">
        <f>C25+C19+C13+C7</f>
        <v>112629</v>
      </c>
      <c r="D31" s="152">
        <f t="shared" si="1"/>
        <v>53438</v>
      </c>
      <c r="E31" s="171">
        <f t="shared" si="1"/>
        <v>1.8687623898424004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"/>
  <sheetViews>
    <sheetView rightToLeft="1" workbookViewId="0">
      <selection activeCell="B16" sqref="B16"/>
    </sheetView>
  </sheetViews>
  <sheetFormatPr defaultColWidth="9.1796875" defaultRowHeight="14.5"/>
  <cols>
    <col min="1" max="1" width="85" customWidth="1"/>
    <col min="2" max="2" width="59.81640625" customWidth="1"/>
    <col min="3" max="3" width="62.26953125" customWidth="1"/>
    <col min="4" max="4" width="49.54296875" customWidth="1"/>
  </cols>
  <sheetData>
    <row r="1" spans="1:4">
      <c r="A1" s="225" t="s">
        <v>947</v>
      </c>
      <c r="B1" s="226"/>
      <c r="C1" s="226"/>
      <c r="D1" s="227"/>
    </row>
    <row r="2" spans="1:4">
      <c r="A2" s="228"/>
      <c r="B2" s="229"/>
      <c r="C2" s="229"/>
      <c r="D2" s="230"/>
    </row>
    <row r="3" spans="1:4">
      <c r="A3" s="155"/>
      <c r="B3" s="156" t="s">
        <v>948</v>
      </c>
      <c r="C3" s="157" t="s">
        <v>949</v>
      </c>
      <c r="D3" s="231" t="s">
        <v>950</v>
      </c>
    </row>
    <row r="4" spans="1:4">
      <c r="A4" s="158" t="s">
        <v>951</v>
      </c>
      <c r="B4" s="150" t="s">
        <v>952</v>
      </c>
      <c r="C4" s="150" t="s">
        <v>953</v>
      </c>
      <c r="D4" s="232"/>
    </row>
    <row r="5" spans="1:4">
      <c r="A5" s="150" t="s">
        <v>954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9" t="s">
        <v>955</v>
      </c>
      <c r="B6" s="10"/>
      <c r="C6" s="10"/>
      <c r="D6" s="10"/>
    </row>
    <row r="7" spans="1:4">
      <c r="A7" s="150" t="s">
        <v>956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159" t="s">
        <v>957</v>
      </c>
      <c r="B8" s="10"/>
      <c r="C8" s="10"/>
      <c r="D8" s="10"/>
    </row>
    <row r="9" spans="1:4">
      <c r="A9" s="150" t="s">
        <v>958</v>
      </c>
      <c r="B9" s="160">
        <f>B8+B6</f>
        <v>0</v>
      </c>
      <c r="C9" s="160">
        <f>C8+C6</f>
        <v>0</v>
      </c>
      <c r="D9" s="160">
        <f>D8+D6</f>
        <v>0</v>
      </c>
    </row>
    <row r="10" spans="1:4">
      <c r="A10" s="159" t="s">
        <v>959</v>
      </c>
      <c r="B10" s="10"/>
      <c r="C10" s="10"/>
      <c r="D10" s="10"/>
    </row>
    <row r="11" spans="1:4">
      <c r="A11" s="150" t="s">
        <v>960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36"/>
  <sheetViews>
    <sheetView rightToLeft="1" zoomScale="130" zoomScaleNormal="130" workbookViewId="0">
      <selection activeCell="C11" sqref="C11"/>
    </sheetView>
  </sheetViews>
  <sheetFormatPr defaultColWidth="9.1796875" defaultRowHeight="14.5"/>
  <cols>
    <col min="1" max="1" width="21" style="117" customWidth="1"/>
    <col min="2" max="2" width="28.26953125" style="117" customWidth="1"/>
    <col min="3" max="3" width="37.7265625" style="117" customWidth="1"/>
    <col min="4" max="4" width="38.81640625" style="117" customWidth="1"/>
    <col min="5" max="25" width="9.1796875" style="117"/>
  </cols>
  <sheetData>
    <row r="1" spans="1:4" customFormat="1">
      <c r="A1" s="114" t="s">
        <v>788</v>
      </c>
      <c r="B1" s="135" t="s">
        <v>789</v>
      </c>
      <c r="C1" s="114" t="s">
        <v>790</v>
      </c>
      <c r="D1" s="114" t="s">
        <v>791</v>
      </c>
    </row>
    <row r="2" spans="1:4" customFormat="1">
      <c r="A2" s="102" t="s">
        <v>867</v>
      </c>
      <c r="B2" s="136"/>
      <c r="C2" s="96"/>
      <c r="D2" s="96"/>
    </row>
    <row r="3" spans="1:4" customFormat="1">
      <c r="A3" s="102" t="s">
        <v>868</v>
      </c>
      <c r="B3" s="136"/>
      <c r="C3" s="96"/>
      <c r="D3" s="96"/>
    </row>
    <row r="4" spans="1:4" customFormat="1">
      <c r="A4" s="102"/>
      <c r="B4" s="136" t="s">
        <v>869</v>
      </c>
      <c r="C4" s="96"/>
      <c r="D4" s="96"/>
    </row>
    <row r="5" spans="1:4" customFormat="1">
      <c r="A5" s="105"/>
      <c r="B5" s="136" t="s">
        <v>870</v>
      </c>
      <c r="C5" s="105"/>
      <c r="D5" s="105"/>
    </row>
    <row r="6" spans="1:4" customFormat="1">
      <c r="A6" s="137"/>
      <c r="B6" s="106" t="s">
        <v>871</v>
      </c>
      <c r="C6" s="96"/>
      <c r="D6" s="96"/>
    </row>
    <row r="7" spans="1:4" customFormat="1">
      <c r="A7" s="105"/>
      <c r="B7" s="102" t="s">
        <v>872</v>
      </c>
      <c r="C7" s="96"/>
      <c r="D7" s="96"/>
    </row>
    <row r="8" spans="1:4" customFormat="1">
      <c r="A8" s="102"/>
      <c r="B8" s="102" t="s">
        <v>873</v>
      </c>
      <c r="C8" s="96"/>
      <c r="D8" s="96"/>
    </row>
    <row r="9" spans="1:4" customFormat="1">
      <c r="A9" s="102"/>
      <c r="B9" s="102" t="s">
        <v>874</v>
      </c>
      <c r="C9" s="105"/>
      <c r="D9" s="96"/>
    </row>
    <row r="10" spans="1:4" customFormat="1">
      <c r="A10" s="105"/>
      <c r="B10" s="137" t="s">
        <v>875</v>
      </c>
      <c r="C10" s="96"/>
      <c r="D10" s="96"/>
    </row>
    <row r="11" spans="1:4" customFormat="1">
      <c r="A11" s="137"/>
      <c r="B11" s="102"/>
      <c r="C11" s="136" t="s">
        <v>876</v>
      </c>
      <c r="D11" s="96"/>
    </row>
    <row r="12" spans="1:4" customFormat="1">
      <c r="A12" s="105"/>
      <c r="B12" s="137"/>
      <c r="C12" s="96"/>
      <c r="D12" s="136" t="s">
        <v>877</v>
      </c>
    </row>
    <row r="13" spans="1:4" customFormat="1">
      <c r="A13" s="105"/>
      <c r="B13" s="102"/>
      <c r="C13" s="96"/>
      <c r="D13" s="136" t="s">
        <v>878</v>
      </c>
    </row>
    <row r="14" spans="1:4" customFormat="1">
      <c r="A14" s="102"/>
      <c r="B14" s="105"/>
      <c r="C14" s="96"/>
      <c r="D14" s="136" t="s">
        <v>879</v>
      </c>
    </row>
    <row r="15" spans="1:4" customFormat="1">
      <c r="A15" s="105"/>
      <c r="B15" s="102"/>
      <c r="C15" s="96"/>
      <c r="D15" s="136" t="s">
        <v>880</v>
      </c>
    </row>
    <row r="16" spans="1:4" customFormat="1">
      <c r="A16" s="105"/>
      <c r="B16" s="89"/>
      <c r="C16" s="96"/>
      <c r="D16" s="96"/>
    </row>
    <row r="17" spans="1:4" customFormat="1">
      <c r="A17" s="10"/>
      <c r="B17" s="10"/>
      <c r="C17" s="137" t="s">
        <v>881</v>
      </c>
      <c r="D17" s="10"/>
    </row>
    <row r="18" spans="1:4" customFormat="1">
      <c r="A18" s="10"/>
      <c r="B18" s="10"/>
      <c r="C18" s="10"/>
      <c r="D18" s="105" t="s">
        <v>882</v>
      </c>
    </row>
    <row r="19" spans="1:4" customFormat="1">
      <c r="A19" s="10"/>
      <c r="B19" s="10"/>
      <c r="C19" s="10"/>
      <c r="D19" s="105" t="s">
        <v>883</v>
      </c>
    </row>
    <row r="20" spans="1:4" customFormat="1">
      <c r="A20" s="10"/>
      <c r="B20" s="10"/>
      <c r="C20" s="10"/>
      <c r="D20" s="105" t="s">
        <v>884</v>
      </c>
    </row>
    <row r="21" spans="1:4" customFormat="1">
      <c r="A21" s="10"/>
      <c r="B21" s="10"/>
      <c r="C21" s="10"/>
      <c r="D21" s="105" t="s">
        <v>885</v>
      </c>
    </row>
    <row r="22" spans="1:4" customFormat="1">
      <c r="A22" s="10"/>
      <c r="B22" s="10" t="s">
        <v>886</v>
      </c>
      <c r="C22" s="10"/>
      <c r="D22" s="10"/>
    </row>
    <row r="23" spans="1:4" customFormat="1">
      <c r="A23" s="10"/>
      <c r="B23" s="10"/>
      <c r="C23" s="10" t="s">
        <v>887</v>
      </c>
      <c r="D23" s="10"/>
    </row>
    <row r="24" spans="1:4" customFormat="1">
      <c r="A24" s="10"/>
      <c r="B24" s="10"/>
      <c r="C24" s="10"/>
      <c r="D24" s="105" t="s">
        <v>888</v>
      </c>
    </row>
    <row r="25" spans="1:4" customFormat="1">
      <c r="A25" s="10"/>
      <c r="B25" s="10"/>
      <c r="C25" s="10"/>
      <c r="D25" s="105" t="s">
        <v>889</v>
      </c>
    </row>
    <row r="26" spans="1:4">
      <c r="A26" s="89"/>
      <c r="B26" s="89"/>
      <c r="C26" s="89" t="s">
        <v>890</v>
      </c>
      <c r="D26" s="89"/>
    </row>
    <row r="27" spans="1:4">
      <c r="A27" s="89"/>
      <c r="B27" s="89"/>
      <c r="C27" s="89"/>
      <c r="D27" s="89" t="s">
        <v>891</v>
      </c>
    </row>
    <row r="28" spans="1:4">
      <c r="A28" s="89"/>
      <c r="B28" s="89"/>
      <c r="C28" s="89"/>
      <c r="D28" s="89" t="s">
        <v>892</v>
      </c>
    </row>
    <row r="29" spans="1:4">
      <c r="A29" s="89"/>
      <c r="B29" s="89" t="s">
        <v>893</v>
      </c>
      <c r="C29" s="89"/>
      <c r="D29" s="89"/>
    </row>
    <row r="30" spans="1:4">
      <c r="A30" s="89"/>
      <c r="B30" s="89"/>
      <c r="C30" s="89" t="s">
        <v>894</v>
      </c>
      <c r="D30" s="89"/>
    </row>
    <row r="31" spans="1:4">
      <c r="A31" s="89"/>
      <c r="B31" s="89"/>
      <c r="C31" s="89"/>
      <c r="D31" s="89" t="s">
        <v>895</v>
      </c>
    </row>
    <row r="32" spans="1:4">
      <c r="A32" s="89"/>
      <c r="B32" s="89"/>
      <c r="C32" s="89"/>
      <c r="D32" s="89" t="s">
        <v>896</v>
      </c>
    </row>
    <row r="33" spans="1:4">
      <c r="A33" s="89"/>
      <c r="B33" s="89"/>
      <c r="C33" s="89"/>
      <c r="D33" s="89" t="s">
        <v>897</v>
      </c>
    </row>
    <row r="34" spans="1:4">
      <c r="A34" s="89"/>
      <c r="B34" s="89"/>
      <c r="C34" s="89" t="s">
        <v>898</v>
      </c>
      <c r="D34" s="89"/>
    </row>
    <row r="35" spans="1:4">
      <c r="A35" s="89"/>
      <c r="B35" s="89"/>
      <c r="C35" s="89"/>
      <c r="D35" s="89" t="s">
        <v>899</v>
      </c>
    </row>
    <row r="36" spans="1:4">
      <c r="A36" s="89"/>
      <c r="B36" s="89"/>
      <c r="C36" s="89"/>
      <c r="D36" s="89" t="s">
        <v>900</v>
      </c>
    </row>
  </sheetData>
  <protectedRanges>
    <protectedRange password="CC3D" sqref="C17 A2:A16 C2:D16 B2:B15" name="Range1"/>
  </protectedRanges>
  <conditionalFormatting sqref="A2:A16 C2:D16 B2:B15 C17 D18:D21 D24:D25">
    <cfRule type="cellIs" dxfId="40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1"/>
  <sheetViews>
    <sheetView rightToLeft="1" workbookViewId="0">
      <selection activeCell="E18" sqref="E18"/>
    </sheetView>
  </sheetViews>
  <sheetFormatPr defaultColWidth="9.1796875" defaultRowHeight="14.5"/>
  <cols>
    <col min="1" max="1" width="31" style="10" customWidth="1"/>
    <col min="2" max="34" width="9.179687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747"/>
  <sheetViews>
    <sheetView rightToLeft="1" zoomScale="110" zoomScaleNormal="110" workbookViewId="0">
      <selection activeCell="B15" sqref="B15"/>
    </sheetView>
  </sheetViews>
  <sheetFormatPr defaultColWidth="9.1796875" defaultRowHeight="14.5"/>
  <cols>
    <col min="1" max="1" width="24.81640625" style="98" customWidth="1"/>
    <col min="2" max="4" width="15" style="98" customWidth="1"/>
    <col min="5" max="5" width="21.7265625" style="98" customWidth="1"/>
    <col min="6" max="6" width="23.54296875" style="95" bestFit="1" customWidth="1"/>
    <col min="7" max="7" width="18.54296875" style="95" customWidth="1"/>
    <col min="8" max="8" width="17.81640625" style="95" customWidth="1"/>
    <col min="9" max="9" width="15" style="98" customWidth="1"/>
    <col min="10" max="43" width="9.1796875" style="113"/>
    <col min="44" max="16384" width="9.1796875" style="95"/>
  </cols>
  <sheetData>
    <row r="1" spans="1:9" s="113" customFormat="1" ht="26.25" customHeight="1">
      <c r="A1" s="233" t="s">
        <v>68</v>
      </c>
      <c r="B1" s="233" t="s">
        <v>793</v>
      </c>
      <c r="C1" s="233" t="s">
        <v>794</v>
      </c>
      <c r="D1" s="234" t="s">
        <v>792</v>
      </c>
      <c r="E1" s="233" t="s">
        <v>739</v>
      </c>
      <c r="F1" s="233"/>
      <c r="G1" s="233"/>
      <c r="H1" s="233"/>
      <c r="I1" s="233" t="s">
        <v>799</v>
      </c>
    </row>
    <row r="2" spans="1:9" s="113" customFormat="1" ht="23.25" customHeight="1">
      <c r="A2" s="233"/>
      <c r="B2" s="233"/>
      <c r="C2" s="233"/>
      <c r="D2" s="235"/>
      <c r="E2" s="114" t="s">
        <v>788</v>
      </c>
      <c r="F2" s="114" t="s">
        <v>789</v>
      </c>
      <c r="G2" s="114" t="s">
        <v>790</v>
      </c>
      <c r="H2" s="114" t="s">
        <v>791</v>
      </c>
      <c r="I2" s="233"/>
    </row>
    <row r="3" spans="1:9" s="113" customFormat="1">
      <c r="A3" s="138" t="s">
        <v>1056</v>
      </c>
      <c r="B3" s="100" t="s">
        <v>1095</v>
      </c>
      <c r="C3" s="101"/>
      <c r="D3" s="101"/>
      <c r="E3" s="102"/>
      <c r="F3" s="96"/>
      <c r="G3" s="96"/>
      <c r="H3" s="96"/>
      <c r="I3" s="101"/>
    </row>
    <row r="4" spans="1:9" s="113" customFormat="1">
      <c r="A4" s="103" t="s">
        <v>1057</v>
      </c>
      <c r="B4" s="103" t="s">
        <v>1096</v>
      </c>
      <c r="C4" s="103"/>
      <c r="D4" s="103"/>
      <c r="E4" s="102"/>
      <c r="F4" s="96"/>
      <c r="G4" s="96"/>
      <c r="H4" s="96"/>
      <c r="I4" s="103"/>
    </row>
    <row r="5" spans="1:9" s="113" customFormat="1">
      <c r="A5" s="103" t="s">
        <v>1058</v>
      </c>
      <c r="B5" s="103" t="s">
        <v>1097</v>
      </c>
      <c r="C5" s="103"/>
      <c r="D5" s="103"/>
      <c r="E5" s="102"/>
      <c r="F5" s="96"/>
      <c r="G5" s="96"/>
      <c r="H5" s="96"/>
      <c r="I5" s="103"/>
    </row>
    <row r="6" spans="1:9" s="113" customFormat="1">
      <c r="A6" s="104" t="s">
        <v>1059</v>
      </c>
      <c r="B6" s="104" t="s">
        <v>1098</v>
      </c>
      <c r="C6" s="104"/>
      <c r="D6" s="104"/>
      <c r="E6" s="105"/>
      <c r="F6" s="96"/>
      <c r="G6" s="105"/>
      <c r="H6" s="105"/>
      <c r="I6" s="104"/>
    </row>
    <row r="7" spans="1:9" s="113" customFormat="1">
      <c r="A7" s="104" t="s">
        <v>1060</v>
      </c>
      <c r="B7" s="104" t="s">
        <v>1099</v>
      </c>
      <c r="C7" s="104"/>
      <c r="D7" s="104"/>
      <c r="E7" s="105"/>
      <c r="F7" s="106"/>
      <c r="G7" s="96"/>
      <c r="H7" s="96"/>
      <c r="I7" s="104"/>
    </row>
    <row r="8" spans="1:9" s="113" customFormat="1">
      <c r="A8" s="177"/>
      <c r="B8" s="177"/>
      <c r="C8" s="103"/>
      <c r="D8" s="103"/>
      <c r="E8" s="105"/>
      <c r="F8" s="102"/>
      <c r="G8" s="96"/>
      <c r="H8" s="96"/>
      <c r="I8" s="103"/>
    </row>
    <row r="9" spans="1:9" s="113" customFormat="1">
      <c r="A9" s="177"/>
      <c r="B9" s="177"/>
      <c r="C9" s="103"/>
      <c r="D9" s="103"/>
      <c r="E9" s="102"/>
      <c r="F9" s="102"/>
      <c r="G9" s="96"/>
      <c r="H9" s="96"/>
      <c r="I9" s="103"/>
    </row>
    <row r="10" spans="1:9" s="113" customFormat="1">
      <c r="A10" s="177"/>
      <c r="B10" s="177"/>
      <c r="C10" s="103"/>
      <c r="D10" s="103"/>
      <c r="E10" s="102"/>
      <c r="F10" s="102"/>
      <c r="G10" s="105"/>
      <c r="H10" s="96"/>
      <c r="I10" s="103"/>
    </row>
    <row r="11" spans="1:9" s="113" customFormat="1">
      <c r="A11" s="177"/>
      <c r="B11" s="177"/>
      <c r="C11" s="103"/>
      <c r="D11" s="103"/>
      <c r="E11" s="105"/>
      <c r="F11" s="105"/>
      <c r="G11" s="96"/>
      <c r="H11" s="96"/>
      <c r="I11" s="103"/>
    </row>
    <row r="12" spans="1:9" s="113" customFormat="1">
      <c r="A12" s="177"/>
      <c r="B12" s="177"/>
      <c r="C12" s="103"/>
      <c r="D12" s="103"/>
      <c r="E12" s="105"/>
      <c r="F12" s="102"/>
      <c r="G12" s="96"/>
      <c r="H12" s="96"/>
      <c r="I12" s="103"/>
    </row>
    <row r="13" spans="1:9" s="113" customFormat="1">
      <c r="A13" s="177"/>
      <c r="B13" s="177"/>
      <c r="C13" s="103"/>
      <c r="D13" s="103"/>
      <c r="E13" s="105"/>
      <c r="F13" s="105"/>
      <c r="G13" s="96"/>
      <c r="H13" s="96"/>
      <c r="I13" s="103"/>
    </row>
    <row r="14" spans="1:9" s="113" customFormat="1">
      <c r="A14" s="177"/>
      <c r="B14" s="177"/>
      <c r="C14" s="103"/>
      <c r="D14" s="103"/>
      <c r="E14" s="105"/>
      <c r="F14" s="102"/>
      <c r="G14" s="96"/>
      <c r="H14" s="96"/>
      <c r="I14" s="103"/>
    </row>
    <row r="15" spans="1:9" s="113" customFormat="1">
      <c r="A15" s="177"/>
      <c r="B15" s="177"/>
      <c r="C15" s="103"/>
      <c r="D15" s="103"/>
      <c r="E15" s="102"/>
      <c r="F15" s="105"/>
      <c r="G15" s="96"/>
      <c r="H15" s="96"/>
      <c r="I15" s="103"/>
    </row>
    <row r="16" spans="1:9" s="113" customFormat="1">
      <c r="A16" s="177"/>
      <c r="B16" s="177"/>
      <c r="C16" s="103"/>
      <c r="D16" s="103"/>
      <c r="E16" s="105"/>
      <c r="F16" s="102"/>
      <c r="G16" s="96"/>
      <c r="H16" s="96"/>
      <c r="I16" s="103"/>
    </row>
    <row r="17" spans="1:9" s="113" customFormat="1">
      <c r="A17" s="177"/>
      <c r="B17" s="177"/>
      <c r="C17" s="103"/>
      <c r="D17" s="103"/>
      <c r="E17" s="105"/>
      <c r="F17" s="105"/>
      <c r="G17" s="96"/>
      <c r="H17" s="96"/>
      <c r="I17" s="103"/>
    </row>
    <row r="18" spans="1:9" s="113" customFormat="1">
      <c r="A18" s="177"/>
      <c r="B18" s="177"/>
      <c r="C18" s="103"/>
      <c r="D18" s="103"/>
      <c r="E18" s="105"/>
      <c r="F18" s="105"/>
      <c r="G18" s="96"/>
      <c r="H18" s="96"/>
      <c r="I18" s="103"/>
    </row>
    <row r="19" spans="1:9" s="113" customFormat="1">
      <c r="A19" s="177"/>
      <c r="B19" s="177"/>
      <c r="C19" s="103"/>
      <c r="D19" s="103"/>
      <c r="E19" s="105"/>
      <c r="F19" s="105"/>
      <c r="G19" s="96"/>
      <c r="H19" s="96"/>
      <c r="I19" s="103"/>
    </row>
    <row r="20" spans="1:9" s="113" customFormat="1">
      <c r="A20" s="177"/>
      <c r="B20" s="177"/>
      <c r="C20" s="103"/>
      <c r="D20" s="103"/>
      <c r="E20" s="105"/>
      <c r="F20" s="105"/>
      <c r="G20" s="96"/>
      <c r="H20" s="96"/>
      <c r="I20" s="103"/>
    </row>
    <row r="21" spans="1:9" s="113" customFormat="1">
      <c r="A21" s="177"/>
      <c r="B21" s="177"/>
      <c r="C21" s="103"/>
      <c r="D21" s="103"/>
      <c r="E21" s="105"/>
      <c r="F21" s="105"/>
      <c r="G21" s="96"/>
      <c r="H21" s="96"/>
      <c r="I21" s="103"/>
    </row>
    <row r="22" spans="1:9" s="113" customFormat="1">
      <c r="A22" s="177"/>
      <c r="B22" s="177"/>
      <c r="C22" s="103"/>
      <c r="D22" s="103"/>
      <c r="E22" s="105"/>
      <c r="F22" s="105"/>
      <c r="G22" s="96"/>
      <c r="H22" s="96"/>
      <c r="I22" s="103"/>
    </row>
    <row r="23" spans="1:9" s="113" customFormat="1">
      <c r="A23" s="177"/>
      <c r="B23" s="177"/>
      <c r="C23" s="103"/>
      <c r="D23" s="103"/>
      <c r="E23" s="105"/>
      <c r="F23" s="105"/>
      <c r="G23" s="96"/>
      <c r="H23" s="96"/>
      <c r="I23" s="103"/>
    </row>
    <row r="24" spans="1:9" s="113" customFormat="1">
      <c r="A24" s="177"/>
      <c r="B24" s="177"/>
      <c r="C24" s="103"/>
      <c r="D24" s="103"/>
      <c r="E24" s="102"/>
      <c r="F24" s="96"/>
      <c r="G24" s="96"/>
      <c r="H24" s="96"/>
      <c r="I24" s="103"/>
    </row>
    <row r="25" spans="1:9" s="113" customFormat="1">
      <c r="A25" s="177"/>
      <c r="B25" s="177"/>
      <c r="C25" s="103"/>
      <c r="D25" s="103"/>
      <c r="E25" s="102"/>
      <c r="F25" s="96"/>
      <c r="G25" s="96"/>
      <c r="H25" s="96"/>
      <c r="I25" s="103"/>
    </row>
    <row r="26" spans="1:9" s="113" customFormat="1">
      <c r="A26" s="177"/>
      <c r="B26" s="177"/>
      <c r="C26" s="103"/>
      <c r="D26" s="103"/>
      <c r="E26" s="102"/>
      <c r="F26" s="96"/>
      <c r="G26" s="96"/>
      <c r="H26" s="96"/>
      <c r="I26" s="103"/>
    </row>
    <row r="27" spans="1:9" s="113" customFormat="1">
      <c r="A27" s="177"/>
      <c r="B27" s="177"/>
      <c r="C27" s="107"/>
      <c r="D27" s="107"/>
      <c r="E27" s="102"/>
      <c r="F27" s="96"/>
      <c r="G27" s="96"/>
      <c r="H27" s="96"/>
      <c r="I27" s="107"/>
    </row>
    <row r="28" spans="1:9" s="113" customFormat="1">
      <c r="A28" s="177"/>
      <c r="B28" s="177"/>
      <c r="C28" s="100"/>
      <c r="D28" s="100"/>
      <c r="E28" s="105"/>
      <c r="F28" s="96"/>
      <c r="G28" s="96"/>
      <c r="H28" s="96"/>
      <c r="I28" s="100"/>
    </row>
    <row r="29" spans="1:9" s="113" customFormat="1">
      <c r="A29" s="177"/>
      <c r="B29" s="177"/>
      <c r="C29" s="100"/>
      <c r="D29" s="100"/>
      <c r="E29" s="102"/>
      <c r="F29" s="96"/>
      <c r="G29" s="96"/>
      <c r="H29" s="96"/>
      <c r="I29" s="100"/>
    </row>
    <row r="30" spans="1:9" s="113" customFormat="1">
      <c r="A30" s="177"/>
      <c r="B30" s="177"/>
      <c r="C30" s="100"/>
      <c r="D30" s="100"/>
      <c r="E30" s="105"/>
      <c r="F30" s="96"/>
      <c r="G30" s="96"/>
      <c r="H30" s="96"/>
      <c r="I30" s="100"/>
    </row>
    <row r="31" spans="1:9" s="113" customFormat="1">
      <c r="A31" s="177"/>
      <c r="B31" s="177"/>
      <c r="C31" s="100"/>
      <c r="D31" s="100"/>
      <c r="E31" s="102"/>
      <c r="F31" s="96"/>
      <c r="G31" s="96"/>
      <c r="H31" s="96"/>
      <c r="I31" s="100"/>
    </row>
    <row r="32" spans="1:9" s="113" customFormat="1">
      <c r="A32" s="177"/>
      <c r="B32" s="177"/>
      <c r="C32" s="100"/>
      <c r="D32" s="100"/>
      <c r="E32" s="105"/>
      <c r="F32" s="96"/>
      <c r="G32" s="96"/>
      <c r="H32" s="96"/>
      <c r="I32" s="100"/>
    </row>
    <row r="33" spans="1:9" s="113" customFormat="1">
      <c r="A33" s="177"/>
      <c r="B33" s="177"/>
      <c r="C33" s="100"/>
      <c r="D33" s="100"/>
      <c r="E33" s="105"/>
      <c r="F33" s="96"/>
      <c r="G33" s="96"/>
      <c r="H33" s="96"/>
      <c r="I33" s="100"/>
    </row>
    <row r="34" spans="1:9" s="113" customFormat="1">
      <c r="A34" s="177"/>
      <c r="B34" s="177"/>
      <c r="C34" s="100"/>
      <c r="D34" s="100"/>
      <c r="E34" s="102"/>
      <c r="F34" s="96"/>
      <c r="G34" s="96"/>
      <c r="H34" s="96"/>
      <c r="I34" s="100"/>
    </row>
    <row r="35" spans="1:9" s="113" customFormat="1">
      <c r="A35" s="177"/>
      <c r="B35" s="177"/>
      <c r="C35" s="100"/>
      <c r="D35" s="100"/>
      <c r="E35" s="105"/>
      <c r="F35" s="96"/>
      <c r="G35" s="96"/>
      <c r="H35" s="96"/>
      <c r="I35" s="100"/>
    </row>
    <row r="36" spans="1:9" s="113" customFormat="1">
      <c r="A36" s="177"/>
      <c r="B36" s="177"/>
      <c r="C36" s="100"/>
      <c r="D36" s="100"/>
      <c r="E36" s="105"/>
      <c r="F36" s="96"/>
      <c r="G36" s="96"/>
      <c r="H36" s="96"/>
      <c r="I36" s="100"/>
    </row>
    <row r="37" spans="1:9" s="113" customFormat="1">
      <c r="A37" s="177"/>
      <c r="B37" s="177"/>
      <c r="C37" s="100"/>
      <c r="D37" s="100"/>
      <c r="E37" s="96"/>
      <c r="F37" s="96"/>
      <c r="G37" s="96"/>
      <c r="H37" s="96"/>
      <c r="I37" s="100"/>
    </row>
    <row r="38" spans="1:9" s="113" customFormat="1">
      <c r="A38" s="177"/>
      <c r="B38" s="177"/>
      <c r="C38" s="100"/>
      <c r="D38" s="100"/>
      <c r="E38" s="102"/>
      <c r="F38" s="96"/>
      <c r="G38" s="96"/>
      <c r="H38" s="96"/>
      <c r="I38" s="100"/>
    </row>
    <row r="39" spans="1:9" s="113" customFormat="1">
      <c r="A39" s="177"/>
      <c r="B39" s="177"/>
      <c r="C39" s="100"/>
      <c r="D39" s="100"/>
      <c r="E39" s="102"/>
      <c r="F39" s="96"/>
      <c r="G39" s="96"/>
      <c r="H39" s="96"/>
      <c r="I39" s="100"/>
    </row>
    <row r="40" spans="1:9" s="113" customFormat="1">
      <c r="A40" s="177"/>
      <c r="B40" s="177"/>
      <c r="C40" s="108"/>
      <c r="D40" s="108"/>
      <c r="E40" s="105"/>
      <c r="F40" s="96"/>
      <c r="G40" s="96"/>
      <c r="H40" s="96"/>
      <c r="I40" s="108"/>
    </row>
    <row r="41" spans="1:9" s="113" customFormat="1">
      <c r="A41" s="177"/>
      <c r="B41" s="177"/>
      <c r="C41" s="108"/>
      <c r="D41" s="108"/>
      <c r="E41" s="102"/>
      <c r="F41" s="96"/>
      <c r="G41" s="96"/>
      <c r="H41" s="96"/>
      <c r="I41" s="108"/>
    </row>
    <row r="42" spans="1:9" s="113" customFormat="1">
      <c r="A42" s="177"/>
      <c r="B42" s="177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C3:I317 A3:B7 A43:B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C3:H57 A3:B7 A43:B57 A58:H317 I3:I317">
    <cfRule type="cellIs" dxfId="39" priority="28" operator="equal">
      <formula>0</formula>
    </cfRule>
  </conditionalFormatting>
  <dataValidations count="1">
    <dataValidation type="date" allowBlank="1" showInputMessage="1" showErrorMessage="1" sqref="D1:D1048576" xr:uid="{00000000-0002-0000-0D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D00-000001000000}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 xr:uid="{00000000-0002-0000-0D00-000002000000}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 xr:uid="{00000000-0002-0000-0D00-000003000000}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 xr:uid="{00000000-0002-0000-0D00-000004000000}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 xr:uid="{00000000-0002-0000-0D00-000005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D00-000006000000}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747"/>
  <sheetViews>
    <sheetView rightToLeft="1" topLeftCell="A25" zoomScale="120" zoomScaleNormal="120" workbookViewId="0">
      <selection activeCell="C37" sqref="C37"/>
    </sheetView>
  </sheetViews>
  <sheetFormatPr defaultColWidth="9.1796875" defaultRowHeight="14.5"/>
  <cols>
    <col min="1" max="1" width="19.7265625" style="98" customWidth="1"/>
    <col min="2" max="4" width="15" style="98" customWidth="1"/>
    <col min="5" max="9" width="9.1796875" style="113"/>
    <col min="10" max="10" width="0" style="113" hidden="1" customWidth="1"/>
    <col min="11" max="38" width="9.1796875" style="113"/>
    <col min="39" max="16384" width="9.1796875" style="95"/>
  </cols>
  <sheetData>
    <row r="1" spans="1:10" s="113" customFormat="1" ht="26.25" customHeight="1">
      <c r="A1" s="233" t="s">
        <v>68</v>
      </c>
      <c r="B1" s="233" t="s">
        <v>793</v>
      </c>
      <c r="C1" s="233" t="s">
        <v>795</v>
      </c>
      <c r="D1" s="233" t="s">
        <v>799</v>
      </c>
    </row>
    <row r="2" spans="1:10" s="113" customFormat="1" ht="23.25" customHeight="1">
      <c r="A2" s="233"/>
      <c r="B2" s="233"/>
      <c r="C2" s="233"/>
      <c r="D2" s="233"/>
    </row>
    <row r="3" spans="1:10" s="113" customFormat="1">
      <c r="A3" s="103" t="s">
        <v>1061</v>
      </c>
      <c r="B3" s="103" t="s">
        <v>1100</v>
      </c>
      <c r="C3" s="101"/>
      <c r="D3" s="101"/>
      <c r="J3" s="113" t="s">
        <v>796</v>
      </c>
    </row>
    <row r="4" spans="1:10" s="113" customFormat="1">
      <c r="A4" s="103" t="s">
        <v>1062</v>
      </c>
      <c r="B4" s="103" t="s">
        <v>1101</v>
      </c>
      <c r="C4" s="103"/>
      <c r="D4" s="103"/>
      <c r="J4" s="113" t="s">
        <v>797</v>
      </c>
    </row>
    <row r="5" spans="1:10" s="113" customFormat="1">
      <c r="A5" s="103" t="s">
        <v>1063</v>
      </c>
      <c r="B5" s="103" t="s">
        <v>1102</v>
      </c>
      <c r="C5" s="103"/>
      <c r="D5" s="103"/>
      <c r="J5" s="113" t="s">
        <v>798</v>
      </c>
    </row>
    <row r="6" spans="1:10" s="113" customFormat="1">
      <c r="A6" s="103" t="s">
        <v>1064</v>
      </c>
      <c r="B6" s="103" t="s">
        <v>1102</v>
      </c>
      <c r="C6" s="104"/>
      <c r="D6" s="104"/>
      <c r="J6" s="113" t="s">
        <v>779</v>
      </c>
    </row>
    <row r="7" spans="1:10" s="113" customFormat="1">
      <c r="A7" s="103" t="s">
        <v>1065</v>
      </c>
      <c r="B7" s="103" t="s">
        <v>1102</v>
      </c>
      <c r="C7" s="104"/>
      <c r="D7" s="104"/>
    </row>
    <row r="8" spans="1:10" s="113" customFormat="1">
      <c r="A8" s="103" t="s">
        <v>1066</v>
      </c>
      <c r="B8" s="103" t="s">
        <v>1103</v>
      </c>
      <c r="C8" s="103"/>
      <c r="D8" s="103"/>
    </row>
    <row r="9" spans="1:10" s="113" customFormat="1">
      <c r="A9" s="103" t="s">
        <v>1067</v>
      </c>
      <c r="B9" s="103" t="s">
        <v>1103</v>
      </c>
      <c r="C9" s="103"/>
      <c r="D9" s="103"/>
    </row>
    <row r="10" spans="1:10" s="113" customFormat="1">
      <c r="A10" s="103" t="s">
        <v>1068</v>
      </c>
      <c r="B10" s="103" t="s">
        <v>1104</v>
      </c>
      <c r="C10" s="103"/>
      <c r="D10" s="103"/>
    </row>
    <row r="11" spans="1:10" s="113" customFormat="1">
      <c r="A11" s="103" t="s">
        <v>1069</v>
      </c>
      <c r="B11" s="103" t="s">
        <v>1103</v>
      </c>
      <c r="C11" s="103"/>
      <c r="D11" s="103"/>
    </row>
    <row r="12" spans="1:10" s="113" customFormat="1">
      <c r="A12" s="103" t="s">
        <v>1070</v>
      </c>
      <c r="B12" s="103" t="s">
        <v>1103</v>
      </c>
      <c r="C12" s="103"/>
      <c r="D12" s="103"/>
    </row>
    <row r="13" spans="1:10" s="113" customFormat="1">
      <c r="A13" s="103" t="s">
        <v>1071</v>
      </c>
      <c r="B13" s="103" t="s">
        <v>1103</v>
      </c>
      <c r="C13" s="103"/>
      <c r="D13" s="103"/>
    </row>
    <row r="14" spans="1:10" s="113" customFormat="1">
      <c r="A14" s="103" t="s">
        <v>1061</v>
      </c>
      <c r="B14" s="103" t="s">
        <v>1103</v>
      </c>
      <c r="C14" s="103"/>
      <c r="D14" s="103"/>
    </row>
    <row r="15" spans="1:10" s="113" customFormat="1">
      <c r="A15" s="103" t="s">
        <v>1072</v>
      </c>
      <c r="B15" s="103" t="s">
        <v>1103</v>
      </c>
      <c r="C15" s="103"/>
      <c r="D15" s="103"/>
    </row>
    <row r="16" spans="1:10" s="113" customFormat="1">
      <c r="A16" s="103" t="s">
        <v>1073</v>
      </c>
      <c r="B16" s="103" t="s">
        <v>1105</v>
      </c>
      <c r="C16" s="103"/>
      <c r="D16" s="103"/>
    </row>
    <row r="17" spans="1:4" s="113" customFormat="1">
      <c r="A17" s="103" t="s">
        <v>1074</v>
      </c>
      <c r="B17" s="103" t="s">
        <v>1105</v>
      </c>
      <c r="C17" s="103"/>
      <c r="D17" s="103"/>
    </row>
    <row r="18" spans="1:4" s="113" customFormat="1">
      <c r="A18" s="103" t="s">
        <v>1075</v>
      </c>
      <c r="B18" s="103" t="s">
        <v>1105</v>
      </c>
      <c r="C18" s="103"/>
      <c r="D18" s="103"/>
    </row>
    <row r="19" spans="1:4" s="113" customFormat="1">
      <c r="A19" s="103" t="s">
        <v>1076</v>
      </c>
      <c r="B19" s="103" t="s">
        <v>1105</v>
      </c>
      <c r="C19" s="103"/>
      <c r="D19" s="103"/>
    </row>
    <row r="20" spans="1:4" s="113" customFormat="1">
      <c r="A20" s="103" t="s">
        <v>1077</v>
      </c>
      <c r="B20" s="103" t="s">
        <v>1105</v>
      </c>
      <c r="C20" s="103"/>
      <c r="D20" s="103"/>
    </row>
    <row r="21" spans="1:4" s="113" customFormat="1">
      <c r="A21" s="103" t="s">
        <v>1078</v>
      </c>
      <c r="B21" s="103" t="s">
        <v>1105</v>
      </c>
      <c r="C21" s="103"/>
      <c r="D21" s="103"/>
    </row>
    <row r="22" spans="1:4" s="113" customFormat="1">
      <c r="A22" s="107" t="s">
        <v>1079</v>
      </c>
      <c r="B22" s="103" t="s">
        <v>1105</v>
      </c>
      <c r="C22" s="103"/>
      <c r="D22" s="103"/>
    </row>
    <row r="23" spans="1:4" s="113" customFormat="1">
      <c r="A23" s="99" t="s">
        <v>1080</v>
      </c>
      <c r="B23" s="103" t="s">
        <v>1105</v>
      </c>
      <c r="C23" s="103"/>
      <c r="D23" s="103"/>
    </row>
    <row r="24" spans="1:4" s="113" customFormat="1">
      <c r="A24" s="99" t="s">
        <v>1081</v>
      </c>
      <c r="B24" s="103" t="s">
        <v>1105</v>
      </c>
      <c r="C24" s="103"/>
      <c r="D24" s="103"/>
    </row>
    <row r="25" spans="1:4" s="113" customFormat="1">
      <c r="A25" s="99" t="s">
        <v>1082</v>
      </c>
      <c r="B25" s="103" t="s">
        <v>1106</v>
      </c>
      <c r="C25" s="103"/>
      <c r="D25" s="103"/>
    </row>
    <row r="26" spans="1:4" s="113" customFormat="1">
      <c r="A26" s="99" t="s">
        <v>1083</v>
      </c>
      <c r="B26" s="103" t="s">
        <v>1106</v>
      </c>
      <c r="C26" s="103"/>
      <c r="D26" s="103"/>
    </row>
    <row r="27" spans="1:4" s="113" customFormat="1">
      <c r="A27" s="99" t="s">
        <v>1084</v>
      </c>
      <c r="B27" s="103" t="s">
        <v>1106</v>
      </c>
      <c r="C27" s="107"/>
      <c r="D27" s="107"/>
    </row>
    <row r="28" spans="1:4" s="113" customFormat="1">
      <c r="A28" s="99" t="s">
        <v>1085</v>
      </c>
      <c r="B28" s="103" t="s">
        <v>1106</v>
      </c>
      <c r="C28" s="100"/>
      <c r="D28" s="100"/>
    </row>
    <row r="29" spans="1:4" s="113" customFormat="1">
      <c r="A29" s="99" t="s">
        <v>1086</v>
      </c>
      <c r="B29" s="103" t="s">
        <v>1106</v>
      </c>
      <c r="C29" s="100"/>
      <c r="D29" s="100"/>
    </row>
    <row r="30" spans="1:4" s="113" customFormat="1">
      <c r="A30" s="99" t="s">
        <v>1087</v>
      </c>
      <c r="B30" s="103" t="s">
        <v>1106</v>
      </c>
      <c r="C30" s="100"/>
      <c r="D30" s="100"/>
    </row>
    <row r="31" spans="1:4" s="113" customFormat="1">
      <c r="A31" s="99" t="s">
        <v>1088</v>
      </c>
      <c r="B31" s="103" t="s">
        <v>1106</v>
      </c>
      <c r="C31" s="100"/>
      <c r="D31" s="100"/>
    </row>
    <row r="32" spans="1:4" s="113" customFormat="1">
      <c r="A32" s="99" t="s">
        <v>1089</v>
      </c>
      <c r="B32" s="103" t="s">
        <v>1106</v>
      </c>
      <c r="C32" s="100"/>
      <c r="D32" s="100"/>
    </row>
    <row r="33" spans="1:4" s="113" customFormat="1">
      <c r="A33" s="99" t="s">
        <v>1090</v>
      </c>
      <c r="B33" s="103" t="s">
        <v>1106</v>
      </c>
      <c r="C33" s="100"/>
      <c r="D33" s="100"/>
    </row>
    <row r="34" spans="1:4" s="113" customFormat="1">
      <c r="A34" s="99" t="s">
        <v>1091</v>
      </c>
      <c r="B34" s="103" t="s">
        <v>1107</v>
      </c>
      <c r="C34" s="100"/>
      <c r="D34" s="100"/>
    </row>
    <row r="35" spans="1:4" s="113" customFormat="1">
      <c r="A35" s="108" t="s">
        <v>1092</v>
      </c>
      <c r="B35" s="103" t="s">
        <v>1107</v>
      </c>
      <c r="C35" s="100"/>
      <c r="D35" s="100"/>
    </row>
    <row r="36" spans="1:4" s="113" customFormat="1">
      <c r="A36" s="108" t="s">
        <v>1093</v>
      </c>
      <c r="B36" s="103" t="s">
        <v>1107</v>
      </c>
      <c r="C36" s="100"/>
      <c r="D36" s="100"/>
    </row>
    <row r="37" spans="1:4" s="113" customFormat="1">
      <c r="A37" s="108" t="s">
        <v>1094</v>
      </c>
      <c r="B37" s="103" t="s">
        <v>1107</v>
      </c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8:C317 C3:C37" name="Range1"/>
    <protectedRange password="CC3D" sqref="D3:D317" name="Range1_1"/>
    <protectedRange password="CC3D" sqref="A3:B37" name="Range1_1_1"/>
  </protectedRanges>
  <mergeCells count="4">
    <mergeCell ref="A1:A2"/>
    <mergeCell ref="B1:B2"/>
    <mergeCell ref="C1:C2"/>
    <mergeCell ref="D1:D2"/>
  </mergeCells>
  <conditionalFormatting sqref="A3:C317">
    <cfRule type="cellIs" dxfId="38" priority="29" operator="equal">
      <formula>0</formula>
    </cfRule>
  </conditionalFormatting>
  <conditionalFormatting sqref="D3:D57">
    <cfRule type="cellIs" dxfId="37" priority="15" operator="equal">
      <formula>0</formula>
    </cfRule>
  </conditionalFormatting>
  <conditionalFormatting sqref="D58:D77">
    <cfRule type="cellIs" dxfId="36" priority="14" operator="equal">
      <formula>0</formula>
    </cfRule>
  </conditionalFormatting>
  <conditionalFormatting sqref="D78:D97">
    <cfRule type="cellIs" dxfId="35" priority="13" operator="equal">
      <formula>0</formula>
    </cfRule>
  </conditionalFormatting>
  <conditionalFormatting sqref="D98:D117">
    <cfRule type="cellIs" dxfId="34" priority="12" operator="equal">
      <formula>0</formula>
    </cfRule>
  </conditionalFormatting>
  <conditionalFormatting sqref="D118:D137">
    <cfRule type="cellIs" dxfId="33" priority="11" operator="equal">
      <formula>0</formula>
    </cfRule>
  </conditionalFormatting>
  <conditionalFormatting sqref="D138:D157">
    <cfRule type="cellIs" dxfId="32" priority="10" operator="equal">
      <formula>0</formula>
    </cfRule>
  </conditionalFormatting>
  <conditionalFormatting sqref="D158:D177">
    <cfRule type="cellIs" dxfId="31" priority="9" operator="equal">
      <formula>0</formula>
    </cfRule>
  </conditionalFormatting>
  <conditionalFormatting sqref="D178:D197">
    <cfRule type="cellIs" dxfId="30" priority="8" operator="equal">
      <formula>0</formula>
    </cfRule>
  </conditionalFormatting>
  <conditionalFormatting sqref="D198:D217">
    <cfRule type="cellIs" dxfId="29" priority="7" operator="equal">
      <formula>0</formula>
    </cfRule>
  </conditionalFormatting>
  <conditionalFormatting sqref="D218:D237">
    <cfRule type="cellIs" dxfId="28" priority="6" operator="equal">
      <formula>0</formula>
    </cfRule>
  </conditionalFormatting>
  <conditionalFormatting sqref="D238:D257">
    <cfRule type="cellIs" dxfId="27" priority="5" operator="equal">
      <formula>0</formula>
    </cfRule>
  </conditionalFormatting>
  <conditionalFormatting sqref="D258:D277">
    <cfRule type="cellIs" dxfId="26" priority="4" operator="equal">
      <formula>0</formula>
    </cfRule>
  </conditionalFormatting>
  <conditionalFormatting sqref="D278:D297">
    <cfRule type="cellIs" dxfId="25" priority="3" operator="equal">
      <formula>0</formula>
    </cfRule>
  </conditionalFormatting>
  <conditionalFormatting sqref="D298:D317">
    <cfRule type="cellIs" dxfId="24" priority="2" operator="equal">
      <formula>0</formula>
    </cfRule>
  </conditionalFormatting>
  <conditionalFormatting sqref="A3:B37">
    <cfRule type="cellIs" dxfId="23" priority="1" operator="equal">
      <formula>0</formula>
    </cfRule>
  </conditionalFormatting>
  <dataValidations count="1">
    <dataValidation type="list" allowBlank="1" showInputMessage="1" showErrorMessage="1" sqref="C3:C1048576" xr:uid="{00000000-0002-0000-0E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E00-000001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E00-000002000000}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75"/>
  <sheetViews>
    <sheetView rightToLeft="1" workbookViewId="0">
      <selection activeCell="C7" sqref="C7"/>
    </sheetView>
  </sheetViews>
  <sheetFormatPr defaultColWidth="9.1796875" defaultRowHeight="14.5"/>
  <cols>
    <col min="1" max="1" width="35.26953125" bestFit="1" customWidth="1"/>
    <col min="2" max="2" width="23.81640625" style="9" bestFit="1" customWidth="1"/>
    <col min="3" max="3" width="9.1796875" style="93"/>
    <col min="4" max="4" width="23.81640625" style="117" bestFit="1" customWidth="1"/>
    <col min="5" max="5" width="9.1796875" style="117"/>
    <col min="6" max="6" width="9.1796875" style="117" hidden="1" customWidth="1"/>
    <col min="7" max="27" width="9.1796875" style="117"/>
  </cols>
  <sheetData>
    <row r="1" spans="1:6">
      <c r="A1" s="238" t="s">
        <v>82</v>
      </c>
      <c r="B1" s="238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39" t="s">
        <v>780</v>
      </c>
      <c r="B6" s="239"/>
      <c r="C6" s="68">
        <v>0.95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36" t="s">
        <v>749</v>
      </c>
      <c r="B9" s="237"/>
      <c r="C9" s="68">
        <v>0.35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36" t="s">
        <v>73</v>
      </c>
      <c r="B12" s="237"/>
      <c r="C12" s="68">
        <v>0.54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36" t="s">
        <v>76</v>
      </c>
      <c r="B15" s="237"/>
      <c r="C15" s="68">
        <v>1</v>
      </c>
    </row>
    <row r="16" spans="1:6">
      <c r="A16" s="10" t="s">
        <v>77</v>
      </c>
      <c r="B16" s="11"/>
      <c r="C16" s="120"/>
    </row>
    <row r="17" spans="1:3">
      <c r="A17" s="236" t="s">
        <v>78</v>
      </c>
      <c r="B17" s="237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36" t="s">
        <v>747</v>
      </c>
      <c r="B19" s="237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36" t="s">
        <v>784</v>
      </c>
      <c r="B21" s="237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 xr:uid="{00000000-0002-0000-0F00-000000000000}">
      <formula1>$F$6:$F$7</formula1>
    </dataValidation>
    <dataValidation type="decimal" allowBlank="1" showInputMessage="1" showErrorMessage="1" sqref="B2:B5" xr:uid="{00000000-0002-0000-0F00-000001000000}">
      <formula1>0</formula1>
      <formula2>100000</formula2>
    </dataValidation>
    <dataValidation type="date" allowBlank="1" showInputMessage="1" showErrorMessage="1" sqref="B23" xr:uid="{00000000-0002-0000-0F00-000002000000}">
      <formula1>1</formula1>
      <formula2>54789</formula2>
    </dataValidation>
    <dataValidation type="whole" allowBlank="1" showInputMessage="1" showErrorMessage="1" sqref="B24" xr:uid="{00000000-0002-0000-0F00-000003000000}">
      <formula1>0</formula1>
      <formula2>1000</formula2>
    </dataValidation>
    <dataValidation type="decimal" allowBlank="1" showInputMessage="1" showErrorMessage="1" sqref="B7:B8" xr:uid="{00000000-0002-0000-0F00-000004000000}">
      <formula1>0</formula1>
      <formula2>1000000000000</formula2>
    </dataValidation>
    <dataValidation type="decimal" allowBlank="1" showInputMessage="1" showErrorMessage="1" sqref="B10:B11 B13:B14 B16 B18 B20" xr:uid="{00000000-0002-0000-0F00-000005000000}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189"/>
  <sheetViews>
    <sheetView rightToLeft="1" topLeftCell="A46" workbookViewId="0">
      <selection activeCell="C53" sqref="C53"/>
    </sheetView>
  </sheetViews>
  <sheetFormatPr defaultColWidth="9.1796875" defaultRowHeight="14.5"/>
  <cols>
    <col min="1" max="1" width="27.54296875" customWidth="1"/>
    <col min="2" max="2" width="28.54296875" customWidth="1"/>
    <col min="3" max="6" width="9.1796875" style="117"/>
    <col min="7" max="7" width="0" style="117" hidden="1" customWidth="1"/>
    <col min="8" max="28" width="9.1796875" style="117"/>
  </cols>
  <sheetData>
    <row r="1" spans="1:7">
      <c r="A1" s="240" t="s">
        <v>83</v>
      </c>
      <c r="B1" s="240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38" t="s">
        <v>85</v>
      </c>
      <c r="B5" s="241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 xr:uid="{00000000-0002-0000-1000-000000000000}">
      <formula1>$G$5:$G$35</formula1>
    </dataValidation>
    <dataValidation type="date" allowBlank="1" showInputMessage="1" showErrorMessage="1" sqref="B2" xr:uid="{00000000-0002-0000-1000-000001000000}">
      <formula1>1</formula1>
      <formula2>54789</formula2>
    </dataValidation>
    <dataValidation type="list" allowBlank="1" showInputMessage="1" showErrorMessage="1" sqref="B49:B56 B58:B63" xr:uid="{00000000-0002-0000-1000-000002000000}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9"/>
  <sheetViews>
    <sheetView rightToLeft="1" workbookViewId="0">
      <selection activeCell="B10" sqref="B10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73">
        <v>41717</v>
      </c>
    </row>
    <row r="3" spans="1:11">
      <c r="A3" s="10" t="s">
        <v>98</v>
      </c>
      <c r="B3" s="173">
        <v>41789</v>
      </c>
    </row>
    <row r="4" spans="1:11">
      <c r="A4" s="10" t="s">
        <v>99</v>
      </c>
      <c r="B4" s="173">
        <v>41862</v>
      </c>
    </row>
    <row r="5" spans="1:11">
      <c r="A5" s="10" t="s">
        <v>100</v>
      </c>
      <c r="B5" s="173">
        <v>41969</v>
      </c>
    </row>
    <row r="6" spans="1:11">
      <c r="A6" s="111" t="s">
        <v>101</v>
      </c>
      <c r="B6" s="172" t="s">
        <v>763</v>
      </c>
    </row>
    <row r="7" spans="1:11">
      <c r="A7" s="10" t="s">
        <v>97</v>
      </c>
      <c r="B7" s="174"/>
    </row>
    <row r="8" spans="1:11">
      <c r="A8" s="10" t="s">
        <v>102</v>
      </c>
      <c r="B8" s="174"/>
    </row>
    <row r="9" spans="1:11">
      <c r="A9" s="10" t="s">
        <v>99</v>
      </c>
      <c r="B9" s="174"/>
    </row>
    <row r="10" spans="1:11">
      <c r="A10" s="10" t="s">
        <v>100</v>
      </c>
      <c r="B10" s="174">
        <v>41944</v>
      </c>
    </row>
    <row r="11" spans="1:11">
      <c r="A11" s="111" t="s">
        <v>103</v>
      </c>
      <c r="B11" s="175" t="s">
        <v>763</v>
      </c>
    </row>
    <row r="12" spans="1:11">
      <c r="A12" s="10"/>
      <c r="B12" s="174"/>
    </row>
    <row r="13" spans="1:11">
      <c r="A13" s="10"/>
      <c r="B13" s="174"/>
    </row>
    <row r="14" spans="1:11">
      <c r="A14" s="10"/>
      <c r="B14" s="174"/>
    </row>
    <row r="15" spans="1:11">
      <c r="A15" s="10"/>
      <c r="B15" s="174"/>
    </row>
    <row r="16" spans="1:11">
      <c r="A16" s="10"/>
      <c r="B16" s="174"/>
      <c r="K16" t="s">
        <v>866</v>
      </c>
    </row>
    <row r="17" spans="1:2">
      <c r="A17" s="10"/>
      <c r="B17" s="174"/>
    </row>
    <row r="18" spans="1:2">
      <c r="A18" s="10"/>
      <c r="B18" s="174"/>
    </row>
    <row r="19" spans="1:2">
      <c r="A19" s="10"/>
      <c r="B19" s="174"/>
    </row>
  </sheetData>
  <dataValidations count="1">
    <dataValidation type="date" allowBlank="1" showInputMessage="1" showErrorMessage="1" sqref="B2:B5 B7:B10 B12:B19" xr:uid="{00000000-0002-0000-1100-000000000000}">
      <formula1>1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9"/>
  <sheetViews>
    <sheetView rightToLeft="1" workbookViewId="0">
      <selection activeCell="B9" sqref="B9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74">
        <v>42074</v>
      </c>
    </row>
    <row r="3" spans="1:11">
      <c r="A3" s="10" t="s">
        <v>98</v>
      </c>
      <c r="B3" s="174">
        <v>42158</v>
      </c>
    </row>
    <row r="4" spans="1:11">
      <c r="A4" s="10" t="s">
        <v>99</v>
      </c>
      <c r="B4" s="174">
        <v>42250</v>
      </c>
    </row>
    <row r="5" spans="1:11">
      <c r="A5" s="10" t="s">
        <v>100</v>
      </c>
      <c r="B5" s="174">
        <v>42339</v>
      </c>
    </row>
    <row r="6" spans="1:11">
      <c r="A6" s="111" t="s">
        <v>101</v>
      </c>
      <c r="B6" s="172" t="s">
        <v>763</v>
      </c>
    </row>
    <row r="7" spans="1:11">
      <c r="A7" s="10" t="s">
        <v>97</v>
      </c>
      <c r="B7" s="174">
        <v>42030</v>
      </c>
    </row>
    <row r="8" spans="1:11">
      <c r="A8" s="10" t="s">
        <v>102</v>
      </c>
      <c r="B8" s="174">
        <v>42123</v>
      </c>
    </row>
    <row r="9" spans="1:11">
      <c r="A9" s="10" t="s">
        <v>99</v>
      </c>
      <c r="B9" s="174"/>
    </row>
    <row r="10" spans="1:11">
      <c r="A10" s="10" t="s">
        <v>100</v>
      </c>
      <c r="B10" s="174">
        <v>42308</v>
      </c>
    </row>
    <row r="11" spans="1:11">
      <c r="A11" s="111" t="s">
        <v>103</v>
      </c>
      <c r="B11" s="175" t="s">
        <v>763</v>
      </c>
    </row>
    <row r="12" spans="1:11">
      <c r="A12" s="10"/>
      <c r="B12" s="174"/>
    </row>
    <row r="13" spans="1:11">
      <c r="A13" s="10"/>
      <c r="B13" s="174"/>
    </row>
    <row r="14" spans="1:11">
      <c r="A14" s="10"/>
      <c r="B14" s="174"/>
    </row>
    <row r="15" spans="1:11">
      <c r="A15" s="10"/>
      <c r="B15" s="174"/>
    </row>
    <row r="16" spans="1:11">
      <c r="A16" s="10"/>
      <c r="B16" s="174"/>
      <c r="K16" t="s">
        <v>866</v>
      </c>
    </row>
    <row r="17" spans="1:2">
      <c r="A17" s="10"/>
      <c r="B17" s="174"/>
    </row>
    <row r="18" spans="1:2">
      <c r="A18" s="10"/>
      <c r="B18" s="174"/>
    </row>
    <row r="19" spans="1:2">
      <c r="A19" s="10"/>
      <c r="B19" s="174"/>
    </row>
  </sheetData>
  <dataValidations count="1">
    <dataValidation type="date" allowBlank="1" showInputMessage="1" showErrorMessage="1" sqref="B2:B5 B7:B10 B12:B19" xr:uid="{00000000-0002-0000-12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8"/>
  <sheetViews>
    <sheetView rightToLeft="1" workbookViewId="0">
      <selection activeCell="E309" sqref="E309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4" max="5" width="13.81640625" bestFit="1" customWidth="1"/>
    <col min="6" max="6" width="12.5429687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94" t="s">
        <v>30</v>
      </c>
      <c r="B1" s="194"/>
      <c r="C1" s="194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202" t="s">
        <v>60</v>
      </c>
      <c r="B2" s="202"/>
      <c r="C2" s="26">
        <f>C3+C67</f>
        <v>675000</v>
      </c>
      <c r="D2" s="26">
        <f>D3+D67</f>
        <v>675000</v>
      </c>
      <c r="E2" s="26">
        <f>E3+E67</f>
        <v>675000</v>
      </c>
      <c r="G2" s="39" t="s">
        <v>60</v>
      </c>
      <c r="H2" s="41"/>
      <c r="I2" s="42"/>
      <c r="J2" s="40" t="b">
        <f>AND(H2=I2)</f>
        <v>1</v>
      </c>
    </row>
    <row r="3" spans="1:14">
      <c r="A3" s="199" t="s">
        <v>578</v>
      </c>
      <c r="B3" s="199"/>
      <c r="C3" s="23">
        <f>C4+C11+C38+C61</f>
        <v>299000</v>
      </c>
      <c r="D3" s="23">
        <f>D4+D11+D38+D61</f>
        <v>299000</v>
      </c>
      <c r="E3" s="23">
        <f>E4+E11+E38+E61</f>
        <v>299000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95" t="s">
        <v>124</v>
      </c>
      <c r="B4" s="196"/>
      <c r="C4" s="21">
        <f>SUM(C5:C10)</f>
        <v>174500</v>
      </c>
      <c r="D4" s="21">
        <f>SUM(D5:D10)</f>
        <v>174500</v>
      </c>
      <c r="E4" s="21">
        <f>SUM(E5:E10)</f>
        <v>174500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60000</v>
      </c>
      <c r="D5" s="2">
        <f>C5</f>
        <v>60000</v>
      </c>
      <c r="E5" s="2">
        <f>D5</f>
        <v>60000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4000</v>
      </c>
      <c r="D6" s="2">
        <f t="shared" ref="D6:E10" si="0">C6</f>
        <v>4000</v>
      </c>
      <c r="E6" s="2">
        <f t="shared" si="0"/>
        <v>4000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100000</v>
      </c>
      <c r="D7" s="2">
        <f t="shared" si="0"/>
        <v>100000</v>
      </c>
      <c r="E7" s="2">
        <f t="shared" si="0"/>
        <v>100000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10000</v>
      </c>
      <c r="D9" s="2">
        <f t="shared" si="0"/>
        <v>10000</v>
      </c>
      <c r="E9" s="2">
        <f t="shared" si="0"/>
        <v>10000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0"/>
        <v>500</v>
      </c>
      <c r="E10" s="2">
        <f t="shared" si="0"/>
        <v>500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95" t="s">
        <v>125</v>
      </c>
      <c r="B11" s="196"/>
      <c r="C11" s="21">
        <f>SUM(C12:C37)</f>
        <v>91500</v>
      </c>
      <c r="D11" s="21">
        <f>SUM(D12:D37)</f>
        <v>91500</v>
      </c>
      <c r="E11" s="21">
        <f>SUM(E12:E37)</f>
        <v>91500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61500</v>
      </c>
      <c r="D12" s="2">
        <f>C12</f>
        <v>61500</v>
      </c>
      <c r="E12" s="2">
        <f>D12</f>
        <v>61500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>
        <v>5000</v>
      </c>
      <c r="D14" s="2">
        <f t="shared" si="1"/>
        <v>5000</v>
      </c>
      <c r="E14" s="2">
        <f t="shared" si="1"/>
        <v>5000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5000</v>
      </c>
      <c r="D32" s="2">
        <f t="shared" si="2"/>
        <v>5000</v>
      </c>
      <c r="E32" s="2">
        <f t="shared" si="2"/>
        <v>5000</v>
      </c>
    </row>
    <row r="33" spans="1:10" outlineLevel="1">
      <c r="A33" s="3">
        <v>2403</v>
      </c>
      <c r="B33" s="1" t="s">
        <v>144</v>
      </c>
      <c r="C33" s="2">
        <v>2000</v>
      </c>
      <c r="D33" s="2">
        <f t="shared" si="2"/>
        <v>2000</v>
      </c>
      <c r="E33" s="2">
        <f t="shared" si="2"/>
        <v>2000</v>
      </c>
    </row>
    <row r="34" spans="1:10" outlineLevel="1">
      <c r="A34" s="3">
        <v>2404</v>
      </c>
      <c r="B34" s="1" t="s">
        <v>7</v>
      </c>
      <c r="C34" s="2">
        <v>6000</v>
      </c>
      <c r="D34" s="2">
        <f t="shared" si="2"/>
        <v>6000</v>
      </c>
      <c r="E34" s="2">
        <f t="shared" si="2"/>
        <v>6000</v>
      </c>
    </row>
    <row r="35" spans="1:10" outlineLevel="1">
      <c r="A35" s="3">
        <v>2405</v>
      </c>
      <c r="B35" s="1" t="s">
        <v>8</v>
      </c>
      <c r="C35" s="2">
        <v>6000</v>
      </c>
      <c r="D35" s="2">
        <f t="shared" si="2"/>
        <v>6000</v>
      </c>
      <c r="E35" s="2">
        <f t="shared" si="2"/>
        <v>6000</v>
      </c>
    </row>
    <row r="36" spans="1:10" outlineLevel="1">
      <c r="A36" s="3">
        <v>2406</v>
      </c>
      <c r="B36" s="1" t="s">
        <v>9</v>
      </c>
      <c r="C36" s="2">
        <v>6000</v>
      </c>
      <c r="D36" s="2">
        <f t="shared" si="2"/>
        <v>6000</v>
      </c>
      <c r="E36" s="2">
        <f t="shared" si="2"/>
        <v>6000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95" t="s">
        <v>145</v>
      </c>
      <c r="B38" s="196"/>
      <c r="C38" s="21">
        <f>SUM(C39:C60)</f>
        <v>33000</v>
      </c>
      <c r="D38" s="21">
        <f>SUM(D39:D60)</f>
        <v>33000</v>
      </c>
      <c r="E38" s="21">
        <f>SUM(E39:E60)</f>
        <v>33000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10000</v>
      </c>
      <c r="D39" s="2">
        <f>C39</f>
        <v>10000</v>
      </c>
      <c r="E39" s="2">
        <f>D39</f>
        <v>10000</v>
      </c>
    </row>
    <row r="40" spans="1:10" outlineLevel="1">
      <c r="A40" s="20">
        <v>3102</v>
      </c>
      <c r="B40" s="20" t="s">
        <v>12</v>
      </c>
      <c r="C40" s="2">
        <v>5000</v>
      </c>
      <c r="D40" s="2">
        <f t="shared" ref="D40:E55" si="3">C40</f>
        <v>5000</v>
      </c>
      <c r="E40" s="2">
        <f t="shared" si="3"/>
        <v>5000</v>
      </c>
    </row>
    <row r="41" spans="1:10" outlineLevel="1">
      <c r="A41" s="20">
        <v>3103</v>
      </c>
      <c r="B41" s="20" t="s">
        <v>13</v>
      </c>
      <c r="C41" s="2">
        <v>5000</v>
      </c>
      <c r="D41" s="2">
        <f t="shared" si="3"/>
        <v>5000</v>
      </c>
      <c r="E41" s="2">
        <f t="shared" si="3"/>
        <v>5000</v>
      </c>
    </row>
    <row r="42" spans="1:10" outlineLevel="1">
      <c r="A42" s="20">
        <v>3199</v>
      </c>
      <c r="B42" s="20" t="s">
        <v>14</v>
      </c>
      <c r="C42" s="2">
        <v>2000</v>
      </c>
      <c r="D42" s="2">
        <f t="shared" si="3"/>
        <v>2000</v>
      </c>
      <c r="E42" s="2">
        <f t="shared" si="3"/>
        <v>2000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2000</v>
      </c>
      <c r="D44" s="2">
        <f t="shared" si="3"/>
        <v>2000</v>
      </c>
      <c r="E44" s="2">
        <f t="shared" si="3"/>
        <v>2000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3"/>
        <v>2000</v>
      </c>
      <c r="E45" s="2">
        <f t="shared" si="3"/>
        <v>2000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4000</v>
      </c>
      <c r="D48" s="2">
        <f t="shared" si="3"/>
        <v>4000</v>
      </c>
      <c r="E48" s="2">
        <f t="shared" si="3"/>
        <v>4000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>
        <v>500</v>
      </c>
      <c r="D50" s="2">
        <f t="shared" si="3"/>
        <v>500</v>
      </c>
      <c r="E50" s="2">
        <f t="shared" si="3"/>
        <v>500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>
        <v>1500</v>
      </c>
      <c r="D52" s="2">
        <f t="shared" si="3"/>
        <v>1500</v>
      </c>
      <c r="E52" s="2">
        <f t="shared" si="3"/>
        <v>1500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3"/>
        <v>1000</v>
      </c>
      <c r="E54" s="2">
        <f t="shared" si="3"/>
        <v>1000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95" t="s">
        <v>158</v>
      </c>
      <c r="B61" s="19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99" t="s">
        <v>579</v>
      </c>
      <c r="B67" s="199"/>
      <c r="C67" s="25">
        <f>C97+C68</f>
        <v>376000</v>
      </c>
      <c r="D67" s="25">
        <f>D97+D68</f>
        <v>376000</v>
      </c>
      <c r="E67" s="25">
        <f>E97+E68</f>
        <v>376000</v>
      </c>
      <c r="G67" s="39" t="s">
        <v>59</v>
      </c>
      <c r="H67" s="41"/>
      <c r="I67" s="42"/>
      <c r="J67" s="40" t="b">
        <f>AND(H67=I67)</f>
        <v>1</v>
      </c>
    </row>
    <row r="68" spans="1:10">
      <c r="A68" s="195" t="s">
        <v>163</v>
      </c>
      <c r="B68" s="196"/>
      <c r="C68" s="21">
        <f>SUM(C69:C96)</f>
        <v>50000</v>
      </c>
      <c r="D68" s="21">
        <f>SUM(D69:D96)</f>
        <v>50000</v>
      </c>
      <c r="E68" s="21">
        <f>SUM(E69:E96)</f>
        <v>50000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47000</v>
      </c>
      <c r="D79" s="2">
        <f t="shared" si="6"/>
        <v>47000</v>
      </c>
      <c r="E79" s="2">
        <f t="shared" si="6"/>
        <v>47000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>
        <v>3000</v>
      </c>
      <c r="D90" s="2">
        <f t="shared" si="7"/>
        <v>3000</v>
      </c>
      <c r="E90" s="2">
        <f t="shared" si="7"/>
        <v>3000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326000</v>
      </c>
      <c r="D97" s="21">
        <f>SUM(D98:D113)</f>
        <v>326000</v>
      </c>
      <c r="E97" s="21">
        <f>SUM(E98:E113)</f>
        <v>326000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318702</v>
      </c>
      <c r="D98" s="2">
        <f>C98</f>
        <v>318702</v>
      </c>
      <c r="E98" s="2">
        <f>D98</f>
        <v>318702</v>
      </c>
    </row>
    <row r="99" spans="1:10" ht="15" customHeight="1" outlineLevel="1">
      <c r="A99" s="3">
        <v>6002</v>
      </c>
      <c r="B99" s="1" t="s">
        <v>185</v>
      </c>
      <c r="C99" s="2">
        <v>6298</v>
      </c>
      <c r="D99" s="2">
        <f t="shared" ref="D99:E113" si="8">C99</f>
        <v>6298</v>
      </c>
      <c r="E99" s="2">
        <f t="shared" si="8"/>
        <v>6298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8"/>
        <v>1000</v>
      </c>
      <c r="E103" s="2">
        <f t="shared" si="8"/>
        <v>1000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00" t="s">
        <v>62</v>
      </c>
      <c r="B114" s="201"/>
      <c r="C114" s="26">
        <f>C115+C152+C177</f>
        <v>140150</v>
      </c>
      <c r="D114" s="26">
        <f>D115+D152+D177</f>
        <v>140150</v>
      </c>
      <c r="E114" s="26">
        <f>E115+E152+E177</f>
        <v>140150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97" t="s">
        <v>580</v>
      </c>
      <c r="B115" s="198"/>
      <c r="C115" s="23">
        <f>C116+C135</f>
        <v>140150</v>
      </c>
      <c r="D115" s="23">
        <f>D116+D135</f>
        <v>140150</v>
      </c>
      <c r="E115" s="23">
        <f>E116+E135</f>
        <v>140150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95" t="s">
        <v>195</v>
      </c>
      <c r="B116" s="196"/>
      <c r="C116" s="21">
        <f>C117+C120+C123+C126+C129+C132</f>
        <v>124500</v>
      </c>
      <c r="D116" s="21">
        <f>D117+D120+D123+D126+D129+D132</f>
        <v>124500</v>
      </c>
      <c r="E116" s="21">
        <f>E117+E120+E123+E126+E129+E132</f>
        <v>124500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112700</v>
      </c>
      <c r="D117" s="2">
        <f>D118+D119</f>
        <v>112700</v>
      </c>
      <c r="E117" s="2">
        <f>E118+E119</f>
        <v>112700</v>
      </c>
    </row>
    <row r="118" spans="1:10" ht="15" customHeight="1" outlineLevel="2">
      <c r="A118" s="131"/>
      <c r="B118" s="130" t="s">
        <v>855</v>
      </c>
      <c r="C118" s="129">
        <v>112700</v>
      </c>
      <c r="D118" s="129">
        <f>C118</f>
        <v>112700</v>
      </c>
      <c r="E118" s="129">
        <f>D118</f>
        <v>112700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11800</v>
      </c>
      <c r="D120" s="2">
        <f>D121+D122</f>
        <v>11800</v>
      </c>
      <c r="E120" s="2">
        <f>E121+E122</f>
        <v>11800</v>
      </c>
    </row>
    <row r="121" spans="1:10" ht="15" customHeight="1" outlineLevel="2">
      <c r="A121" s="131"/>
      <c r="B121" s="130" t="s">
        <v>855</v>
      </c>
      <c r="C121" s="129">
        <v>11800</v>
      </c>
      <c r="D121" s="129">
        <f>C121</f>
        <v>11800</v>
      </c>
      <c r="E121" s="129">
        <f>D121</f>
        <v>11800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95" t="s">
        <v>202</v>
      </c>
      <c r="B135" s="196"/>
      <c r="C135" s="21">
        <f>C136+C140+C143+C146+C149</f>
        <v>15650</v>
      </c>
      <c r="D135" s="21">
        <f>D136+D140+D143+D146+D149</f>
        <v>15650</v>
      </c>
      <c r="E135" s="21">
        <f>E136+E140+E143+E146+E149</f>
        <v>15650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15650</v>
      </c>
      <c r="D136" s="2">
        <f>D137+D138+D139</f>
        <v>15650</v>
      </c>
      <c r="E136" s="2">
        <f>E137+E138+E139</f>
        <v>15650</v>
      </c>
    </row>
    <row r="137" spans="1:10" ht="15" customHeight="1" outlineLevel="2">
      <c r="A137" s="131"/>
      <c r="B137" s="130" t="s">
        <v>855</v>
      </c>
      <c r="C137" s="129">
        <v>5058</v>
      </c>
      <c r="D137" s="129">
        <f>C137</f>
        <v>5058</v>
      </c>
      <c r="E137" s="129">
        <f>D137</f>
        <v>5058</v>
      </c>
    </row>
    <row r="138" spans="1:10" ht="15" customHeight="1" outlineLevel="2">
      <c r="A138" s="131"/>
      <c r="B138" s="130" t="s">
        <v>862</v>
      </c>
      <c r="C138" s="129">
        <v>10000</v>
      </c>
      <c r="D138" s="129">
        <f t="shared" ref="D138:E139" si="9">C138</f>
        <v>10000</v>
      </c>
      <c r="E138" s="129">
        <f t="shared" si="9"/>
        <v>10000</v>
      </c>
    </row>
    <row r="139" spans="1:10" ht="15" customHeight="1" outlineLevel="2">
      <c r="A139" s="131"/>
      <c r="B139" s="130" t="s">
        <v>861</v>
      </c>
      <c r="C139" s="129">
        <v>592</v>
      </c>
      <c r="D139" s="129">
        <f t="shared" si="9"/>
        <v>592</v>
      </c>
      <c r="E139" s="129">
        <f t="shared" si="9"/>
        <v>592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97" t="s">
        <v>581</v>
      </c>
      <c r="B152" s="19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95" t="s">
        <v>208</v>
      </c>
      <c r="B153" s="19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95" t="s">
        <v>212</v>
      </c>
      <c r="B163" s="19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95" t="s">
        <v>214</v>
      </c>
      <c r="B170" s="19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97" t="s">
        <v>582</v>
      </c>
      <c r="B177" s="19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95" t="s">
        <v>217</v>
      </c>
      <c r="B178" s="19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92" t="s">
        <v>849</v>
      </c>
      <c r="B179" s="19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92" t="s">
        <v>848</v>
      </c>
      <c r="B184" s="19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92" t="s">
        <v>846</v>
      </c>
      <c r="B188" s="19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92" t="s">
        <v>843</v>
      </c>
      <c r="B197" s="19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92" t="s">
        <v>842</v>
      </c>
      <c r="B200" s="19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92" t="s">
        <v>841</v>
      </c>
      <c r="B203" s="19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92" t="s">
        <v>836</v>
      </c>
      <c r="B215" s="19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92" t="s">
        <v>834</v>
      </c>
      <c r="B222" s="19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92" t="s">
        <v>830</v>
      </c>
      <c r="B228" s="19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92" t="s">
        <v>828</v>
      </c>
      <c r="B235" s="19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92" t="s">
        <v>826</v>
      </c>
      <c r="B238" s="19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92" t="s">
        <v>823</v>
      </c>
      <c r="B243" s="19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92" t="s">
        <v>817</v>
      </c>
      <c r="B250" s="19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94" t="s">
        <v>67</v>
      </c>
      <c r="B256" s="194"/>
      <c r="C256" s="194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6" t="s">
        <v>60</v>
      </c>
      <c r="B257" s="187"/>
      <c r="C257" s="37">
        <f>C258+C550</f>
        <v>675000</v>
      </c>
      <c r="D257" s="37">
        <f>D258+D550</f>
        <v>675000</v>
      </c>
      <c r="E257" s="37">
        <f>E258+E550</f>
        <v>675000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2" t="s">
        <v>266</v>
      </c>
      <c r="B258" s="183"/>
      <c r="C258" s="36">
        <f>C259+C339+C483+C547</f>
        <v>661895</v>
      </c>
      <c r="D258" s="36">
        <f>D259+D339+D483+D547</f>
        <v>661895</v>
      </c>
      <c r="E258" s="36">
        <f>E259+E339+E483+E547</f>
        <v>661895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0" t="s">
        <v>267</v>
      </c>
      <c r="B259" s="181"/>
      <c r="C259" s="33">
        <f>C260+C263+C314</f>
        <v>474534</v>
      </c>
      <c r="D259" s="33">
        <f>D260+D263+D314</f>
        <v>474534</v>
      </c>
      <c r="E259" s="33">
        <f>E260+E263+E314</f>
        <v>474534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84" t="s">
        <v>268</v>
      </c>
      <c r="B260" s="185"/>
      <c r="C260" s="32">
        <f>SUM(C261:C262)</f>
        <v>3024</v>
      </c>
      <c r="D260" s="32">
        <f>SUM(D261:D262)</f>
        <v>3024</v>
      </c>
      <c r="E260" s="32">
        <f>SUM(E261:E262)</f>
        <v>3024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</row>
    <row r="262" spans="1:10" outlineLevel="2">
      <c r="A262" s="6">
        <v>1100</v>
      </c>
      <c r="B262" s="4" t="s">
        <v>33</v>
      </c>
      <c r="C262" s="5">
        <v>2304</v>
      </c>
      <c r="D262" s="5">
        <f>C262</f>
        <v>2304</v>
      </c>
      <c r="E262" s="5">
        <f>D262</f>
        <v>2304</v>
      </c>
    </row>
    <row r="263" spans="1:10" outlineLevel="1">
      <c r="A263" s="184" t="s">
        <v>269</v>
      </c>
      <c r="B263" s="185"/>
      <c r="C263" s="32">
        <f>C264+C265+C289+C296+C298+C302+C305+C308+C313</f>
        <v>471510</v>
      </c>
      <c r="D263" s="32">
        <f>D264+D265+D289+D296+D298+D302+D305+D308+D313</f>
        <v>471510</v>
      </c>
      <c r="E263" s="32">
        <f>E264+E265+E289+E296+E298+E302+E305+E308+E313</f>
        <v>471510</v>
      </c>
    </row>
    <row r="264" spans="1:10" outlineLevel="2">
      <c r="A264" s="6">
        <v>1101</v>
      </c>
      <c r="B264" s="4" t="s">
        <v>34</v>
      </c>
      <c r="C264" s="5">
        <v>208390</v>
      </c>
      <c r="D264" s="5">
        <f t="shared" ref="D264:E266" si="18">C264</f>
        <v>208390</v>
      </c>
      <c r="E264" s="5">
        <f t="shared" si="18"/>
        <v>208390</v>
      </c>
    </row>
    <row r="265" spans="1:10" outlineLevel="2">
      <c r="A265" s="6">
        <v>1101</v>
      </c>
      <c r="B265" s="4" t="s">
        <v>35</v>
      </c>
      <c r="C265" s="5">
        <v>167510</v>
      </c>
      <c r="D265" s="5">
        <f t="shared" si="18"/>
        <v>167510</v>
      </c>
      <c r="E265" s="5">
        <f t="shared" si="18"/>
        <v>167510</v>
      </c>
    </row>
    <row r="266" spans="1:10" outlineLevel="3">
      <c r="A266" s="29"/>
      <c r="B266" s="28" t="s">
        <v>218</v>
      </c>
      <c r="C266" s="30"/>
      <c r="D266" s="30">
        <f t="shared" si="18"/>
        <v>0</v>
      </c>
      <c r="E266" s="30">
        <f t="shared" si="18"/>
        <v>0</v>
      </c>
    </row>
    <row r="267" spans="1:10" outlineLevel="3">
      <c r="A267" s="29"/>
      <c r="B267" s="28" t="s">
        <v>219</v>
      </c>
      <c r="C267" s="30"/>
      <c r="D267" s="30">
        <f t="shared" ref="D267:E282" si="19">C267</f>
        <v>0</v>
      </c>
      <c r="E267" s="30">
        <f t="shared" si="19"/>
        <v>0</v>
      </c>
    </row>
    <row r="268" spans="1:10" outlineLevel="3">
      <c r="A268" s="29"/>
      <c r="B268" s="28" t="s">
        <v>220</v>
      </c>
      <c r="C268" s="30"/>
      <c r="D268" s="30">
        <f t="shared" si="19"/>
        <v>0</v>
      </c>
      <c r="E268" s="30">
        <f t="shared" si="19"/>
        <v>0</v>
      </c>
    </row>
    <row r="269" spans="1:10" outlineLevel="3">
      <c r="A269" s="29"/>
      <c r="B269" s="28" t="s">
        <v>221</v>
      </c>
      <c r="C269" s="30"/>
      <c r="D269" s="30">
        <f t="shared" si="19"/>
        <v>0</v>
      </c>
      <c r="E269" s="30">
        <f t="shared" si="19"/>
        <v>0</v>
      </c>
    </row>
    <row r="270" spans="1:10" outlineLevel="3">
      <c r="A270" s="29"/>
      <c r="B270" s="28" t="s">
        <v>222</v>
      </c>
      <c r="C270" s="30"/>
      <c r="D270" s="30">
        <f t="shared" si="19"/>
        <v>0</v>
      </c>
      <c r="E270" s="30">
        <f t="shared" si="19"/>
        <v>0</v>
      </c>
    </row>
    <row r="271" spans="1:10" outlineLevel="3">
      <c r="A271" s="29"/>
      <c r="B271" s="28" t="s">
        <v>223</v>
      </c>
      <c r="C271" s="30"/>
      <c r="D271" s="30">
        <f t="shared" si="19"/>
        <v>0</v>
      </c>
      <c r="E271" s="30">
        <f t="shared" si="19"/>
        <v>0</v>
      </c>
    </row>
    <row r="272" spans="1:10" outlineLevel="3">
      <c r="A272" s="29"/>
      <c r="B272" s="28" t="s">
        <v>224</v>
      </c>
      <c r="C272" s="30"/>
      <c r="D272" s="30">
        <f t="shared" si="19"/>
        <v>0</v>
      </c>
      <c r="E272" s="30">
        <f t="shared" si="19"/>
        <v>0</v>
      </c>
    </row>
    <row r="273" spans="1:5" outlineLevel="3">
      <c r="A273" s="29"/>
      <c r="B273" s="28" t="s">
        <v>225</v>
      </c>
      <c r="C273" s="30"/>
      <c r="D273" s="30">
        <f t="shared" si="19"/>
        <v>0</v>
      </c>
      <c r="E273" s="30">
        <f t="shared" si="19"/>
        <v>0</v>
      </c>
    </row>
    <row r="274" spans="1:5" outlineLevel="3">
      <c r="A274" s="29"/>
      <c r="B274" s="28" t="s">
        <v>226</v>
      </c>
      <c r="C274" s="30"/>
      <c r="D274" s="30">
        <f t="shared" si="19"/>
        <v>0</v>
      </c>
      <c r="E274" s="30">
        <f t="shared" si="19"/>
        <v>0</v>
      </c>
    </row>
    <row r="275" spans="1:5" outlineLevel="3">
      <c r="A275" s="29"/>
      <c r="B275" s="28" t="s">
        <v>227</v>
      </c>
      <c r="C275" s="30"/>
      <c r="D275" s="30">
        <f t="shared" si="19"/>
        <v>0</v>
      </c>
      <c r="E275" s="30">
        <f t="shared" si="19"/>
        <v>0</v>
      </c>
    </row>
    <row r="276" spans="1:5" outlineLevel="3">
      <c r="A276" s="29"/>
      <c r="B276" s="28" t="s">
        <v>228</v>
      </c>
      <c r="C276" s="30"/>
      <c r="D276" s="30">
        <f t="shared" si="19"/>
        <v>0</v>
      </c>
      <c r="E276" s="30">
        <f t="shared" si="19"/>
        <v>0</v>
      </c>
    </row>
    <row r="277" spans="1:5" outlineLevel="3">
      <c r="A277" s="29"/>
      <c r="B277" s="28" t="s">
        <v>229</v>
      </c>
      <c r="C277" s="30"/>
      <c r="D277" s="30">
        <f t="shared" si="19"/>
        <v>0</v>
      </c>
      <c r="E277" s="30">
        <f t="shared" si="19"/>
        <v>0</v>
      </c>
    </row>
    <row r="278" spans="1:5" outlineLevel="3">
      <c r="A278" s="29"/>
      <c r="B278" s="28" t="s">
        <v>230</v>
      </c>
      <c r="C278" s="30"/>
      <c r="D278" s="30">
        <f t="shared" si="19"/>
        <v>0</v>
      </c>
      <c r="E278" s="30">
        <f t="shared" si="19"/>
        <v>0</v>
      </c>
    </row>
    <row r="279" spans="1:5" outlineLevel="3">
      <c r="A279" s="29"/>
      <c r="B279" s="28" t="s">
        <v>231</v>
      </c>
      <c r="C279" s="30"/>
      <c r="D279" s="30">
        <f t="shared" si="19"/>
        <v>0</v>
      </c>
      <c r="E279" s="30">
        <f t="shared" si="19"/>
        <v>0</v>
      </c>
    </row>
    <row r="280" spans="1:5" outlineLevel="3">
      <c r="A280" s="29"/>
      <c r="B280" s="28" t="s">
        <v>232</v>
      </c>
      <c r="C280" s="30"/>
      <c r="D280" s="30">
        <f t="shared" si="19"/>
        <v>0</v>
      </c>
      <c r="E280" s="30">
        <f t="shared" si="19"/>
        <v>0</v>
      </c>
    </row>
    <row r="281" spans="1:5" outlineLevel="3">
      <c r="A281" s="29"/>
      <c r="B281" s="28" t="s">
        <v>233</v>
      </c>
      <c r="C281" s="30"/>
      <c r="D281" s="30">
        <f t="shared" si="19"/>
        <v>0</v>
      </c>
      <c r="E281" s="30">
        <f t="shared" si="19"/>
        <v>0</v>
      </c>
    </row>
    <row r="282" spans="1:5" outlineLevel="3">
      <c r="A282" s="29"/>
      <c r="B282" s="28" t="s">
        <v>234</v>
      </c>
      <c r="C282" s="30"/>
      <c r="D282" s="30">
        <f t="shared" si="19"/>
        <v>0</v>
      </c>
      <c r="E282" s="30">
        <f t="shared" si="19"/>
        <v>0</v>
      </c>
    </row>
    <row r="283" spans="1:5" outlineLevel="3">
      <c r="A283" s="29"/>
      <c r="B283" s="28" t="s">
        <v>235</v>
      </c>
      <c r="C283" s="30"/>
      <c r="D283" s="30">
        <f t="shared" ref="D283:E288" si="20">C283</f>
        <v>0</v>
      </c>
      <c r="E283" s="30">
        <f t="shared" si="20"/>
        <v>0</v>
      </c>
    </row>
    <row r="284" spans="1:5" outlineLevel="3">
      <c r="A284" s="29"/>
      <c r="B284" s="28" t="s">
        <v>236</v>
      </c>
      <c r="C284" s="30"/>
      <c r="D284" s="30">
        <f t="shared" si="20"/>
        <v>0</v>
      </c>
      <c r="E284" s="30">
        <f t="shared" si="20"/>
        <v>0</v>
      </c>
    </row>
    <row r="285" spans="1:5" outlineLevel="3">
      <c r="A285" s="29"/>
      <c r="B285" s="28" t="s">
        <v>237</v>
      </c>
      <c r="C285" s="30"/>
      <c r="D285" s="30">
        <f t="shared" si="20"/>
        <v>0</v>
      </c>
      <c r="E285" s="30">
        <f t="shared" si="20"/>
        <v>0</v>
      </c>
    </row>
    <row r="286" spans="1:5" outlineLevel="3">
      <c r="A286" s="29"/>
      <c r="B286" s="28" t="s">
        <v>238</v>
      </c>
      <c r="C286" s="30"/>
      <c r="D286" s="30">
        <f t="shared" si="20"/>
        <v>0</v>
      </c>
      <c r="E286" s="30">
        <f t="shared" si="20"/>
        <v>0</v>
      </c>
    </row>
    <row r="287" spans="1:5" outlineLevel="3">
      <c r="A287" s="29"/>
      <c r="B287" s="28" t="s">
        <v>239</v>
      </c>
      <c r="C287" s="30"/>
      <c r="D287" s="30">
        <f t="shared" si="20"/>
        <v>0</v>
      </c>
      <c r="E287" s="30">
        <f t="shared" si="20"/>
        <v>0</v>
      </c>
    </row>
    <row r="288" spans="1:5" outlineLevel="3">
      <c r="A288" s="29"/>
      <c r="B288" s="28" t="s">
        <v>240</v>
      </c>
      <c r="C288" s="30"/>
      <c r="D288" s="30">
        <f t="shared" si="20"/>
        <v>0</v>
      </c>
      <c r="E288" s="30">
        <f t="shared" si="20"/>
        <v>0</v>
      </c>
    </row>
    <row r="289" spans="1:5" outlineLevel="2">
      <c r="A289" s="6">
        <v>1101</v>
      </c>
      <c r="B289" s="4" t="s">
        <v>36</v>
      </c>
      <c r="C289" s="5">
        <v>3480</v>
      </c>
      <c r="D289" s="5">
        <f>C289</f>
        <v>3480</v>
      </c>
      <c r="E289" s="5">
        <f>D289</f>
        <v>3480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1">C291</f>
        <v>0</v>
      </c>
      <c r="E291" s="30">
        <f t="shared" si="21"/>
        <v>0</v>
      </c>
    </row>
    <row r="292" spans="1:5" outlineLevel="3">
      <c r="A292" s="29"/>
      <c r="B292" s="28" t="s">
        <v>243</v>
      </c>
      <c r="C292" s="30"/>
      <c r="D292" s="30">
        <f t="shared" si="21"/>
        <v>0</v>
      </c>
      <c r="E292" s="30">
        <f t="shared" si="21"/>
        <v>0</v>
      </c>
    </row>
    <row r="293" spans="1:5" outlineLevel="3">
      <c r="A293" s="29"/>
      <c r="B293" s="28" t="s">
        <v>244</v>
      </c>
      <c r="C293" s="30"/>
      <c r="D293" s="30">
        <f t="shared" si="21"/>
        <v>0</v>
      </c>
      <c r="E293" s="30">
        <f t="shared" si="21"/>
        <v>0</v>
      </c>
    </row>
    <row r="294" spans="1:5" outlineLevel="3">
      <c r="A294" s="29"/>
      <c r="B294" s="28" t="s">
        <v>245</v>
      </c>
      <c r="C294" s="30"/>
      <c r="D294" s="30">
        <f t="shared" si="21"/>
        <v>0</v>
      </c>
      <c r="E294" s="30">
        <f t="shared" si="21"/>
        <v>0</v>
      </c>
    </row>
    <row r="295" spans="1:5" outlineLevel="3">
      <c r="A295" s="29"/>
      <c r="B295" s="28" t="s">
        <v>246</v>
      </c>
      <c r="C295" s="30"/>
      <c r="D295" s="30">
        <f t="shared" si="21"/>
        <v>0</v>
      </c>
      <c r="E295" s="30">
        <f t="shared" si="21"/>
        <v>0</v>
      </c>
    </row>
    <row r="296" spans="1:5" outlineLevel="2">
      <c r="A296" s="6">
        <v>1101</v>
      </c>
      <c r="B296" s="4" t="s">
        <v>247</v>
      </c>
      <c r="C296" s="5">
        <v>360</v>
      </c>
      <c r="D296" s="5">
        <f t="shared" ref="D296:E299" si="22">C296</f>
        <v>360</v>
      </c>
      <c r="E296" s="5">
        <f t="shared" si="22"/>
        <v>360</v>
      </c>
    </row>
    <row r="297" spans="1:5" outlineLevel="3">
      <c r="A297" s="29"/>
      <c r="B297" s="28" t="s">
        <v>111</v>
      </c>
      <c r="C297" s="30"/>
      <c r="D297" s="30">
        <f t="shared" si="22"/>
        <v>0</v>
      </c>
      <c r="E297" s="30">
        <f t="shared" si="22"/>
        <v>0</v>
      </c>
    </row>
    <row r="298" spans="1:5" outlineLevel="2">
      <c r="A298" s="6">
        <v>1101</v>
      </c>
      <c r="B298" s="4" t="s">
        <v>37</v>
      </c>
      <c r="C298" s="5">
        <v>13720</v>
      </c>
      <c r="D298" s="5">
        <f t="shared" si="22"/>
        <v>13720</v>
      </c>
      <c r="E298" s="5">
        <f t="shared" si="22"/>
        <v>13720</v>
      </c>
    </row>
    <row r="299" spans="1:5" outlineLevel="3">
      <c r="A299" s="29"/>
      <c r="B299" s="28" t="s">
        <v>248</v>
      </c>
      <c r="C299" s="30"/>
      <c r="D299" s="30">
        <f t="shared" si="22"/>
        <v>0</v>
      </c>
      <c r="E299" s="30">
        <f t="shared" si="22"/>
        <v>0</v>
      </c>
    </row>
    <row r="300" spans="1:5" outlineLevel="3">
      <c r="A300" s="29"/>
      <c r="B300" s="28" t="s">
        <v>249</v>
      </c>
      <c r="C300" s="30"/>
      <c r="D300" s="30">
        <f t="shared" ref="D300:E301" si="23">C300</f>
        <v>0</v>
      </c>
      <c r="E300" s="30">
        <f t="shared" si="23"/>
        <v>0</v>
      </c>
    </row>
    <row r="301" spans="1:5" outlineLevel="3">
      <c r="A301" s="29"/>
      <c r="B301" s="28" t="s">
        <v>250</v>
      </c>
      <c r="C301" s="30"/>
      <c r="D301" s="30">
        <f t="shared" si="23"/>
        <v>0</v>
      </c>
      <c r="E301" s="30">
        <f t="shared" si="23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 t="shared" ref="D303:E309" si="24">C303</f>
        <v>0</v>
      </c>
      <c r="E303" s="30">
        <f t="shared" si="24"/>
        <v>0</v>
      </c>
    </row>
    <row r="304" spans="1:5" outlineLevel="3">
      <c r="A304" s="29"/>
      <c r="B304" s="28" t="s">
        <v>253</v>
      </c>
      <c r="C304" s="30">
        <v>0</v>
      </c>
      <c r="D304" s="30">
        <f t="shared" si="24"/>
        <v>0</v>
      </c>
      <c r="E304" s="30">
        <f t="shared" si="24"/>
        <v>0</v>
      </c>
    </row>
    <row r="305" spans="1:5" outlineLevel="2">
      <c r="A305" s="6">
        <v>1101</v>
      </c>
      <c r="B305" s="4" t="s">
        <v>38</v>
      </c>
      <c r="C305" s="5">
        <v>7880</v>
      </c>
      <c r="D305" s="5">
        <f t="shared" si="24"/>
        <v>7880</v>
      </c>
      <c r="E305" s="5">
        <f t="shared" si="24"/>
        <v>7880</v>
      </c>
    </row>
    <row r="306" spans="1:5" outlineLevel="3">
      <c r="A306" s="29"/>
      <c r="B306" s="28" t="s">
        <v>254</v>
      </c>
      <c r="C306" s="30"/>
      <c r="D306" s="30">
        <f t="shared" si="24"/>
        <v>0</v>
      </c>
      <c r="E306" s="30">
        <f t="shared" si="24"/>
        <v>0</v>
      </c>
    </row>
    <row r="307" spans="1:5" outlineLevel="3">
      <c r="A307" s="29"/>
      <c r="B307" s="28" t="s">
        <v>255</v>
      </c>
      <c r="C307" s="30"/>
      <c r="D307" s="30">
        <f t="shared" si="24"/>
        <v>0</v>
      </c>
      <c r="E307" s="30">
        <f t="shared" si="24"/>
        <v>0</v>
      </c>
    </row>
    <row r="308" spans="1:5" outlineLevel="2">
      <c r="A308" s="6">
        <v>1101</v>
      </c>
      <c r="B308" s="4" t="s">
        <v>39</v>
      </c>
      <c r="C308" s="5">
        <v>70170</v>
      </c>
      <c r="D308" s="5">
        <f t="shared" si="24"/>
        <v>70170</v>
      </c>
      <c r="E308" s="5">
        <f t="shared" si="24"/>
        <v>70170</v>
      </c>
    </row>
    <row r="309" spans="1:5" outlineLevel="3">
      <c r="A309" s="29"/>
      <c r="B309" s="28" t="s">
        <v>256</v>
      </c>
      <c r="C309" s="30"/>
      <c r="D309" s="30">
        <f t="shared" si="24"/>
        <v>0</v>
      </c>
      <c r="E309" s="30">
        <f t="shared" si="24"/>
        <v>0</v>
      </c>
    </row>
    <row r="310" spans="1:5" outlineLevel="3">
      <c r="A310" s="29"/>
      <c r="B310" s="28" t="s">
        <v>257</v>
      </c>
      <c r="C310" s="30"/>
      <c r="D310" s="30">
        <f t="shared" ref="D310:E312" si="25">C310</f>
        <v>0</v>
      </c>
      <c r="E310" s="30">
        <f t="shared" si="25"/>
        <v>0</v>
      </c>
    </row>
    <row r="311" spans="1:5" outlineLevel="3">
      <c r="A311" s="29"/>
      <c r="B311" s="28" t="s">
        <v>258</v>
      </c>
      <c r="C311" s="30"/>
      <c r="D311" s="30">
        <f t="shared" si="25"/>
        <v>0</v>
      </c>
      <c r="E311" s="30">
        <f t="shared" si="25"/>
        <v>0</v>
      </c>
    </row>
    <row r="312" spans="1:5" outlineLevel="3">
      <c r="A312" s="29"/>
      <c r="B312" s="28" t="s">
        <v>259</v>
      </c>
      <c r="C312" s="30"/>
      <c r="D312" s="30">
        <f t="shared" si="25"/>
        <v>0</v>
      </c>
      <c r="E312" s="30">
        <f t="shared" si="25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84" t="s">
        <v>601</v>
      </c>
      <c r="B314" s="18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6">C317</f>
        <v>0</v>
      </c>
      <c r="E317" s="30">
        <f t="shared" si="26"/>
        <v>0</v>
      </c>
    </row>
    <row r="318" spans="1:5" outlineLevel="3">
      <c r="A318" s="29"/>
      <c r="B318" s="28" t="s">
        <v>261</v>
      </c>
      <c r="C318" s="30"/>
      <c r="D318" s="30">
        <f t="shared" si="26"/>
        <v>0</v>
      </c>
      <c r="E318" s="30">
        <f t="shared" si="26"/>
        <v>0</v>
      </c>
    </row>
    <row r="319" spans="1:5" outlineLevel="3">
      <c r="A319" s="29"/>
      <c r="B319" s="28" t="s">
        <v>248</v>
      </c>
      <c r="C319" s="30"/>
      <c r="D319" s="30">
        <f t="shared" si="26"/>
        <v>0</v>
      </c>
      <c r="E319" s="30">
        <f t="shared" si="26"/>
        <v>0</v>
      </c>
    </row>
    <row r="320" spans="1:5" outlineLevel="3">
      <c r="A320" s="29"/>
      <c r="B320" s="28" t="s">
        <v>262</v>
      </c>
      <c r="C320" s="30"/>
      <c r="D320" s="30">
        <f t="shared" si="26"/>
        <v>0</v>
      </c>
      <c r="E320" s="30">
        <f t="shared" si="26"/>
        <v>0</v>
      </c>
    </row>
    <row r="321" spans="1:5" outlineLevel="3">
      <c r="A321" s="29"/>
      <c r="B321" s="28" t="s">
        <v>252</v>
      </c>
      <c r="C321" s="30"/>
      <c r="D321" s="30">
        <f t="shared" si="26"/>
        <v>0</v>
      </c>
      <c r="E321" s="30">
        <f t="shared" si="26"/>
        <v>0</v>
      </c>
    </row>
    <row r="322" spans="1:5" outlineLevel="3">
      <c r="A322" s="29"/>
      <c r="B322" s="28" t="s">
        <v>253</v>
      </c>
      <c r="C322" s="30"/>
      <c r="D322" s="30">
        <f t="shared" si="26"/>
        <v>0</v>
      </c>
      <c r="E322" s="30">
        <f t="shared" si="26"/>
        <v>0</v>
      </c>
    </row>
    <row r="323" spans="1:5" outlineLevel="3">
      <c r="A323" s="29"/>
      <c r="B323" s="28" t="s">
        <v>238</v>
      </c>
      <c r="C323" s="30"/>
      <c r="D323" s="30">
        <f t="shared" si="26"/>
        <v>0</v>
      </c>
      <c r="E323" s="30">
        <f t="shared" si="26"/>
        <v>0</v>
      </c>
    </row>
    <row r="324" spans="1:5" outlineLevel="3">
      <c r="A324" s="29"/>
      <c r="B324" s="28" t="s">
        <v>239</v>
      </c>
      <c r="C324" s="30"/>
      <c r="D324" s="30">
        <f t="shared" si="26"/>
        <v>0</v>
      </c>
      <c r="E324" s="30">
        <f t="shared" si="26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7">C333</f>
        <v>0</v>
      </c>
      <c r="E333" s="30">
        <f t="shared" si="27"/>
        <v>0</v>
      </c>
    </row>
    <row r="334" spans="1:5" outlineLevel="3">
      <c r="A334" s="29"/>
      <c r="B334" s="28" t="s">
        <v>258</v>
      </c>
      <c r="C334" s="30"/>
      <c r="D334" s="30">
        <f t="shared" si="27"/>
        <v>0</v>
      </c>
      <c r="E334" s="30">
        <f t="shared" si="27"/>
        <v>0</v>
      </c>
    </row>
    <row r="335" spans="1:5" outlineLevel="3">
      <c r="A335" s="29"/>
      <c r="B335" s="28" t="s">
        <v>259</v>
      </c>
      <c r="C335" s="30"/>
      <c r="D335" s="30">
        <f t="shared" si="27"/>
        <v>0</v>
      </c>
      <c r="E335" s="30">
        <f t="shared" si="27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8">C337</f>
        <v>0</v>
      </c>
      <c r="E337" s="5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8"/>
        <v>0</v>
      </c>
      <c r="E338" s="5">
        <f t="shared" si="28"/>
        <v>0</v>
      </c>
    </row>
    <row r="339" spans="1:10">
      <c r="A339" s="180" t="s">
        <v>270</v>
      </c>
      <c r="B339" s="181"/>
      <c r="C339" s="33">
        <f>C340+C444+C482</f>
        <v>181361</v>
      </c>
      <c r="D339" s="33">
        <f>D340+D444+D482</f>
        <v>181361</v>
      </c>
      <c r="E339" s="33">
        <f>E340+E444+E482</f>
        <v>181361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84" t="s">
        <v>271</v>
      </c>
      <c r="B340" s="185"/>
      <c r="C340" s="32">
        <f>C341+C342+C343+C344+C347+C348+C353+C356+C357+C362+C367+BG290668+C371+C372+C373+C376+C377+C378+C382+C388+C391+C392+C395+C398+C399+C404+C407+C408+C409+C412+C415+C416+C419+C420+C421+C422+C429+C443</f>
        <v>178361</v>
      </c>
      <c r="D340" s="32">
        <f>D341+D342+D343+D344+D347+D348+D353+D356+D357+D362+D367+BH290668+D371+D372+D373+D376+D377+D378+D382+D388+D391+D392+D395+D398+D399+D404+D407+D408+D409+D412+D415+D416+D419+D420+D421+D422+D429+D443</f>
        <v>178361</v>
      </c>
      <c r="E340" s="32">
        <f>E341+E342+E343+E344+E347+E348+E353+E356+E357+E362+E367+BI290668+E371+E372+E373+E376+E377+E378+E382+E388+E391+E392+E395+E398+E399+E404+E407+E408+E409+E412+E415+E416+E419+E420+E421+E422+E429+E443</f>
        <v>178361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9">C342</f>
        <v>0</v>
      </c>
      <c r="E342" s="5">
        <f t="shared" si="29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9"/>
        <v>0</v>
      </c>
      <c r="E343" s="5">
        <f t="shared" si="29"/>
        <v>0</v>
      </c>
    </row>
    <row r="344" spans="1:10" outlineLevel="2">
      <c r="A344" s="6">
        <v>2201</v>
      </c>
      <c r="B344" s="4" t="s">
        <v>273</v>
      </c>
      <c r="C344" s="5">
        <f>SUM(C345:C346)</f>
        <v>500</v>
      </c>
      <c r="D344" s="5">
        <f>SUM(D345:D346)</f>
        <v>500</v>
      </c>
      <c r="E344" s="5">
        <f>SUM(E345:E346)</f>
        <v>500</v>
      </c>
    </row>
    <row r="345" spans="1:10" outlineLevel="3">
      <c r="A345" s="29"/>
      <c r="B345" s="28" t="s">
        <v>274</v>
      </c>
      <c r="C345" s="30"/>
      <c r="D345" s="30">
        <f t="shared" ref="D345:E347" si="30">C345</f>
        <v>0</v>
      </c>
      <c r="E345" s="30">
        <f t="shared" si="30"/>
        <v>0</v>
      </c>
    </row>
    <row r="346" spans="1:10" outlineLevel="3">
      <c r="A346" s="29"/>
      <c r="B346" s="28" t="s">
        <v>275</v>
      </c>
      <c r="C346" s="30">
        <v>500</v>
      </c>
      <c r="D346" s="30">
        <f t="shared" si="30"/>
        <v>500</v>
      </c>
      <c r="E346" s="30">
        <f t="shared" si="30"/>
        <v>500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0"/>
        <v>0</v>
      </c>
      <c r="E347" s="5">
        <f t="shared" si="30"/>
        <v>0</v>
      </c>
    </row>
    <row r="348" spans="1:10" outlineLevel="2">
      <c r="A348" s="6">
        <v>2201</v>
      </c>
      <c r="B348" s="4" t="s">
        <v>277</v>
      </c>
      <c r="C348" s="5">
        <f>SUM(C349:C352)</f>
        <v>22000</v>
      </c>
      <c r="D348" s="5">
        <f>SUM(D349:D352)</f>
        <v>22000</v>
      </c>
      <c r="E348" s="5">
        <f>SUM(E349:E352)</f>
        <v>22000</v>
      </c>
    </row>
    <row r="349" spans="1:10" outlineLevel="3">
      <c r="A349" s="29"/>
      <c r="B349" s="28" t="s">
        <v>278</v>
      </c>
      <c r="C349" s="30">
        <v>22000</v>
      </c>
      <c r="D349" s="30">
        <f>C349</f>
        <v>22000</v>
      </c>
      <c r="E349" s="30">
        <f>D349</f>
        <v>22000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1">C350</f>
        <v>0</v>
      </c>
      <c r="E350" s="30">
        <f t="shared" si="31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1"/>
        <v>0</v>
      </c>
      <c r="E351" s="30">
        <f t="shared" si="31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1"/>
        <v>0</v>
      </c>
      <c r="E352" s="30">
        <f t="shared" si="31"/>
        <v>0</v>
      </c>
    </row>
    <row r="353" spans="1:5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</row>
    <row r="354" spans="1:5" outlineLevel="3">
      <c r="A354" s="29"/>
      <c r="B354" s="28" t="s">
        <v>42</v>
      </c>
      <c r="C354" s="30">
        <v>300</v>
      </c>
      <c r="D354" s="30">
        <f t="shared" ref="D354:E356" si="32">C354</f>
        <v>300</v>
      </c>
      <c r="E354" s="30">
        <f t="shared" si="32"/>
        <v>300</v>
      </c>
    </row>
    <row r="355" spans="1:5" outlineLevel="3">
      <c r="A355" s="29"/>
      <c r="B355" s="28" t="s">
        <v>283</v>
      </c>
      <c r="C355" s="30">
        <v>0</v>
      </c>
      <c r="D355" s="30">
        <f t="shared" si="32"/>
        <v>0</v>
      </c>
      <c r="E355" s="30">
        <f t="shared" si="32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32"/>
        <v>0</v>
      </c>
      <c r="E356" s="5">
        <f t="shared" si="32"/>
        <v>0</v>
      </c>
    </row>
    <row r="357" spans="1:5" outlineLevel="2">
      <c r="A357" s="6">
        <v>2201</v>
      </c>
      <c r="B357" s="4" t="s">
        <v>285</v>
      </c>
      <c r="C357" s="5">
        <f>SUM(C358:C361)</f>
        <v>2500</v>
      </c>
      <c r="D357" s="5">
        <f>SUM(D358:D361)</f>
        <v>2500</v>
      </c>
      <c r="E357" s="5">
        <f>SUM(E358:E361)</f>
        <v>2500</v>
      </c>
    </row>
    <row r="358" spans="1:5" outlineLevel="3">
      <c r="A358" s="29"/>
      <c r="B358" s="28" t="s">
        <v>286</v>
      </c>
      <c r="C358" s="30">
        <v>2500</v>
      </c>
      <c r="D358" s="30">
        <f>C358</f>
        <v>2500</v>
      </c>
      <c r="E358" s="30">
        <f>D358</f>
        <v>2500</v>
      </c>
    </row>
    <row r="359" spans="1:5" outlineLevel="3">
      <c r="A359" s="29"/>
      <c r="B359" s="28" t="s">
        <v>287</v>
      </c>
      <c r="C359" s="30"/>
      <c r="D359" s="30">
        <f t="shared" ref="D359:E361" si="33">C359</f>
        <v>0</v>
      </c>
      <c r="E359" s="30">
        <f t="shared" si="33"/>
        <v>0</v>
      </c>
    </row>
    <row r="360" spans="1:5" outlineLevel="3">
      <c r="A360" s="29"/>
      <c r="B360" s="28" t="s">
        <v>288</v>
      </c>
      <c r="C360" s="30"/>
      <c r="D360" s="30">
        <f t="shared" si="33"/>
        <v>0</v>
      </c>
      <c r="E360" s="30">
        <f t="shared" si="33"/>
        <v>0</v>
      </c>
    </row>
    <row r="361" spans="1:5" outlineLevel="3">
      <c r="A361" s="29"/>
      <c r="B361" s="28" t="s">
        <v>289</v>
      </c>
      <c r="C361" s="30"/>
      <c r="D361" s="30">
        <f t="shared" si="33"/>
        <v>0</v>
      </c>
      <c r="E361" s="30">
        <f t="shared" si="33"/>
        <v>0</v>
      </c>
    </row>
    <row r="362" spans="1:5" outlineLevel="2">
      <c r="A362" s="6">
        <v>2201</v>
      </c>
      <c r="B362" s="4" t="s">
        <v>290</v>
      </c>
      <c r="C362" s="5">
        <f>SUM(C363:C366)</f>
        <v>6000</v>
      </c>
      <c r="D362" s="5">
        <f>SUM(D363:D366)</f>
        <v>6000</v>
      </c>
      <c r="E362" s="5">
        <f>SUM(E363:E366)</f>
        <v>6000</v>
      </c>
    </row>
    <row r="363" spans="1:5" outlineLevel="3">
      <c r="A363" s="29"/>
      <c r="B363" s="28" t="s">
        <v>291</v>
      </c>
      <c r="C363" s="30">
        <v>500</v>
      </c>
      <c r="D363" s="30">
        <f>C363</f>
        <v>500</v>
      </c>
      <c r="E363" s="30">
        <f>D363</f>
        <v>500</v>
      </c>
    </row>
    <row r="364" spans="1:5" outlineLevel="3">
      <c r="A364" s="29"/>
      <c r="B364" s="28" t="s">
        <v>292</v>
      </c>
      <c r="C364" s="30">
        <v>5500</v>
      </c>
      <c r="D364" s="30">
        <f t="shared" ref="D364:E366" si="34">C364</f>
        <v>5500</v>
      </c>
      <c r="E364" s="30">
        <f t="shared" si="34"/>
        <v>5500</v>
      </c>
    </row>
    <row r="365" spans="1:5" outlineLevel="3">
      <c r="A365" s="29"/>
      <c r="B365" s="28" t="s">
        <v>293</v>
      </c>
      <c r="C365" s="30"/>
      <c r="D365" s="30">
        <f t="shared" si="34"/>
        <v>0</v>
      </c>
      <c r="E365" s="30">
        <f t="shared" si="34"/>
        <v>0</v>
      </c>
    </row>
    <row r="366" spans="1:5" outlineLevel="3">
      <c r="A366" s="29"/>
      <c r="B366" s="28" t="s">
        <v>294</v>
      </c>
      <c r="C366" s="30"/>
      <c r="D366" s="30">
        <f t="shared" si="34"/>
        <v>0</v>
      </c>
      <c r="E366" s="30">
        <f t="shared" si="34"/>
        <v>0</v>
      </c>
    </row>
    <row r="367" spans="1:5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5">C369</f>
        <v>0</v>
      </c>
      <c r="E369" s="30">
        <f t="shared" si="35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5"/>
        <v>0</v>
      </c>
      <c r="E370" s="30">
        <f t="shared" si="35"/>
        <v>0</v>
      </c>
    </row>
    <row r="371" spans="1:5" outlineLevel="2">
      <c r="A371" s="6">
        <v>2201</v>
      </c>
      <c r="B371" s="4" t="s">
        <v>44</v>
      </c>
      <c r="C371" s="5">
        <v>3500</v>
      </c>
      <c r="D371" s="5">
        <f t="shared" si="35"/>
        <v>3500</v>
      </c>
      <c r="E371" s="5">
        <f t="shared" si="35"/>
        <v>3500</v>
      </c>
    </row>
    <row r="372" spans="1:5" outlineLevel="2">
      <c r="A372" s="6">
        <v>2201</v>
      </c>
      <c r="B372" s="4" t="s">
        <v>45</v>
      </c>
      <c r="C372" s="5">
        <v>3000</v>
      </c>
      <c r="D372" s="5">
        <v>3300</v>
      </c>
      <c r="E372" s="5">
        <f t="shared" si="35"/>
        <v>3300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6">C374</f>
        <v>0</v>
      </c>
      <c r="E374" s="30">
        <f t="shared" si="36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6"/>
        <v>0</v>
      </c>
      <c r="E375" s="30">
        <f t="shared" si="36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6"/>
        <v>0</v>
      </c>
      <c r="E376" s="5">
        <f t="shared" si="36"/>
        <v>0</v>
      </c>
    </row>
    <row r="377" spans="1:5" outlineLevel="2" collapsed="1">
      <c r="A377" s="6">
        <v>2201</v>
      </c>
      <c r="B377" s="4" t="s">
        <v>302</v>
      </c>
      <c r="C377" s="5">
        <v>500</v>
      </c>
      <c r="D377" s="5">
        <v>200</v>
      </c>
      <c r="E377" s="5">
        <f t="shared" si="36"/>
        <v>200</v>
      </c>
    </row>
    <row r="378" spans="1:5" outlineLevel="2">
      <c r="A378" s="6">
        <v>2201</v>
      </c>
      <c r="B378" s="4" t="s">
        <v>303</v>
      </c>
      <c r="C378" s="5">
        <f>SUM(C379:C381)</f>
        <v>3000</v>
      </c>
      <c r="D378" s="5">
        <f>SUM(D379:D381)</f>
        <v>3000</v>
      </c>
      <c r="E378" s="5">
        <f>SUM(E379:E381)</f>
        <v>3000</v>
      </c>
    </row>
    <row r="379" spans="1:5" outlineLevel="3">
      <c r="A379" s="29"/>
      <c r="B379" s="28" t="s">
        <v>46</v>
      </c>
      <c r="C379" s="30">
        <v>2500</v>
      </c>
      <c r="D379" s="30">
        <f>C379</f>
        <v>2500</v>
      </c>
      <c r="E379" s="30">
        <f>D379</f>
        <v>2500</v>
      </c>
    </row>
    <row r="380" spans="1:5" outlineLevel="3">
      <c r="A380" s="29"/>
      <c r="B380" s="28" t="s">
        <v>113</v>
      </c>
      <c r="C380" s="30"/>
      <c r="D380" s="30">
        <f t="shared" ref="D380:E381" si="37">C380</f>
        <v>0</v>
      </c>
      <c r="E380" s="30">
        <f t="shared" si="37"/>
        <v>0</v>
      </c>
    </row>
    <row r="381" spans="1:5" outlineLevel="3">
      <c r="A381" s="29"/>
      <c r="B381" s="28" t="s">
        <v>47</v>
      </c>
      <c r="C381" s="30">
        <v>500</v>
      </c>
      <c r="D381" s="30">
        <f t="shared" si="37"/>
        <v>500</v>
      </c>
      <c r="E381" s="30">
        <f t="shared" si="37"/>
        <v>500</v>
      </c>
    </row>
    <row r="382" spans="1:5" outlineLevel="2">
      <c r="A382" s="6">
        <v>2201</v>
      </c>
      <c r="B382" s="4" t="s">
        <v>114</v>
      </c>
      <c r="C382" s="5">
        <f>SUM(C383:C387)</f>
        <v>1000</v>
      </c>
      <c r="D382" s="5">
        <f>SUM(D383:D387)</f>
        <v>1000</v>
      </c>
      <c r="E382" s="5">
        <f>SUM(E383:E387)</f>
        <v>1000</v>
      </c>
    </row>
    <row r="383" spans="1:5" outlineLevel="3">
      <c r="A383" s="29"/>
      <c r="B383" s="28" t="s">
        <v>304</v>
      </c>
      <c r="C383" s="30">
        <v>500</v>
      </c>
      <c r="D383" s="30">
        <f>C383</f>
        <v>500</v>
      </c>
      <c r="E383" s="30">
        <f>D383</f>
        <v>500</v>
      </c>
    </row>
    <row r="384" spans="1:5" outlineLevel="3">
      <c r="A384" s="29"/>
      <c r="B384" s="28" t="s">
        <v>305</v>
      </c>
      <c r="C384" s="30"/>
      <c r="D384" s="30">
        <f t="shared" ref="D384:E387" si="38">C384</f>
        <v>0</v>
      </c>
      <c r="E384" s="30">
        <f t="shared" si="38"/>
        <v>0</v>
      </c>
    </row>
    <row r="385" spans="1:5" outlineLevel="3">
      <c r="A385" s="29"/>
      <c r="B385" s="28" t="s">
        <v>306</v>
      </c>
      <c r="C385" s="30"/>
      <c r="D385" s="30">
        <f t="shared" si="38"/>
        <v>0</v>
      </c>
      <c r="E385" s="30">
        <f t="shared" si="38"/>
        <v>0</v>
      </c>
    </row>
    <row r="386" spans="1:5" outlineLevel="3">
      <c r="A386" s="29"/>
      <c r="B386" s="28" t="s">
        <v>307</v>
      </c>
      <c r="C386" s="30">
        <v>500</v>
      </c>
      <c r="D386" s="30">
        <f t="shared" si="38"/>
        <v>500</v>
      </c>
      <c r="E386" s="30">
        <f t="shared" si="38"/>
        <v>500</v>
      </c>
    </row>
    <row r="387" spans="1:5" outlineLevel="3">
      <c r="A387" s="29"/>
      <c r="B387" s="28" t="s">
        <v>308</v>
      </c>
      <c r="C387" s="30"/>
      <c r="D387" s="30">
        <f t="shared" si="38"/>
        <v>0</v>
      </c>
      <c r="E387" s="30">
        <f t="shared" si="38"/>
        <v>0</v>
      </c>
    </row>
    <row r="388" spans="1:5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</row>
    <row r="389" spans="1:5" outlineLevel="3">
      <c r="A389" s="29"/>
      <c r="B389" s="28" t="s">
        <v>48</v>
      </c>
      <c r="C389" s="30">
        <v>500</v>
      </c>
      <c r="D389" s="30">
        <f t="shared" ref="D389:E391" si="39">C389</f>
        <v>500</v>
      </c>
      <c r="E389" s="30">
        <f t="shared" si="39"/>
        <v>500</v>
      </c>
    </row>
    <row r="390" spans="1:5" outlineLevel="3">
      <c r="A390" s="29"/>
      <c r="B390" s="28" t="s">
        <v>310</v>
      </c>
      <c r="C390" s="30">
        <v>0</v>
      </c>
      <c r="D390" s="30">
        <f t="shared" si="39"/>
        <v>0</v>
      </c>
      <c r="E390" s="30">
        <f t="shared" si="39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9"/>
        <v>0</v>
      </c>
      <c r="E391" s="5">
        <f t="shared" si="39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3000</v>
      </c>
      <c r="D392" s="5">
        <f>SUM(D393:D394)</f>
        <v>3000</v>
      </c>
      <c r="E392" s="5">
        <f>SUM(E393:E394)</f>
        <v>3000</v>
      </c>
    </row>
    <row r="393" spans="1:5" outlineLevel="3">
      <c r="A393" s="29"/>
      <c r="B393" s="28" t="s">
        <v>313</v>
      </c>
      <c r="C393" s="30">
        <v>1000</v>
      </c>
      <c r="D393" s="30">
        <f>C393</f>
        <v>1000</v>
      </c>
      <c r="E393" s="30">
        <f>D393</f>
        <v>1000</v>
      </c>
    </row>
    <row r="394" spans="1:5" outlineLevel="3">
      <c r="A394" s="29"/>
      <c r="B394" s="28" t="s">
        <v>314</v>
      </c>
      <c r="C394" s="30">
        <v>2000</v>
      </c>
      <c r="D394" s="30">
        <f>C394</f>
        <v>2000</v>
      </c>
      <c r="E394" s="30">
        <f>D394</f>
        <v>2000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40">C396</f>
        <v>0</v>
      </c>
      <c r="E396" s="30">
        <f t="shared" si="40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40"/>
        <v>0</v>
      </c>
      <c r="E397" s="30">
        <f t="shared" si="40"/>
        <v>0</v>
      </c>
    </row>
    <row r="398" spans="1:5" outlineLevel="2">
      <c r="A398" s="6">
        <v>2201</v>
      </c>
      <c r="B398" s="4" t="s">
        <v>317</v>
      </c>
      <c r="C398" s="5">
        <v>300</v>
      </c>
      <c r="D398" s="5">
        <f t="shared" si="40"/>
        <v>300</v>
      </c>
      <c r="E398" s="5">
        <f t="shared" si="40"/>
        <v>300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41">C401</f>
        <v>0</v>
      </c>
      <c r="E401" s="30">
        <f t="shared" si="41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41"/>
        <v>0</v>
      </c>
      <c r="E402" s="30">
        <f t="shared" si="41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41"/>
        <v>0</v>
      </c>
      <c r="E403" s="30">
        <f t="shared" si="41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42">C405</f>
        <v>0</v>
      </c>
      <c r="E405" s="30">
        <f t="shared" si="42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42"/>
        <v>0</v>
      </c>
      <c r="E406" s="30">
        <f t="shared" si="42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42"/>
        <v>0</v>
      </c>
      <c r="E407" s="5">
        <f t="shared" si="42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42"/>
        <v>0</v>
      </c>
      <c r="E408" s="5">
        <f t="shared" si="42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</row>
    <row r="410" spans="1:5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2800</v>
      </c>
      <c r="D412" s="5">
        <f>SUM(D413:D414)</f>
        <v>2800</v>
      </c>
      <c r="E412" s="5">
        <f>SUM(E413:E414)</f>
        <v>2800</v>
      </c>
    </row>
    <row r="413" spans="1:5" outlineLevel="3" collapsed="1">
      <c r="A413" s="29"/>
      <c r="B413" s="28" t="s">
        <v>328</v>
      </c>
      <c r="C413" s="30">
        <v>2800</v>
      </c>
      <c r="D413" s="30">
        <f t="shared" ref="D413:E415" si="43">C413</f>
        <v>2800</v>
      </c>
      <c r="E413" s="30">
        <f t="shared" si="43"/>
        <v>2800</v>
      </c>
    </row>
    <row r="414" spans="1:5" outlineLevel="3">
      <c r="A414" s="29"/>
      <c r="B414" s="28" t="s">
        <v>329</v>
      </c>
      <c r="C414" s="30">
        <v>0</v>
      </c>
      <c r="D414" s="30">
        <f t="shared" si="43"/>
        <v>0</v>
      </c>
      <c r="E414" s="30">
        <f t="shared" si="43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3"/>
        <v>0</v>
      </c>
      <c r="E415" s="5">
        <f t="shared" si="43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4">C417</f>
        <v>0</v>
      </c>
      <c r="E417" s="30">
        <f t="shared" si="44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4"/>
        <v>0</v>
      </c>
      <c r="E418" s="30">
        <f t="shared" si="44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4"/>
        <v>0</v>
      </c>
      <c r="E419" s="5">
        <f t="shared" si="44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4"/>
        <v>0</v>
      </c>
      <c r="E420" s="5">
        <f t="shared" si="44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4"/>
        <v>0</v>
      </c>
      <c r="E421" s="5">
        <f t="shared" si="44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5">C424</f>
        <v>0</v>
      </c>
      <c r="E424" s="30">
        <f t="shared" si="45"/>
        <v>0</v>
      </c>
    </row>
    <row r="425" spans="1:5" outlineLevel="3">
      <c r="A425" s="29"/>
      <c r="B425" s="28" t="s">
        <v>338</v>
      </c>
      <c r="C425" s="30"/>
      <c r="D425" s="30">
        <f t="shared" si="45"/>
        <v>0</v>
      </c>
      <c r="E425" s="30">
        <f t="shared" si="45"/>
        <v>0</v>
      </c>
    </row>
    <row r="426" spans="1:5" outlineLevel="3">
      <c r="A426" s="29"/>
      <c r="B426" s="28" t="s">
        <v>339</v>
      </c>
      <c r="C426" s="30"/>
      <c r="D426" s="30">
        <f t="shared" si="45"/>
        <v>0</v>
      </c>
      <c r="E426" s="30">
        <f t="shared" si="45"/>
        <v>0</v>
      </c>
    </row>
    <row r="427" spans="1:5" outlineLevel="3">
      <c r="A427" s="29"/>
      <c r="B427" s="28" t="s">
        <v>340</v>
      </c>
      <c r="C427" s="30">
        <v>180</v>
      </c>
      <c r="D427" s="30">
        <f t="shared" si="45"/>
        <v>180</v>
      </c>
      <c r="E427" s="30">
        <f t="shared" si="45"/>
        <v>180</v>
      </c>
    </row>
    <row r="428" spans="1:5" outlineLevel="3">
      <c r="A428" s="29"/>
      <c r="B428" s="28" t="s">
        <v>341</v>
      </c>
      <c r="C428" s="30">
        <v>0</v>
      </c>
      <c r="D428" s="30">
        <f t="shared" si="45"/>
        <v>0</v>
      </c>
      <c r="E428" s="30">
        <f t="shared" si="45"/>
        <v>0</v>
      </c>
    </row>
    <row r="429" spans="1:5" outlineLevel="2">
      <c r="A429" s="6">
        <v>2201</v>
      </c>
      <c r="B429" s="4" t="s">
        <v>342</v>
      </c>
      <c r="C429" s="5">
        <f>SUM(C430:C442)</f>
        <v>127781</v>
      </c>
      <c r="D429" s="5">
        <f>SUM(D430:D442)</f>
        <v>127781</v>
      </c>
      <c r="E429" s="5">
        <f>SUM(E430:E442)</f>
        <v>127781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>
        <v>52118</v>
      </c>
      <c r="D431" s="30">
        <f t="shared" ref="D431:E442" si="46">C431</f>
        <v>52118</v>
      </c>
      <c r="E431" s="30">
        <f t="shared" si="46"/>
        <v>52118</v>
      </c>
    </row>
    <row r="432" spans="1:5" outlineLevel="3">
      <c r="A432" s="29"/>
      <c r="B432" s="28" t="s">
        <v>345</v>
      </c>
      <c r="C432" s="30">
        <v>41415</v>
      </c>
      <c r="D432" s="30">
        <f t="shared" si="46"/>
        <v>41415</v>
      </c>
      <c r="E432" s="30">
        <f t="shared" si="46"/>
        <v>41415</v>
      </c>
    </row>
    <row r="433" spans="1:5" outlineLevel="3">
      <c r="A433" s="29"/>
      <c r="B433" s="28" t="s">
        <v>346</v>
      </c>
      <c r="C433" s="30">
        <v>5328</v>
      </c>
      <c r="D433" s="30">
        <f t="shared" si="46"/>
        <v>5328</v>
      </c>
      <c r="E433" s="30">
        <f t="shared" si="46"/>
        <v>5328</v>
      </c>
    </row>
    <row r="434" spans="1:5" outlineLevel="3">
      <c r="A434" s="29"/>
      <c r="B434" s="28" t="s">
        <v>347</v>
      </c>
      <c r="C434" s="30">
        <v>3500</v>
      </c>
      <c r="D434" s="30">
        <f t="shared" si="46"/>
        <v>3500</v>
      </c>
      <c r="E434" s="30">
        <f t="shared" si="46"/>
        <v>3500</v>
      </c>
    </row>
    <row r="435" spans="1:5" outlineLevel="3">
      <c r="A435" s="29"/>
      <c r="B435" s="28" t="s">
        <v>348</v>
      </c>
      <c r="C435" s="30"/>
      <c r="D435" s="30">
        <f t="shared" si="46"/>
        <v>0</v>
      </c>
      <c r="E435" s="30">
        <f t="shared" si="46"/>
        <v>0</v>
      </c>
    </row>
    <row r="436" spans="1:5" outlineLevel="3">
      <c r="A436" s="29"/>
      <c r="B436" s="28" t="s">
        <v>349</v>
      </c>
      <c r="C436" s="30"/>
      <c r="D436" s="30">
        <f t="shared" si="46"/>
        <v>0</v>
      </c>
      <c r="E436" s="30">
        <f t="shared" si="46"/>
        <v>0</v>
      </c>
    </row>
    <row r="437" spans="1:5" outlineLevel="3">
      <c r="A437" s="29"/>
      <c r="B437" s="28" t="s">
        <v>350</v>
      </c>
      <c r="C437" s="30"/>
      <c r="D437" s="30">
        <f t="shared" si="46"/>
        <v>0</v>
      </c>
      <c r="E437" s="30">
        <f t="shared" si="46"/>
        <v>0</v>
      </c>
    </row>
    <row r="438" spans="1:5" outlineLevel="3">
      <c r="A438" s="29"/>
      <c r="B438" s="28" t="s">
        <v>351</v>
      </c>
      <c r="C438" s="30"/>
      <c r="D438" s="30">
        <f t="shared" si="46"/>
        <v>0</v>
      </c>
      <c r="E438" s="30">
        <f t="shared" si="46"/>
        <v>0</v>
      </c>
    </row>
    <row r="439" spans="1:5" outlineLevel="3">
      <c r="A439" s="29"/>
      <c r="B439" s="28" t="s">
        <v>352</v>
      </c>
      <c r="C439" s="30"/>
      <c r="D439" s="30">
        <f t="shared" si="46"/>
        <v>0</v>
      </c>
      <c r="E439" s="30">
        <f t="shared" si="46"/>
        <v>0</v>
      </c>
    </row>
    <row r="440" spans="1:5" outlineLevel="3">
      <c r="A440" s="29"/>
      <c r="B440" s="28" t="s">
        <v>353</v>
      </c>
      <c r="C440" s="30"/>
      <c r="D440" s="30">
        <f t="shared" si="46"/>
        <v>0</v>
      </c>
      <c r="E440" s="30">
        <f t="shared" si="46"/>
        <v>0</v>
      </c>
    </row>
    <row r="441" spans="1:5" outlineLevel="3">
      <c r="A441" s="29"/>
      <c r="B441" s="28" t="s">
        <v>354</v>
      </c>
      <c r="C441" s="30">
        <v>13420</v>
      </c>
      <c r="D441" s="30">
        <f t="shared" si="46"/>
        <v>13420</v>
      </c>
      <c r="E441" s="30">
        <f t="shared" si="46"/>
        <v>13420</v>
      </c>
    </row>
    <row r="442" spans="1:5" outlineLevel="3">
      <c r="A442" s="29"/>
      <c r="B442" s="28" t="s">
        <v>355</v>
      </c>
      <c r="C442" s="30">
        <v>12000</v>
      </c>
      <c r="D442" s="30">
        <f t="shared" si="46"/>
        <v>12000</v>
      </c>
      <c r="E442" s="30">
        <f t="shared" si="46"/>
        <v>12000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84" t="s">
        <v>357</v>
      </c>
      <c r="B444" s="185"/>
      <c r="C444" s="32">
        <f>C445+C454+C455+C459+C462+C463+C468+C474+C477+C480+C481+C450</f>
        <v>3000</v>
      </c>
      <c r="D444" s="32">
        <f>D445+D454+D455+D459+D462+D463+D468+D474+D477+D480+D481+D450</f>
        <v>3000</v>
      </c>
      <c r="E444" s="32">
        <f>E445+E454+E455+E459+E462+E463+E468+E474+E477+E480+E481+E450</f>
        <v>3000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7">C447</f>
        <v>0</v>
      </c>
      <c r="E447" s="30">
        <f t="shared" si="47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7"/>
        <v>0</v>
      </c>
      <c r="E448" s="30">
        <f t="shared" si="47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7"/>
        <v>0</v>
      </c>
      <c r="E449" s="30">
        <f t="shared" si="47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8">C452</f>
        <v>0</v>
      </c>
      <c r="E452" s="30">
        <f t="shared" si="48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8"/>
        <v>0</v>
      </c>
      <c r="E453" s="30">
        <f t="shared" si="48"/>
        <v>0</v>
      </c>
    </row>
    <row r="454" spans="1:5" ht="15" customHeight="1" outlineLevel="2">
      <c r="A454" s="6">
        <v>2202</v>
      </c>
      <c r="B454" s="4" t="s">
        <v>51</v>
      </c>
      <c r="C454" s="5">
        <v>2500</v>
      </c>
      <c r="D454" s="5">
        <f>C454</f>
        <v>2500</v>
      </c>
      <c r="E454" s="5">
        <f>D454</f>
        <v>2500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9">C457</f>
        <v>0</v>
      </c>
      <c r="E457" s="30">
        <f t="shared" si="49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9"/>
        <v>0</v>
      </c>
      <c r="E458" s="30">
        <f t="shared" si="49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50">C460</f>
        <v>0</v>
      </c>
      <c r="E460" s="30">
        <f t="shared" si="50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50"/>
        <v>0</v>
      </c>
      <c r="E461" s="30">
        <f t="shared" si="50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50"/>
        <v>0</v>
      </c>
      <c r="E462" s="5">
        <f t="shared" si="50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51">C465</f>
        <v>0</v>
      </c>
      <c r="E465" s="30">
        <f t="shared" si="51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51"/>
        <v>0</v>
      </c>
      <c r="E466" s="30">
        <f t="shared" si="51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51"/>
        <v>0</v>
      </c>
      <c r="E467" s="30">
        <f t="shared" si="51"/>
        <v>0</v>
      </c>
    </row>
    <row r="468" spans="1:5" outlineLevel="2">
      <c r="A468" s="6">
        <v>2202</v>
      </c>
      <c r="B468" s="4" t="s">
        <v>377</v>
      </c>
      <c r="C468" s="5">
        <f>SUM(C469:C473)</f>
        <v>300</v>
      </c>
      <c r="D468" s="5">
        <f>SUM(D469:D473)</f>
        <v>300</v>
      </c>
      <c r="E468" s="5">
        <f>SUM(E469:E473)</f>
        <v>300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300</v>
      </c>
      <c r="D470" s="30">
        <f t="shared" ref="D470:E473" si="52">C470</f>
        <v>300</v>
      </c>
      <c r="E470" s="30">
        <f t="shared" si="52"/>
        <v>300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52"/>
        <v>0</v>
      </c>
      <c r="E471" s="30">
        <f t="shared" si="52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52"/>
        <v>0</v>
      </c>
      <c r="E472" s="30">
        <f t="shared" si="52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52"/>
        <v>0</v>
      </c>
      <c r="E473" s="30">
        <f t="shared" si="52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3">C478</f>
        <v>0</v>
      </c>
      <c r="E478" s="30">
        <f t="shared" si="53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3"/>
        <v>0</v>
      </c>
      <c r="E479" s="30">
        <f t="shared" si="53"/>
        <v>0</v>
      </c>
    </row>
    <row r="480" spans="1:5" outlineLevel="2">
      <c r="A480" s="6">
        <v>2202</v>
      </c>
      <c r="B480" s="4" t="s">
        <v>386</v>
      </c>
      <c r="C480" s="5">
        <v>200</v>
      </c>
      <c r="D480" s="5">
        <f t="shared" si="53"/>
        <v>200</v>
      </c>
      <c r="E480" s="5">
        <f t="shared" si="53"/>
        <v>200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3"/>
        <v>0</v>
      </c>
      <c r="E481" s="5">
        <f t="shared" si="53"/>
        <v>0</v>
      </c>
    </row>
    <row r="482" spans="1:10" outlineLevel="1">
      <c r="A482" s="184" t="s">
        <v>388</v>
      </c>
      <c r="B482" s="185"/>
      <c r="C482" s="32">
        <v>0</v>
      </c>
      <c r="D482" s="32">
        <v>0</v>
      </c>
      <c r="E482" s="32">
        <v>0</v>
      </c>
    </row>
    <row r="483" spans="1:10">
      <c r="A483" s="190" t="s">
        <v>389</v>
      </c>
      <c r="B483" s="191"/>
      <c r="C483" s="35">
        <f>C484+C504+C509+C522+C528+C538</f>
        <v>6000</v>
      </c>
      <c r="D483" s="35">
        <f>D484+D504+D509+D522+D528+D538</f>
        <v>6000</v>
      </c>
      <c r="E483" s="35">
        <f>E484+E504+E509+E522+E528+E538</f>
        <v>6000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84" t="s">
        <v>390</v>
      </c>
      <c r="B484" s="185"/>
      <c r="C484" s="32">
        <f>C485+C486+C490+C491+C494+C497+C500+C501+C502+C503</f>
        <v>5000</v>
      </c>
      <c r="D484" s="32">
        <f>D485+D486+D490+D491+D494+D497+D500+D501+D502+D503</f>
        <v>5000</v>
      </c>
      <c r="E484" s="32">
        <f>E485+E486+E490+E491+E494+E497+E500+E501+E502+E503</f>
        <v>5000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4500</v>
      </c>
      <c r="D486" s="5">
        <f>SUM(D487:D489)</f>
        <v>4500</v>
      </c>
      <c r="E486" s="5">
        <f>SUM(E487:E489)</f>
        <v>4500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>
        <v>4500</v>
      </c>
      <c r="D488" s="30">
        <f t="shared" ref="D488:E489" si="54">C488</f>
        <v>4500</v>
      </c>
      <c r="E488" s="30">
        <f t="shared" si="54"/>
        <v>4500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4"/>
        <v>0</v>
      </c>
      <c r="E489" s="30">
        <f t="shared" si="54"/>
        <v>0</v>
      </c>
    </row>
    <row r="490" spans="1:10" outlineLevel="2">
      <c r="A490" s="6">
        <v>3302</v>
      </c>
      <c r="B490" s="4" t="s">
        <v>396</v>
      </c>
      <c r="C490" s="5">
        <v>300</v>
      </c>
      <c r="D490" s="5">
        <f>C490</f>
        <v>300</v>
      </c>
      <c r="E490" s="5">
        <f>D490</f>
        <v>300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200</v>
      </c>
      <c r="D494" s="5">
        <f>SUM(D495:D496)</f>
        <v>200</v>
      </c>
      <c r="E494" s="5">
        <f>SUM(E495:E496)</f>
        <v>200</v>
      </c>
    </row>
    <row r="495" spans="1:10" ht="15" customHeight="1" outlineLevel="3">
      <c r="A495" s="28"/>
      <c r="B495" s="28" t="s">
        <v>401</v>
      </c>
      <c r="C495" s="30">
        <v>200</v>
      </c>
      <c r="D495" s="30">
        <f>C495</f>
        <v>200</v>
      </c>
      <c r="E495" s="30">
        <f>D495</f>
        <v>200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5">C498</f>
        <v>0</v>
      </c>
      <c r="E498" s="30">
        <f t="shared" si="55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5"/>
        <v>0</v>
      </c>
      <c r="E499" s="30">
        <f t="shared" si="55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5"/>
        <v>0</v>
      </c>
      <c r="E500" s="5">
        <f t="shared" si="55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5"/>
        <v>0</v>
      </c>
      <c r="E501" s="5">
        <f t="shared" si="55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5"/>
        <v>0</v>
      </c>
      <c r="E502" s="5">
        <f t="shared" si="55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5"/>
        <v>0</v>
      </c>
      <c r="E503" s="5">
        <f t="shared" si="55"/>
        <v>0</v>
      </c>
    </row>
    <row r="504" spans="1:12" outlineLevel="1">
      <c r="A504" s="184" t="s">
        <v>410</v>
      </c>
      <c r="B504" s="185"/>
      <c r="C504" s="32">
        <f>SUM(C505:C508)</f>
        <v>1000</v>
      </c>
      <c r="D504" s="32">
        <f>SUM(D505:D508)</f>
        <v>1000</v>
      </c>
      <c r="E504" s="32">
        <f>SUM(E505:E508)</f>
        <v>1000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6">C506</f>
        <v>0</v>
      </c>
      <c r="E506" s="5">
        <f t="shared" si="56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6"/>
        <v>0</v>
      </c>
      <c r="E507" s="5">
        <f t="shared" si="56"/>
        <v>0</v>
      </c>
    </row>
    <row r="508" spans="1:12" outlineLevel="2">
      <c r="A508" s="6">
        <v>3303</v>
      </c>
      <c r="B508" s="4" t="s">
        <v>409</v>
      </c>
      <c r="C508" s="5">
        <v>1000</v>
      </c>
      <c r="D508" s="5">
        <f t="shared" si="56"/>
        <v>1000</v>
      </c>
      <c r="E508" s="5">
        <f t="shared" si="56"/>
        <v>1000</v>
      </c>
    </row>
    <row r="509" spans="1:12" outlineLevel="1">
      <c r="A509" s="184" t="s">
        <v>414</v>
      </c>
      <c r="B509" s="185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7">C511</f>
        <v>0</v>
      </c>
      <c r="E511" s="5">
        <f t="shared" si="57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7"/>
        <v>0</v>
      </c>
      <c r="E512" s="5">
        <f t="shared" si="57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8">C514</f>
        <v>0</v>
      </c>
      <c r="E514" s="30">
        <f t="shared" si="58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8"/>
        <v>0</v>
      </c>
      <c r="E515" s="30">
        <f t="shared" si="58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8"/>
        <v>0</v>
      </c>
      <c r="E516" s="30">
        <f t="shared" si="58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8"/>
        <v>0</v>
      </c>
      <c r="E517" s="5">
        <f t="shared" si="58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8"/>
        <v>0</v>
      </c>
      <c r="E518" s="5">
        <f t="shared" si="58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8"/>
        <v>0</v>
      </c>
      <c r="E519" s="5">
        <f t="shared" si="58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8"/>
        <v>0</v>
      </c>
      <c r="E520" s="5">
        <f t="shared" si="58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8"/>
        <v>0</v>
      </c>
      <c r="E521" s="5">
        <f t="shared" si="58"/>
        <v>0</v>
      </c>
    </row>
    <row r="522" spans="1:5" outlineLevel="1">
      <c r="A522" s="184" t="s">
        <v>426</v>
      </c>
      <c r="B522" s="185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9">C524</f>
        <v>0</v>
      </c>
      <c r="E524" s="5">
        <f t="shared" si="59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9"/>
        <v>0</v>
      </c>
      <c r="E525" s="5">
        <f t="shared" si="59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9"/>
        <v>0</v>
      </c>
      <c r="E526" s="5">
        <f t="shared" si="59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9"/>
        <v>0</v>
      </c>
      <c r="E527" s="5">
        <f t="shared" si="59"/>
        <v>0</v>
      </c>
    </row>
    <row r="528" spans="1:5" outlineLevel="1">
      <c r="A528" s="184" t="s">
        <v>432</v>
      </c>
      <c r="B528" s="185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60">C533</f>
        <v>0</v>
      </c>
      <c r="E533" s="30">
        <f t="shared" si="60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60"/>
        <v>0</v>
      </c>
      <c r="E534" s="30">
        <f t="shared" si="60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60"/>
        <v>0</v>
      </c>
      <c r="E535" s="30">
        <f t="shared" si="60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60"/>
        <v>0</v>
      </c>
      <c r="E536" s="30">
        <f t="shared" si="60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84" t="s">
        <v>441</v>
      </c>
      <c r="B538" s="185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61">C540</f>
        <v>0</v>
      </c>
      <c r="E540" s="5">
        <f t="shared" si="61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61"/>
        <v>0</v>
      </c>
      <c r="E541" s="5">
        <f t="shared" si="61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61"/>
        <v>0</v>
      </c>
      <c r="E542" s="5">
        <f t="shared" si="61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61"/>
        <v>0</v>
      </c>
      <c r="E543" s="5">
        <f t="shared" si="61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8" t="s">
        <v>449</v>
      </c>
      <c r="B547" s="189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84" t="s">
        <v>450</v>
      </c>
      <c r="B548" s="185"/>
      <c r="C548" s="32"/>
      <c r="D548" s="32">
        <f>C548</f>
        <v>0</v>
      </c>
      <c r="E548" s="32">
        <f>D548</f>
        <v>0</v>
      </c>
    </row>
    <row r="549" spans="1:10" outlineLevel="1">
      <c r="A549" s="184" t="s">
        <v>451</v>
      </c>
      <c r="B549" s="185"/>
      <c r="C549" s="32">
        <v>0</v>
      </c>
      <c r="D549" s="32">
        <f>C549</f>
        <v>0</v>
      </c>
      <c r="E549" s="32">
        <f>D549</f>
        <v>0</v>
      </c>
    </row>
    <row r="550" spans="1:10">
      <c r="A550" s="182" t="s">
        <v>455</v>
      </c>
      <c r="B550" s="183"/>
      <c r="C550" s="36">
        <f>C551</f>
        <v>13105</v>
      </c>
      <c r="D550" s="36">
        <f>D551</f>
        <v>13105</v>
      </c>
      <c r="E550" s="36">
        <f>E551</f>
        <v>13105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80" t="s">
        <v>456</v>
      </c>
      <c r="B551" s="181"/>
      <c r="C551" s="33">
        <f>C552+C556</f>
        <v>13105</v>
      </c>
      <c r="D551" s="33">
        <f>D552+D556</f>
        <v>13105</v>
      </c>
      <c r="E551" s="33">
        <f>E552+E556</f>
        <v>13105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84" t="s">
        <v>457</v>
      </c>
      <c r="B552" s="185"/>
      <c r="C552" s="32">
        <f>SUM(C553:C555)</f>
        <v>13105</v>
      </c>
      <c r="D552" s="32">
        <f>SUM(D553:D555)</f>
        <v>13105</v>
      </c>
      <c r="E552" s="32">
        <f>SUM(E553:E555)</f>
        <v>13105</v>
      </c>
    </row>
    <row r="553" spans="1:10" outlineLevel="2" collapsed="1">
      <c r="A553" s="6">
        <v>5500</v>
      </c>
      <c r="B553" s="4" t="s">
        <v>458</v>
      </c>
      <c r="C553" s="5">
        <v>13105</v>
      </c>
      <c r="D553" s="5">
        <f t="shared" ref="D553:E555" si="62">C553</f>
        <v>13105</v>
      </c>
      <c r="E553" s="5">
        <f t="shared" si="62"/>
        <v>13105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2"/>
        <v>0</v>
      </c>
      <c r="E554" s="5">
        <f t="shared" si="62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2"/>
        <v>0</v>
      </c>
      <c r="E555" s="5">
        <f t="shared" si="62"/>
        <v>0</v>
      </c>
    </row>
    <row r="556" spans="1:10" outlineLevel="1">
      <c r="A556" s="184" t="s">
        <v>461</v>
      </c>
      <c r="B556" s="185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86" t="s">
        <v>62</v>
      </c>
      <c r="B559" s="187"/>
      <c r="C559" s="37">
        <f>C560+C716+C725</f>
        <v>140150</v>
      </c>
      <c r="D559" s="37">
        <f>D560+D716+D725</f>
        <v>140150</v>
      </c>
      <c r="E559" s="37">
        <f>E560+E716+E725</f>
        <v>140150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2" t="s">
        <v>464</v>
      </c>
      <c r="B560" s="183"/>
      <c r="C560" s="36">
        <f>C561+C638+C642+C645</f>
        <v>129558</v>
      </c>
      <c r="D560" s="36">
        <f>D561+D638+D642+D645</f>
        <v>129558</v>
      </c>
      <c r="E560" s="36">
        <f>E561+E638+E642+E645</f>
        <v>129558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80" t="s">
        <v>465</v>
      </c>
      <c r="B561" s="181"/>
      <c r="C561" s="38">
        <f>C562+C567+C568+C569+C576+C577+C581+C584+C585+C586+C587+C592+C595+C599+C603+C610+C616+C628</f>
        <v>129558</v>
      </c>
      <c r="D561" s="38">
        <f>D562+D567+D568+D569+D576+D577+D581+D584+D585+D586+D587+D592+D595+D599+D603+D610+D616+D628</f>
        <v>129558</v>
      </c>
      <c r="E561" s="38">
        <f>E562+E567+E568+E569+E576+E577+E581+E584+E585+E586+E587+E592+E595+E599+E603+E610+E616+E628</f>
        <v>129558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84" t="s">
        <v>466</v>
      </c>
      <c r="B562" s="185"/>
      <c r="C562" s="32">
        <f>SUM(C563:C566)</f>
        <v>11150</v>
      </c>
      <c r="D562" s="32">
        <f>SUM(D563:D566)</f>
        <v>11150</v>
      </c>
      <c r="E562" s="32">
        <f>SUM(E563:E566)</f>
        <v>11150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3">C564</f>
        <v>0</v>
      </c>
      <c r="E564" s="5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3"/>
        <v>0</v>
      </c>
      <c r="E565" s="5">
        <f t="shared" si="63"/>
        <v>0</v>
      </c>
    </row>
    <row r="566" spans="1:10" outlineLevel="2">
      <c r="A566" s="6">
        <v>6600</v>
      </c>
      <c r="B566" s="4" t="s">
        <v>471</v>
      </c>
      <c r="C566" s="5">
        <v>11150</v>
      </c>
      <c r="D566" s="5">
        <f t="shared" si="63"/>
        <v>11150</v>
      </c>
      <c r="E566" s="5">
        <f t="shared" si="63"/>
        <v>11150</v>
      </c>
    </row>
    <row r="567" spans="1:10" outlineLevel="1">
      <c r="A567" s="184" t="s">
        <v>467</v>
      </c>
      <c r="B567" s="185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84" t="s">
        <v>472</v>
      </c>
      <c r="B568" s="185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84" t="s">
        <v>473</v>
      </c>
      <c r="B569" s="185"/>
      <c r="C569" s="32">
        <f>SUM(C570:C575)</f>
        <v>1250</v>
      </c>
      <c r="D569" s="32">
        <f>SUM(D570:D575)</f>
        <v>1250</v>
      </c>
      <c r="E569" s="32">
        <f>SUM(E570:E575)</f>
        <v>1250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4">C571</f>
        <v>0</v>
      </c>
      <c r="E571" s="5">
        <f t="shared" si="64"/>
        <v>0</v>
      </c>
    </row>
    <row r="572" spans="1:10" outlineLevel="2">
      <c r="A572" s="7">
        <v>6603</v>
      </c>
      <c r="B572" s="4" t="s">
        <v>476</v>
      </c>
      <c r="C572" s="5">
        <v>1250</v>
      </c>
      <c r="D572" s="5">
        <f t="shared" si="64"/>
        <v>1250</v>
      </c>
      <c r="E572" s="5">
        <f t="shared" si="64"/>
        <v>1250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4"/>
        <v>0</v>
      </c>
      <c r="E573" s="5">
        <f t="shared" si="64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4"/>
        <v>0</v>
      </c>
      <c r="E574" s="5">
        <f t="shared" si="64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4"/>
        <v>0</v>
      </c>
      <c r="E575" s="5">
        <f t="shared" si="64"/>
        <v>0</v>
      </c>
    </row>
    <row r="576" spans="1:10" outlineLevel="1">
      <c r="A576" s="184" t="s">
        <v>480</v>
      </c>
      <c r="B576" s="185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84" t="s">
        <v>481</v>
      </c>
      <c r="B577" s="185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5">C578</f>
        <v>0</v>
      </c>
      <c r="E578" s="5">
        <f t="shared" si="65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5"/>
        <v>0</v>
      </c>
      <c r="E579" s="5">
        <f t="shared" si="65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5"/>
        <v>0</v>
      </c>
      <c r="E580" s="5">
        <f t="shared" si="65"/>
        <v>0</v>
      </c>
    </row>
    <row r="581" spans="1:5" outlineLevel="1">
      <c r="A581" s="184" t="s">
        <v>485</v>
      </c>
      <c r="B581" s="185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6">C582</f>
        <v>0</v>
      </c>
      <c r="E582" s="5">
        <f t="shared" si="66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6"/>
        <v>0</v>
      </c>
      <c r="E583" s="5">
        <f t="shared" si="66"/>
        <v>0</v>
      </c>
    </row>
    <row r="584" spans="1:5" outlineLevel="1">
      <c r="A584" s="184" t="s">
        <v>488</v>
      </c>
      <c r="B584" s="185"/>
      <c r="C584" s="32">
        <v>0</v>
      </c>
      <c r="D584" s="32">
        <f t="shared" si="66"/>
        <v>0</v>
      </c>
      <c r="E584" s="32">
        <f t="shared" si="66"/>
        <v>0</v>
      </c>
    </row>
    <row r="585" spans="1:5" outlineLevel="1" collapsed="1">
      <c r="A585" s="184" t="s">
        <v>489</v>
      </c>
      <c r="B585" s="185"/>
      <c r="C585" s="32">
        <v>0</v>
      </c>
      <c r="D585" s="32">
        <f t="shared" si="66"/>
        <v>0</v>
      </c>
      <c r="E585" s="32">
        <f t="shared" si="66"/>
        <v>0</v>
      </c>
    </row>
    <row r="586" spans="1:5" outlineLevel="1" collapsed="1">
      <c r="A586" s="184" t="s">
        <v>490</v>
      </c>
      <c r="B586" s="185"/>
      <c r="C586" s="32">
        <v>0</v>
      </c>
      <c r="D586" s="32">
        <f t="shared" si="66"/>
        <v>0</v>
      </c>
      <c r="E586" s="32">
        <f t="shared" si="66"/>
        <v>0</v>
      </c>
    </row>
    <row r="587" spans="1:5" outlineLevel="1">
      <c r="A587" s="184" t="s">
        <v>491</v>
      </c>
      <c r="B587" s="185"/>
      <c r="C587" s="32">
        <f>SUM(C588:C591)</f>
        <v>39520</v>
      </c>
      <c r="D587" s="32">
        <f>SUM(D588:D591)</f>
        <v>39520</v>
      </c>
      <c r="E587" s="32">
        <f>SUM(E588:E591)</f>
        <v>39520</v>
      </c>
    </row>
    <row r="588" spans="1:5" outlineLevel="2">
      <c r="A588" s="7">
        <v>6610</v>
      </c>
      <c r="B588" s="4" t="s">
        <v>492</v>
      </c>
      <c r="C588" s="5">
        <v>39520</v>
      </c>
      <c r="D588" s="5">
        <f>C588</f>
        <v>39520</v>
      </c>
      <c r="E588" s="5">
        <f>D588</f>
        <v>39520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7">C589</f>
        <v>0</v>
      </c>
      <c r="E589" s="5">
        <f t="shared" si="67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7"/>
        <v>0</v>
      </c>
      <c r="E590" s="5">
        <f t="shared" si="67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7"/>
        <v>0</v>
      </c>
      <c r="E591" s="5">
        <f t="shared" si="67"/>
        <v>0</v>
      </c>
    </row>
    <row r="592" spans="1:5" outlineLevel="1">
      <c r="A592" s="184" t="s">
        <v>498</v>
      </c>
      <c r="B592" s="185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84" t="s">
        <v>502</v>
      </c>
      <c r="B595" s="185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8">C597</f>
        <v>0</v>
      </c>
      <c r="E597" s="5">
        <f t="shared" si="68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8"/>
        <v>0</v>
      </c>
      <c r="E598" s="5">
        <f t="shared" si="68"/>
        <v>0</v>
      </c>
    </row>
    <row r="599" spans="1:5" outlineLevel="1">
      <c r="A599" s="184" t="s">
        <v>503</v>
      </c>
      <c r="B599" s="185"/>
      <c r="C599" s="32">
        <f>SUM(C600:C602)</f>
        <v>42840</v>
      </c>
      <c r="D599" s="32">
        <f>SUM(D600:D602)</f>
        <v>42840</v>
      </c>
      <c r="E599" s="32">
        <f>SUM(E600:E602)</f>
        <v>42840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9">C600</f>
        <v>0</v>
      </c>
      <c r="E600" s="5">
        <f t="shared" si="69"/>
        <v>0</v>
      </c>
    </row>
    <row r="601" spans="1:5" outlineLevel="2">
      <c r="A601" s="7">
        <v>6613</v>
      </c>
      <c r="B601" s="4" t="s">
        <v>505</v>
      </c>
      <c r="C601" s="5">
        <v>33240</v>
      </c>
      <c r="D601" s="5">
        <f t="shared" si="69"/>
        <v>33240</v>
      </c>
      <c r="E601" s="5">
        <f t="shared" si="69"/>
        <v>33240</v>
      </c>
    </row>
    <row r="602" spans="1:5" outlineLevel="2">
      <c r="A602" s="7">
        <v>6613</v>
      </c>
      <c r="B602" s="4" t="s">
        <v>501</v>
      </c>
      <c r="C602" s="5">
        <v>9600</v>
      </c>
      <c r="D602" s="5">
        <f t="shared" si="69"/>
        <v>9600</v>
      </c>
      <c r="E602" s="5">
        <f t="shared" si="69"/>
        <v>9600</v>
      </c>
    </row>
    <row r="603" spans="1:5" outlineLevel="1">
      <c r="A603" s="184" t="s">
        <v>506</v>
      </c>
      <c r="B603" s="185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70">C605</f>
        <v>0</v>
      </c>
      <c r="E605" s="5">
        <f t="shared" si="70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70"/>
        <v>0</v>
      </c>
      <c r="E606" s="5">
        <f t="shared" si="70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70"/>
        <v>0</v>
      </c>
      <c r="E607" s="5">
        <f t="shared" si="70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70"/>
        <v>0</v>
      </c>
      <c r="E608" s="5">
        <f t="shared" si="70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70"/>
        <v>0</v>
      </c>
      <c r="E609" s="5">
        <f t="shared" si="70"/>
        <v>0</v>
      </c>
    </row>
    <row r="610" spans="1:5" outlineLevel="1">
      <c r="A610" s="184" t="s">
        <v>513</v>
      </c>
      <c r="B610" s="185"/>
      <c r="C610" s="32">
        <f>SUM(C611:C615)</f>
        <v>25198</v>
      </c>
      <c r="D610" s="32">
        <f>SUM(D611:D615)</f>
        <v>25198</v>
      </c>
      <c r="E610" s="32">
        <f>SUM(E611:E615)</f>
        <v>25198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71">C612</f>
        <v>0</v>
      </c>
      <c r="E612" s="5">
        <f t="shared" si="71"/>
        <v>0</v>
      </c>
    </row>
    <row r="613" spans="1:5" outlineLevel="2">
      <c r="A613" s="7">
        <v>6615</v>
      </c>
      <c r="B613" s="4" t="s">
        <v>516</v>
      </c>
      <c r="C613" s="5">
        <v>25198</v>
      </c>
      <c r="D613" s="5">
        <f t="shared" si="71"/>
        <v>25198</v>
      </c>
      <c r="E613" s="5">
        <f t="shared" si="71"/>
        <v>25198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71"/>
        <v>0</v>
      </c>
      <c r="E614" s="5">
        <f t="shared" si="71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71"/>
        <v>0</v>
      </c>
      <c r="E615" s="5">
        <f t="shared" si="71"/>
        <v>0</v>
      </c>
    </row>
    <row r="616" spans="1:5" outlineLevel="1">
      <c r="A616" s="184" t="s">
        <v>519</v>
      </c>
      <c r="B616" s="185"/>
      <c r="C616" s="32">
        <f>SUM(C617:C627)</f>
        <v>1800</v>
      </c>
      <c r="D616" s="32">
        <f>SUM(D617:D627)</f>
        <v>1800</v>
      </c>
      <c r="E616" s="32">
        <f>SUM(E617:E627)</f>
        <v>1800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72">C618</f>
        <v>0</v>
      </c>
      <c r="E618" s="5">
        <f t="shared" si="72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72"/>
        <v>0</v>
      </c>
      <c r="E619" s="5">
        <f t="shared" si="72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72"/>
        <v>0</v>
      </c>
      <c r="E620" s="5">
        <f t="shared" si="72"/>
        <v>0</v>
      </c>
    </row>
    <row r="621" spans="1:5" outlineLevel="2">
      <c r="A621" s="7">
        <v>6616</v>
      </c>
      <c r="B621" s="4" t="s">
        <v>524</v>
      </c>
      <c r="C621" s="5">
        <v>1800</v>
      </c>
      <c r="D621" s="5">
        <f t="shared" si="72"/>
        <v>1800</v>
      </c>
      <c r="E621" s="5">
        <f t="shared" si="72"/>
        <v>1800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72"/>
        <v>0</v>
      </c>
      <c r="E622" s="5">
        <f t="shared" si="72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72"/>
        <v>0</v>
      </c>
      <c r="E623" s="5">
        <f t="shared" si="72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72"/>
        <v>0</v>
      </c>
      <c r="E624" s="5">
        <f t="shared" si="72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2"/>
        <v>0</v>
      </c>
      <c r="E625" s="5">
        <f t="shared" si="72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2"/>
        <v>0</v>
      </c>
      <c r="E626" s="5">
        <f t="shared" si="72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2"/>
        <v>0</v>
      </c>
      <c r="E627" s="5">
        <f t="shared" si="72"/>
        <v>0</v>
      </c>
    </row>
    <row r="628" spans="1:10" outlineLevel="1">
      <c r="A628" s="184" t="s">
        <v>531</v>
      </c>
      <c r="B628" s="185"/>
      <c r="C628" s="32">
        <f>SUM(C629:C637)</f>
        <v>7800</v>
      </c>
      <c r="D628" s="32">
        <f>SUM(D629:D637)</f>
        <v>7800</v>
      </c>
      <c r="E628" s="32">
        <f>SUM(E629:E637)</f>
        <v>7800</v>
      </c>
    </row>
    <row r="629" spans="1:10" outlineLevel="2">
      <c r="A629" s="7">
        <v>6617</v>
      </c>
      <c r="B629" s="4" t="s">
        <v>532</v>
      </c>
      <c r="C629" s="5">
        <v>7800</v>
      </c>
      <c r="D629" s="5">
        <f>C629</f>
        <v>7800</v>
      </c>
      <c r="E629" s="5">
        <f>D629</f>
        <v>7800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3">C630</f>
        <v>0</v>
      </c>
      <c r="E630" s="5">
        <f t="shared" si="73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3"/>
        <v>0</v>
      </c>
      <c r="E631" s="5">
        <f t="shared" si="73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3"/>
        <v>0</v>
      </c>
      <c r="E632" s="5">
        <f t="shared" si="73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3"/>
        <v>0</v>
      </c>
      <c r="E633" s="5">
        <f t="shared" si="73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3"/>
        <v>0</v>
      </c>
      <c r="E634" s="5">
        <f t="shared" si="73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3"/>
        <v>0</v>
      </c>
      <c r="E635" s="5">
        <f t="shared" si="73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3"/>
        <v>0</v>
      </c>
      <c r="E636" s="5">
        <f t="shared" si="73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3"/>
        <v>0</v>
      </c>
      <c r="E637" s="5">
        <f t="shared" si="73"/>
        <v>0</v>
      </c>
    </row>
    <row r="638" spans="1:10">
      <c r="A638" s="180" t="s">
        <v>541</v>
      </c>
      <c r="B638" s="18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84" t="s">
        <v>542</v>
      </c>
      <c r="B639" s="185"/>
      <c r="C639" s="32">
        <v>0</v>
      </c>
      <c r="D639" s="32">
        <f t="shared" ref="D639:E641" si="74">C639</f>
        <v>0</v>
      </c>
      <c r="E639" s="32">
        <f t="shared" si="74"/>
        <v>0</v>
      </c>
    </row>
    <row r="640" spans="1:10" outlineLevel="1">
      <c r="A640" s="184" t="s">
        <v>543</v>
      </c>
      <c r="B640" s="185"/>
      <c r="C640" s="32">
        <v>0</v>
      </c>
      <c r="D640" s="32">
        <f t="shared" si="74"/>
        <v>0</v>
      </c>
      <c r="E640" s="32">
        <f t="shared" si="74"/>
        <v>0</v>
      </c>
    </row>
    <row r="641" spans="1:10" outlineLevel="1">
      <c r="A641" s="184" t="s">
        <v>544</v>
      </c>
      <c r="B641" s="185"/>
      <c r="C641" s="32">
        <v>0</v>
      </c>
      <c r="D641" s="32">
        <f t="shared" si="74"/>
        <v>0</v>
      </c>
      <c r="E641" s="32">
        <f t="shared" si="74"/>
        <v>0</v>
      </c>
    </row>
    <row r="642" spans="1:10">
      <c r="A642" s="180" t="s">
        <v>545</v>
      </c>
      <c r="B642" s="18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84" t="s">
        <v>546</v>
      </c>
      <c r="B643" s="185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84" t="s">
        <v>547</v>
      </c>
      <c r="B644" s="185"/>
      <c r="C644" s="32">
        <v>0</v>
      </c>
      <c r="D644" s="32">
        <f>C644</f>
        <v>0</v>
      </c>
      <c r="E644" s="32">
        <f>D644</f>
        <v>0</v>
      </c>
    </row>
    <row r="645" spans="1:10">
      <c r="A645" s="180" t="s">
        <v>548</v>
      </c>
      <c r="B645" s="18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84" t="s">
        <v>549</v>
      </c>
      <c r="B646" s="185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5">C648</f>
        <v>0</v>
      </c>
      <c r="E648" s="5">
        <f t="shared" si="75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5"/>
        <v>0</v>
      </c>
      <c r="E649" s="5">
        <f t="shared" si="75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5"/>
        <v>0</v>
      </c>
      <c r="E650" s="5">
        <f t="shared" si="75"/>
        <v>0</v>
      </c>
    </row>
    <row r="651" spans="1:10" outlineLevel="1">
      <c r="A651" s="184" t="s">
        <v>550</v>
      </c>
      <c r="B651" s="185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84" t="s">
        <v>551</v>
      </c>
      <c r="B652" s="185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84" t="s">
        <v>552</v>
      </c>
      <c r="B653" s="185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6">C655</f>
        <v>0</v>
      </c>
      <c r="E655" s="5">
        <f t="shared" si="76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6"/>
        <v>0</v>
      </c>
      <c r="E656" s="5">
        <f t="shared" si="76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6"/>
        <v>0</v>
      </c>
      <c r="E657" s="5">
        <f t="shared" si="76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6"/>
        <v>0</v>
      </c>
      <c r="E658" s="5">
        <f t="shared" si="76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6"/>
        <v>0</v>
      </c>
      <c r="E659" s="5">
        <f t="shared" si="76"/>
        <v>0</v>
      </c>
    </row>
    <row r="660" spans="1:5" outlineLevel="1">
      <c r="A660" s="184" t="s">
        <v>553</v>
      </c>
      <c r="B660" s="185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84" t="s">
        <v>554</v>
      </c>
      <c r="B661" s="185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7">C662</f>
        <v>0</v>
      </c>
      <c r="E662" s="5">
        <f t="shared" si="77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7"/>
        <v>0</v>
      </c>
      <c r="E663" s="5">
        <f t="shared" si="77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7"/>
        <v>0</v>
      </c>
      <c r="E664" s="5">
        <f t="shared" si="77"/>
        <v>0</v>
      </c>
    </row>
    <row r="665" spans="1:5" outlineLevel="1">
      <c r="A665" s="184" t="s">
        <v>555</v>
      </c>
      <c r="B665" s="185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8">C666</f>
        <v>0</v>
      </c>
      <c r="E666" s="5">
        <f t="shared" si="78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8"/>
        <v>0</v>
      </c>
      <c r="E667" s="5">
        <f t="shared" si="78"/>
        <v>0</v>
      </c>
    </row>
    <row r="668" spans="1:5" outlineLevel="1">
      <c r="A668" s="184" t="s">
        <v>556</v>
      </c>
      <c r="B668" s="185"/>
      <c r="C668" s="32">
        <v>0</v>
      </c>
      <c r="D668" s="32">
        <f t="shared" si="78"/>
        <v>0</v>
      </c>
      <c r="E668" s="32">
        <f t="shared" si="78"/>
        <v>0</v>
      </c>
    </row>
    <row r="669" spans="1:5" outlineLevel="1" collapsed="1">
      <c r="A669" s="184" t="s">
        <v>557</v>
      </c>
      <c r="B669" s="185"/>
      <c r="C669" s="32">
        <v>0</v>
      </c>
      <c r="D669" s="32">
        <f t="shared" si="78"/>
        <v>0</v>
      </c>
      <c r="E669" s="32">
        <f t="shared" si="78"/>
        <v>0</v>
      </c>
    </row>
    <row r="670" spans="1:5" outlineLevel="1" collapsed="1">
      <c r="A670" s="184" t="s">
        <v>558</v>
      </c>
      <c r="B670" s="185"/>
      <c r="C670" s="32">
        <v>0</v>
      </c>
      <c r="D670" s="32">
        <f t="shared" si="78"/>
        <v>0</v>
      </c>
      <c r="E670" s="32">
        <f t="shared" si="78"/>
        <v>0</v>
      </c>
    </row>
    <row r="671" spans="1:5" outlineLevel="1">
      <c r="A671" s="184" t="s">
        <v>559</v>
      </c>
      <c r="B671" s="185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9">C673</f>
        <v>0</v>
      </c>
      <c r="E673" s="5">
        <f t="shared" si="79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9"/>
        <v>0</v>
      </c>
      <c r="E674" s="5">
        <f t="shared" si="79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9"/>
        <v>0</v>
      </c>
      <c r="E675" s="5">
        <f t="shared" si="79"/>
        <v>0</v>
      </c>
    </row>
    <row r="676" spans="1:5" outlineLevel="1">
      <c r="A676" s="184" t="s">
        <v>560</v>
      </c>
      <c r="B676" s="185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84" t="s">
        <v>561</v>
      </c>
      <c r="B679" s="185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80">C681</f>
        <v>0</v>
      </c>
      <c r="E681" s="5">
        <f t="shared" si="80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80"/>
        <v>0</v>
      </c>
      <c r="E682" s="5">
        <f t="shared" si="80"/>
        <v>0</v>
      </c>
    </row>
    <row r="683" spans="1:5" outlineLevel="1">
      <c r="A683" s="184" t="s">
        <v>562</v>
      </c>
      <c r="B683" s="185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81">C684</f>
        <v>0</v>
      </c>
      <c r="E684" s="5">
        <f t="shared" si="81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81"/>
        <v>0</v>
      </c>
      <c r="E685" s="5">
        <f t="shared" si="81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81"/>
        <v>0</v>
      </c>
      <c r="E686" s="5">
        <f t="shared" si="81"/>
        <v>0</v>
      </c>
    </row>
    <row r="687" spans="1:5" outlineLevel="1">
      <c r="A687" s="184" t="s">
        <v>563</v>
      </c>
      <c r="B687" s="185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82">C689</f>
        <v>0</v>
      </c>
      <c r="E689" s="5">
        <f t="shared" si="82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82"/>
        <v>0</v>
      </c>
      <c r="E690" s="5">
        <f t="shared" si="82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82"/>
        <v>0</v>
      </c>
      <c r="E691" s="5">
        <f t="shared" si="82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82"/>
        <v>0</v>
      </c>
      <c r="E692" s="5">
        <f t="shared" si="82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82"/>
        <v>0</v>
      </c>
      <c r="E693" s="5">
        <f t="shared" si="82"/>
        <v>0</v>
      </c>
    </row>
    <row r="694" spans="1:5" outlineLevel="1">
      <c r="A694" s="184" t="s">
        <v>564</v>
      </c>
      <c r="B694" s="185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3">C696</f>
        <v>0</v>
      </c>
      <c r="E696" s="5">
        <f t="shared" si="83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3"/>
        <v>0</v>
      </c>
      <c r="E697" s="5">
        <f t="shared" si="83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3"/>
        <v>0</v>
      </c>
      <c r="E698" s="5">
        <f t="shared" si="83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3"/>
        <v>0</v>
      </c>
      <c r="E699" s="5">
        <f t="shared" si="83"/>
        <v>0</v>
      </c>
    </row>
    <row r="700" spans="1:5" outlineLevel="1">
      <c r="A700" s="184" t="s">
        <v>565</v>
      </c>
      <c r="B700" s="185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4">C702</f>
        <v>0</v>
      </c>
      <c r="E702" s="5">
        <f t="shared" si="84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4"/>
        <v>0</v>
      </c>
      <c r="E703" s="5">
        <f t="shared" si="84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4"/>
        <v>0</v>
      </c>
      <c r="E704" s="5">
        <f t="shared" si="84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4"/>
        <v>0</v>
      </c>
      <c r="E705" s="5">
        <f t="shared" si="84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4"/>
        <v>0</v>
      </c>
      <c r="E706" s="5">
        <f t="shared" si="84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4"/>
        <v>0</v>
      </c>
      <c r="E707" s="5">
        <f t="shared" si="84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4"/>
        <v>0</v>
      </c>
      <c r="E708" s="5">
        <f t="shared" si="84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4"/>
        <v>0</v>
      </c>
      <c r="E709" s="5">
        <f t="shared" si="84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4"/>
        <v>0</v>
      </c>
      <c r="E710" s="5">
        <f t="shared" si="84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4"/>
        <v>0</v>
      </c>
      <c r="E711" s="5">
        <f t="shared" si="84"/>
        <v>0</v>
      </c>
    </row>
    <row r="712" spans="1:10" outlineLevel="1">
      <c r="A712" s="184" t="s">
        <v>566</v>
      </c>
      <c r="B712" s="185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84" t="s">
        <v>567</v>
      </c>
      <c r="B713" s="185"/>
      <c r="C713" s="32">
        <v>0</v>
      </c>
      <c r="D713" s="31">
        <f t="shared" ref="D713:E715" si="85">C713</f>
        <v>0</v>
      </c>
      <c r="E713" s="31">
        <f t="shared" si="85"/>
        <v>0</v>
      </c>
    </row>
    <row r="714" spans="1:10" outlineLevel="1">
      <c r="A714" s="184" t="s">
        <v>568</v>
      </c>
      <c r="B714" s="185"/>
      <c r="C714" s="32">
        <v>0</v>
      </c>
      <c r="D714" s="31">
        <f t="shared" si="85"/>
        <v>0</v>
      </c>
      <c r="E714" s="31">
        <f t="shared" si="85"/>
        <v>0</v>
      </c>
    </row>
    <row r="715" spans="1:10" outlineLevel="1">
      <c r="A715" s="184" t="s">
        <v>569</v>
      </c>
      <c r="B715" s="185"/>
      <c r="C715" s="32">
        <v>0</v>
      </c>
      <c r="D715" s="31">
        <f t="shared" si="85"/>
        <v>0</v>
      </c>
      <c r="E715" s="31">
        <f t="shared" si="85"/>
        <v>0</v>
      </c>
    </row>
    <row r="716" spans="1:10">
      <c r="A716" s="182" t="s">
        <v>570</v>
      </c>
      <c r="B716" s="183"/>
      <c r="C716" s="36">
        <f>C717</f>
        <v>10592</v>
      </c>
      <c r="D716" s="36">
        <f>D717</f>
        <v>10592</v>
      </c>
      <c r="E716" s="36">
        <f>E717</f>
        <v>10592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80" t="s">
        <v>571</v>
      </c>
      <c r="B717" s="181"/>
      <c r="C717" s="33">
        <f>C718+C722</f>
        <v>10592</v>
      </c>
      <c r="D717" s="33">
        <f>D718+D722</f>
        <v>10592</v>
      </c>
      <c r="E717" s="33">
        <f>E718+E722</f>
        <v>10592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78" t="s">
        <v>851</v>
      </c>
      <c r="B718" s="179"/>
      <c r="C718" s="31">
        <f>SUM(C719:C721)</f>
        <v>10592</v>
      </c>
      <c r="D718" s="31">
        <f>SUM(D719:D721)</f>
        <v>10592</v>
      </c>
      <c r="E718" s="31">
        <f>SUM(E719:E721)</f>
        <v>10592</v>
      </c>
    </row>
    <row r="719" spans="1:10" ht="15" customHeight="1" outlineLevel="2">
      <c r="A719" s="6">
        <v>10950</v>
      </c>
      <c r="B719" s="4" t="s">
        <v>572</v>
      </c>
      <c r="C719" s="5">
        <v>10592</v>
      </c>
      <c r="D719" s="5">
        <f>C719</f>
        <v>10592</v>
      </c>
      <c r="E719" s="5">
        <f>D719</f>
        <v>10592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6">C720</f>
        <v>0</v>
      </c>
      <c r="E720" s="5">
        <f t="shared" si="86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6"/>
        <v>0</v>
      </c>
      <c r="E721" s="5">
        <f t="shared" si="86"/>
        <v>0</v>
      </c>
    </row>
    <row r="722" spans="1:10" outlineLevel="1">
      <c r="A722" s="178" t="s">
        <v>850</v>
      </c>
      <c r="B722" s="179"/>
      <c r="C722" s="31">
        <f>SUM(C723:C724)</f>
        <v>0</v>
      </c>
      <c r="D722" s="31">
        <f>SUM(D723:D724)</f>
        <v>0</v>
      </c>
      <c r="E722" s="31">
        <f>SUM(E723:E724)</f>
        <v>0</v>
      </c>
      <c r="F722" s="176"/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2" t="s">
        <v>577</v>
      </c>
      <c r="B725" s="18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80" t="s">
        <v>588</v>
      </c>
      <c r="B726" s="18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78" t="s">
        <v>849</v>
      </c>
      <c r="B727" s="17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8" t="s">
        <v>848</v>
      </c>
      <c r="B730" s="179"/>
      <c r="C730" s="31">
        <f t="shared" ref="C730:E731" si="87">C731</f>
        <v>0</v>
      </c>
      <c r="D730" s="31">
        <f t="shared" si="87"/>
        <v>0</v>
      </c>
      <c r="E730" s="31">
        <f t="shared" si="87"/>
        <v>0</v>
      </c>
    </row>
    <row r="731" spans="1:10" outlineLevel="2">
      <c r="A731" s="6">
        <v>2</v>
      </c>
      <c r="B731" s="4" t="s">
        <v>822</v>
      </c>
      <c r="C731" s="5">
        <f t="shared" si="87"/>
        <v>0</v>
      </c>
      <c r="D731" s="5">
        <f t="shared" si="87"/>
        <v>0</v>
      </c>
      <c r="E731" s="5">
        <f t="shared" si="87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8" t="s">
        <v>846</v>
      </c>
      <c r="B733" s="17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8">C735</f>
        <v>0</v>
      </c>
      <c r="E735" s="30">
        <f t="shared" si="88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8"/>
        <v>0</v>
      </c>
      <c r="E736" s="30">
        <f t="shared" si="88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8"/>
        <v>0</v>
      </c>
      <c r="E737" s="5">
        <f t="shared" si="88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8"/>
        <v>0</v>
      </c>
      <c r="E738" s="5">
        <f t="shared" si="88"/>
        <v>0</v>
      </c>
    </row>
    <row r="739" spans="1:5" outlineLevel="1">
      <c r="A739" s="178" t="s">
        <v>843</v>
      </c>
      <c r="B739" s="179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8" t="s">
        <v>842</v>
      </c>
      <c r="B741" s="17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8" t="s">
        <v>841</v>
      </c>
      <c r="B743" s="17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9">C747</f>
        <v>0</v>
      </c>
      <c r="E747" s="30">
        <f t="shared" si="89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9"/>
        <v>0</v>
      </c>
      <c r="E748" s="5">
        <f t="shared" si="89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9"/>
        <v>0</v>
      </c>
      <c r="E749" s="5">
        <f t="shared" si="89"/>
        <v>0</v>
      </c>
    </row>
    <row r="750" spans="1:5" outlineLevel="1">
      <c r="A750" s="178" t="s">
        <v>836</v>
      </c>
      <c r="B750" s="17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90">C752</f>
        <v>0</v>
      </c>
      <c r="E752" s="125">
        <f t="shared" si="90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90"/>
        <v>0</v>
      </c>
      <c r="E753" s="125">
        <f t="shared" si="90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0"/>
        <v>0</v>
      </c>
      <c r="E754" s="5">
        <f t="shared" si="90"/>
        <v>0</v>
      </c>
    </row>
    <row r="755" spans="1:5" outlineLevel="1">
      <c r="A755" s="178" t="s">
        <v>834</v>
      </c>
      <c r="B755" s="179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1">C758</f>
        <v>0</v>
      </c>
      <c r="E758" s="30">
        <f t="shared" si="91"/>
        <v>0</v>
      </c>
    </row>
    <row r="759" spans="1:5" outlineLevel="3">
      <c r="A759" s="29"/>
      <c r="B759" s="28" t="s">
        <v>831</v>
      </c>
      <c r="C759" s="30"/>
      <c r="D759" s="30">
        <f t="shared" si="91"/>
        <v>0</v>
      </c>
      <c r="E759" s="30">
        <f t="shared" si="91"/>
        <v>0</v>
      </c>
    </row>
    <row r="760" spans="1:5" outlineLevel="1">
      <c r="A760" s="178" t="s">
        <v>830</v>
      </c>
      <c r="B760" s="17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92">C762</f>
        <v>0</v>
      </c>
      <c r="E762" s="30">
        <f t="shared" si="92"/>
        <v>0</v>
      </c>
    </row>
    <row r="763" spans="1:5" outlineLevel="3">
      <c r="A763" s="29"/>
      <c r="B763" s="28" t="s">
        <v>819</v>
      </c>
      <c r="C763" s="30"/>
      <c r="D763" s="30">
        <f t="shared" si="92"/>
        <v>0</v>
      </c>
      <c r="E763" s="30">
        <f t="shared" si="92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92"/>
        <v>0</v>
      </c>
      <c r="E764" s="5">
        <f t="shared" si="92"/>
        <v>0</v>
      </c>
    </row>
    <row r="765" spans="1:5" outlineLevel="1">
      <c r="A765" s="178" t="s">
        <v>828</v>
      </c>
      <c r="B765" s="17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8" t="s">
        <v>826</v>
      </c>
      <c r="B767" s="179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8" t="s">
        <v>823</v>
      </c>
      <c r="B771" s="179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3">C774</f>
        <v>0</v>
      </c>
      <c r="E774" s="30">
        <f t="shared" si="93"/>
        <v>0</v>
      </c>
    </row>
    <row r="775" spans="1:5" outlineLevel="3">
      <c r="A775" s="29"/>
      <c r="B775" s="28" t="s">
        <v>819</v>
      </c>
      <c r="C775" s="30"/>
      <c r="D775" s="30">
        <f t="shared" si="93"/>
        <v>0</v>
      </c>
      <c r="E775" s="30">
        <f t="shared" si="93"/>
        <v>0</v>
      </c>
    </row>
    <row r="776" spans="1:5" outlineLevel="3">
      <c r="A776" s="29"/>
      <c r="B776" s="28" t="s">
        <v>818</v>
      </c>
      <c r="C776" s="30"/>
      <c r="D776" s="30">
        <f t="shared" si="93"/>
        <v>0</v>
      </c>
      <c r="E776" s="30">
        <f t="shared" si="93"/>
        <v>0</v>
      </c>
    </row>
    <row r="777" spans="1:5" outlineLevel="1">
      <c r="A777" s="178" t="s">
        <v>817</v>
      </c>
      <c r="B777" s="179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 xr:uid="{00000000-0002-0000-0100-000000000000}">
      <formula1>0</formula1>
    </dataValidation>
    <dataValidation type="custom" allowBlank="1" showInputMessage="1" showErrorMessage="1" sqref="J1:J4 J547 J339 J560:J561 J550:J551" xr:uid="{00000000-0002-0000-0100-000001000000}">
      <formula1>C2+C114</formula1>
    </dataValidation>
    <dataValidation type="custom" allowBlank="1" showInputMessage="1" showErrorMessage="1" sqref="J559" xr:uid="{00000000-0002-0000-0100-000002000000}">
      <formula1>C259+C374</formula1>
    </dataValidation>
    <dataValidation type="custom" allowBlank="1" showInputMessage="1" showErrorMessage="1" sqref="J483" xr:uid="{00000000-0002-0000-0100-000003000000}">
      <formula1>C484+C595</formula1>
    </dataValidation>
    <dataValidation type="custom" allowBlank="1" showInputMessage="1" showErrorMessage="1" sqref="J256:J259" xr:uid="{00000000-0002-0000-0100-000004000000}">
      <formula1>C257+C372</formula1>
    </dataValidation>
    <dataValidation type="custom" allowBlank="1" showInputMessage="1" showErrorMessage="1" sqref="J11" xr:uid="{00000000-0002-0000-0100-000005000000}">
      <formula1>C12+C136</formula1>
    </dataValidation>
    <dataValidation type="custom" allowBlank="1" showInputMessage="1" showErrorMessage="1" sqref="J638 J725:J726 J645 J716:J717 J642" xr:uid="{00000000-0002-0000-0100-000006000000}">
      <formula1>C639+C793</formula1>
    </dataValidation>
    <dataValidation type="custom" allowBlank="1" showInputMessage="1" showErrorMessage="1" sqref="J97 J67:J68 J61 J38" xr:uid="{00000000-0002-0000-0100-000007000000}">
      <formula1>C39+C261</formula1>
    </dataValidation>
    <dataValidation type="custom" allowBlank="1" showInputMessage="1" showErrorMessage="1" sqref="J135" xr:uid="{00000000-0002-0000-0100-000008000000}">
      <formula1>C136+C349</formula1>
    </dataValidation>
    <dataValidation type="custom" allowBlank="1" showInputMessage="1" showErrorMessage="1" sqref="J163" xr:uid="{00000000-0002-0000-0100-000009000000}">
      <formula1>C164+C360</formula1>
    </dataValidation>
    <dataValidation type="custom" allowBlank="1" showInputMessage="1" showErrorMessage="1" sqref="J170" xr:uid="{00000000-0002-0000-0100-00000A000000}">
      <formula1>C171+C363</formula1>
    </dataValidation>
    <dataValidation type="custom" allowBlank="1" showInputMessage="1" showErrorMessage="1" sqref="J177:J178" xr:uid="{00000000-0002-0000-0100-00000B000000}">
      <formula1>C178+C366</formula1>
    </dataValidation>
    <dataValidation type="custom" allowBlank="1" showInputMessage="1" showErrorMessage="1" sqref="J152:J153" xr:uid="{00000000-0002-0000-0100-00000C000000}">
      <formula1>C153+C355</formula1>
    </dataValidation>
    <dataValidation type="custom" allowBlank="1" showInputMessage="1" showErrorMessage="1" sqref="J114:J116" xr:uid="{00000000-0002-0000-01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9"/>
  <sheetViews>
    <sheetView rightToLeft="1" workbookViewId="0">
      <selection activeCell="B8" sqref="B8"/>
    </sheetView>
  </sheetViews>
  <sheetFormatPr defaultColWidth="10.90625" defaultRowHeight="14.5"/>
  <cols>
    <col min="1" max="1" width="27.1796875" customWidth="1"/>
    <col min="2" max="2" width="58.269531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>
        <v>42522</v>
      </c>
    </row>
    <row r="4" spans="1:2">
      <c r="A4" s="10" t="s">
        <v>99</v>
      </c>
      <c r="B4" s="12">
        <v>42584</v>
      </c>
    </row>
    <row r="5" spans="1:2">
      <c r="A5" s="10" t="s">
        <v>100</v>
      </c>
      <c r="B5" s="12">
        <v>42713</v>
      </c>
    </row>
    <row r="6" spans="1:2">
      <c r="A6" s="111" t="s">
        <v>101</v>
      </c>
      <c r="B6" s="165" t="s">
        <v>763</v>
      </c>
    </row>
    <row r="7" spans="1:2">
      <c r="A7" s="10" t="s">
        <v>97</v>
      </c>
      <c r="B7" s="12">
        <v>42398</v>
      </c>
    </row>
    <row r="8" spans="1:2">
      <c r="A8" s="10" t="s">
        <v>102</v>
      </c>
      <c r="B8" s="12">
        <v>42489</v>
      </c>
    </row>
    <row r="9" spans="1:2">
      <c r="A9" s="10" t="s">
        <v>99</v>
      </c>
      <c r="B9" s="12">
        <v>42551</v>
      </c>
    </row>
    <row r="10" spans="1:2">
      <c r="A10" s="10" t="s">
        <v>100</v>
      </c>
      <c r="B10" s="12">
        <v>42671</v>
      </c>
    </row>
    <row r="11" spans="1:2">
      <c r="A11" s="111" t="s">
        <v>103</v>
      </c>
      <c r="B11" s="165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3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9"/>
  <sheetViews>
    <sheetView rightToLeft="1" workbookViewId="0">
      <selection activeCell="B4" sqref="B4"/>
    </sheetView>
  </sheetViews>
  <sheetFormatPr defaultColWidth="10.90625" defaultRowHeight="14.5"/>
  <cols>
    <col min="1" max="1" width="32.26953125" customWidth="1"/>
    <col min="2" max="2" width="58.816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42804</v>
      </c>
    </row>
    <row r="3" spans="1:2">
      <c r="A3" s="10" t="s">
        <v>98</v>
      </c>
      <c r="B3" s="12">
        <v>42881</v>
      </c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5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>
        <v>42851</v>
      </c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5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4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Q29"/>
  <sheetViews>
    <sheetView rightToLeft="1" topLeftCell="A8" zoomScale="120" zoomScaleNormal="120" workbookViewId="0">
      <selection activeCell="C2" sqref="C2:C24"/>
    </sheetView>
  </sheetViews>
  <sheetFormatPr defaultColWidth="9.1796875" defaultRowHeight="14.5"/>
  <cols>
    <col min="1" max="1" width="27" style="10" customWidth="1"/>
    <col min="2" max="2" width="10.26953125" style="10" customWidth="1"/>
    <col min="3" max="3" width="10.54296875" style="10" customWidth="1"/>
    <col min="4" max="4" width="39.453125" style="110" customWidth="1"/>
    <col min="5" max="10" width="9.1796875" style="117"/>
    <col min="11" max="12" width="0" style="117" hidden="1" customWidth="1"/>
    <col min="13" max="43" width="9.179687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5">
      <c r="A2" s="13" t="s">
        <v>1034</v>
      </c>
      <c r="B2" s="10" t="s">
        <v>757</v>
      </c>
      <c r="C2" s="10" t="s">
        <v>758</v>
      </c>
    </row>
    <row r="3" spans="1:12" ht="15.5">
      <c r="A3" s="13" t="s">
        <v>1035</v>
      </c>
      <c r="B3" s="10" t="s">
        <v>757</v>
      </c>
      <c r="C3" s="10" t="s">
        <v>758</v>
      </c>
      <c r="K3" s="117" t="s">
        <v>756</v>
      </c>
      <c r="L3" s="117" t="s">
        <v>758</v>
      </c>
    </row>
    <row r="4" spans="1:12" ht="15.5">
      <c r="A4" s="13" t="s">
        <v>1036</v>
      </c>
      <c r="B4" s="10" t="s">
        <v>757</v>
      </c>
      <c r="C4" s="10" t="s">
        <v>758</v>
      </c>
      <c r="K4" s="117" t="s">
        <v>757</v>
      </c>
      <c r="L4" s="117" t="s">
        <v>759</v>
      </c>
    </row>
    <row r="5" spans="1:12" ht="15.5">
      <c r="A5" s="13" t="s">
        <v>1037</v>
      </c>
      <c r="B5" s="10" t="s">
        <v>757</v>
      </c>
      <c r="C5" s="10" t="s">
        <v>758</v>
      </c>
      <c r="L5" s="117" t="s">
        <v>760</v>
      </c>
    </row>
    <row r="6" spans="1:12" ht="15.5">
      <c r="A6" s="13" t="s">
        <v>1038</v>
      </c>
      <c r="B6" s="10" t="s">
        <v>757</v>
      </c>
      <c r="C6" s="10" t="s">
        <v>758</v>
      </c>
      <c r="L6" s="117" t="s">
        <v>761</v>
      </c>
    </row>
    <row r="7" spans="1:12" ht="15.5">
      <c r="A7" s="13" t="s">
        <v>1039</v>
      </c>
      <c r="B7" s="10" t="s">
        <v>757</v>
      </c>
      <c r="C7" s="10" t="s">
        <v>758</v>
      </c>
    </row>
    <row r="8" spans="1:12" ht="15.5">
      <c r="A8" s="13" t="s">
        <v>1040</v>
      </c>
      <c r="B8" s="10" t="s">
        <v>757</v>
      </c>
      <c r="C8" s="10" t="s">
        <v>758</v>
      </c>
    </row>
    <row r="9" spans="1:12" ht="15.5">
      <c r="A9" s="13" t="s">
        <v>1041</v>
      </c>
      <c r="B9" s="10" t="s">
        <v>757</v>
      </c>
      <c r="C9" s="10" t="s">
        <v>758</v>
      </c>
    </row>
    <row r="10" spans="1:12" ht="15.5">
      <c r="A10" s="13" t="s">
        <v>1042</v>
      </c>
      <c r="B10" s="10" t="s">
        <v>757</v>
      </c>
      <c r="C10" s="10" t="s">
        <v>758</v>
      </c>
    </row>
    <row r="11" spans="1:12" ht="15.5">
      <c r="A11" s="13" t="s">
        <v>1043</v>
      </c>
      <c r="B11" s="10" t="s">
        <v>757</v>
      </c>
      <c r="C11" s="10" t="s">
        <v>758</v>
      </c>
    </row>
    <row r="12" spans="1:12" ht="15.5">
      <c r="A12" s="13" t="s">
        <v>1044</v>
      </c>
      <c r="B12" s="10" t="s">
        <v>757</v>
      </c>
      <c r="C12" s="10" t="s">
        <v>758</v>
      </c>
    </row>
    <row r="13" spans="1:12" ht="15.5">
      <c r="A13" s="13" t="s">
        <v>1033</v>
      </c>
      <c r="B13" s="10" t="s">
        <v>757</v>
      </c>
      <c r="C13" s="10" t="s">
        <v>758</v>
      </c>
    </row>
    <row r="14" spans="1:12" ht="15.5">
      <c r="A14" s="13" t="s">
        <v>1045</v>
      </c>
      <c r="B14" s="10" t="s">
        <v>757</v>
      </c>
      <c r="C14" s="10" t="s">
        <v>758</v>
      </c>
    </row>
    <row r="15" spans="1:12" ht="15.5">
      <c r="A15" s="13" t="s">
        <v>1046</v>
      </c>
      <c r="B15" s="10" t="s">
        <v>757</v>
      </c>
      <c r="C15" s="10" t="s">
        <v>758</v>
      </c>
    </row>
    <row r="16" spans="1:12" ht="15.5">
      <c r="A16" s="13" t="s">
        <v>1047</v>
      </c>
      <c r="B16" s="10" t="s">
        <v>757</v>
      </c>
      <c r="C16" s="10" t="s">
        <v>758</v>
      </c>
    </row>
    <row r="17" spans="1:3" ht="15.5">
      <c r="A17" s="13" t="s">
        <v>1048</v>
      </c>
      <c r="B17" s="10" t="s">
        <v>757</v>
      </c>
      <c r="C17" s="10" t="s">
        <v>758</v>
      </c>
    </row>
    <row r="18" spans="1:3" ht="15.5">
      <c r="A18" s="13" t="s">
        <v>1049</v>
      </c>
      <c r="B18" s="10" t="s">
        <v>757</v>
      </c>
      <c r="C18" s="10" t="s">
        <v>758</v>
      </c>
    </row>
    <row r="19" spans="1:3" ht="15.5">
      <c r="A19" s="13" t="s">
        <v>1050</v>
      </c>
      <c r="B19" s="10" t="s">
        <v>757</v>
      </c>
      <c r="C19" s="10" t="s">
        <v>758</v>
      </c>
    </row>
    <row r="20" spans="1:3" ht="15.5">
      <c r="A20" s="13" t="s">
        <v>1051</v>
      </c>
      <c r="B20" s="10" t="s">
        <v>757</v>
      </c>
      <c r="C20" s="10" t="s">
        <v>758</v>
      </c>
    </row>
    <row r="21" spans="1:3" ht="15.5">
      <c r="A21" s="13" t="s">
        <v>1052</v>
      </c>
      <c r="B21" s="10" t="s">
        <v>757</v>
      </c>
      <c r="C21" s="10" t="s">
        <v>758</v>
      </c>
    </row>
    <row r="22" spans="1:3" ht="15.5">
      <c r="A22" s="13" t="s">
        <v>1053</v>
      </c>
      <c r="B22" s="10" t="s">
        <v>757</v>
      </c>
      <c r="C22" s="10" t="s">
        <v>758</v>
      </c>
    </row>
    <row r="23" spans="1:3" ht="15.5">
      <c r="A23" s="13" t="s">
        <v>1054</v>
      </c>
      <c r="B23" s="10" t="s">
        <v>757</v>
      </c>
      <c r="C23" s="10" t="s">
        <v>758</v>
      </c>
    </row>
    <row r="24" spans="1:3" ht="15.5">
      <c r="A24" s="13" t="s">
        <v>1055</v>
      </c>
      <c r="B24" s="10" t="s">
        <v>757</v>
      </c>
      <c r="C24" s="10" t="s">
        <v>758</v>
      </c>
    </row>
    <row r="25" spans="1:3" ht="15.5">
      <c r="A25" s="13"/>
    </row>
    <row r="26" spans="1:3" ht="15.5">
      <c r="A26" s="13"/>
    </row>
    <row r="27" spans="1:3" ht="15.5">
      <c r="A27" s="13"/>
    </row>
    <row r="28" spans="1:3" ht="15.5">
      <c r="A28" s="13"/>
    </row>
    <row r="29" spans="1:3" ht="15.5">
      <c r="A29" s="13"/>
    </row>
  </sheetData>
  <conditionalFormatting sqref="D1 D7:D1048576 A1:C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 xr:uid="{00000000-0002-0000-1500-000000000000}">
      <formula1>$K$3:$K$4</formula1>
    </dataValidation>
    <dataValidation type="list" allowBlank="1" showInputMessage="1" showErrorMessage="1" sqref="C2:C1048576" xr:uid="{00000000-0002-0000-15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29"/>
  <sheetViews>
    <sheetView rightToLeft="1" zoomScale="110" zoomScaleNormal="110" workbookViewId="0">
      <selection activeCell="A25" sqref="A25"/>
    </sheetView>
  </sheetViews>
  <sheetFormatPr defaultColWidth="9.1796875" defaultRowHeight="14.5"/>
  <cols>
    <col min="1" max="1" width="45" style="10" customWidth="1"/>
    <col min="2" max="2" width="10.26953125" style="10" customWidth="1"/>
    <col min="3" max="3" width="29.453125" style="110" customWidth="1"/>
    <col min="4" max="9" width="9.1796875" style="117"/>
    <col min="10" max="11" width="0" style="117" hidden="1" customWidth="1"/>
    <col min="12" max="36" width="9.179687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5">
      <c r="A2" s="13" t="s">
        <v>1011</v>
      </c>
    </row>
    <row r="3" spans="1:36" ht="15.5">
      <c r="A3" s="13" t="s">
        <v>1012</v>
      </c>
      <c r="J3" s="117" t="s">
        <v>756</v>
      </c>
      <c r="K3" s="117" t="s">
        <v>758</v>
      </c>
    </row>
    <row r="4" spans="1:36" ht="15.5">
      <c r="A4" s="13" t="s">
        <v>1013</v>
      </c>
      <c r="J4" s="117" t="s">
        <v>757</v>
      </c>
      <c r="K4" s="117" t="s">
        <v>759</v>
      </c>
    </row>
    <row r="5" spans="1:36" ht="15.5">
      <c r="A5" s="13" t="s">
        <v>1014</v>
      </c>
      <c r="K5" s="117" t="s">
        <v>760</v>
      </c>
    </row>
    <row r="6" spans="1:36" ht="15.5">
      <c r="A6" s="13" t="s">
        <v>1015</v>
      </c>
      <c r="K6" s="117" t="s">
        <v>761</v>
      </c>
    </row>
    <row r="7" spans="1:36" ht="15.5">
      <c r="A7" s="13" t="s">
        <v>1016</v>
      </c>
    </row>
    <row r="8" spans="1:36" ht="15.5">
      <c r="A8" s="13" t="s">
        <v>1017</v>
      </c>
    </row>
    <row r="9" spans="1:36" ht="15.5">
      <c r="A9" s="13" t="s">
        <v>1018</v>
      </c>
    </row>
    <row r="10" spans="1:36" ht="15.5">
      <c r="A10" s="13" t="s">
        <v>1019</v>
      </c>
    </row>
    <row r="11" spans="1:36" ht="15.5">
      <c r="A11" s="13" t="s">
        <v>1020</v>
      </c>
    </row>
    <row r="12" spans="1:36" ht="15.5">
      <c r="A12" s="13" t="s">
        <v>1021</v>
      </c>
    </row>
    <row r="13" spans="1:36" ht="15.5">
      <c r="A13" s="13" t="s">
        <v>1022</v>
      </c>
    </row>
    <row r="14" spans="1:36" ht="15.5">
      <c r="A14" s="13" t="s">
        <v>1023</v>
      </c>
    </row>
    <row r="15" spans="1:36" ht="15.5">
      <c r="A15" s="13" t="s">
        <v>1024</v>
      </c>
    </row>
    <row r="16" spans="1:36" ht="15.5">
      <c r="A16" s="13" t="s">
        <v>1025</v>
      </c>
    </row>
    <row r="17" spans="1:1" ht="15.5">
      <c r="A17" s="13" t="s">
        <v>1026</v>
      </c>
    </row>
    <row r="18" spans="1:1" ht="15.5">
      <c r="A18" s="13" t="s">
        <v>1027</v>
      </c>
    </row>
    <row r="19" spans="1:1" ht="15.5">
      <c r="A19" s="13" t="s">
        <v>1028</v>
      </c>
    </row>
    <row r="20" spans="1:1" ht="15.5">
      <c r="A20" s="13" t="s">
        <v>1029</v>
      </c>
    </row>
    <row r="21" spans="1:1" ht="15.5">
      <c r="A21" s="13" t="s">
        <v>1030</v>
      </c>
    </row>
    <row r="22" spans="1:1" ht="15.5">
      <c r="A22" s="13" t="s">
        <v>1031</v>
      </c>
    </row>
    <row r="23" spans="1:1" ht="15.5">
      <c r="A23" s="13" t="s">
        <v>1032</v>
      </c>
    </row>
    <row r="24" spans="1:1" ht="15.5">
      <c r="A24" s="13" t="s">
        <v>1033</v>
      </c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 xr:uid="{00000000-0002-0000-1600-000000000000}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B36"/>
  <sheetViews>
    <sheetView rightToLeft="1" topLeftCell="A15" workbookViewId="0">
      <selection activeCell="A37" sqref="A37"/>
    </sheetView>
  </sheetViews>
  <sheetFormatPr defaultColWidth="9.1796875" defaultRowHeight="14.5"/>
  <cols>
    <col min="1" max="1" width="38.453125" style="10" customWidth="1"/>
    <col min="2" max="28" width="9.1796875" style="117"/>
  </cols>
  <sheetData>
    <row r="1" spans="1:1">
      <c r="A1" s="10" t="s">
        <v>975</v>
      </c>
    </row>
    <row r="2" spans="1:1">
      <c r="A2" s="10" t="s">
        <v>976</v>
      </c>
    </row>
    <row r="3" spans="1:1">
      <c r="A3" s="10" t="s">
        <v>977</v>
      </c>
    </row>
    <row r="4" spans="1:1">
      <c r="A4" s="10" t="s">
        <v>978</v>
      </c>
    </row>
    <row r="5" spans="1:1">
      <c r="A5" s="10" t="s">
        <v>979</v>
      </c>
    </row>
    <row r="6" spans="1:1">
      <c r="A6" s="10" t="s">
        <v>980</v>
      </c>
    </row>
    <row r="7" spans="1:1">
      <c r="A7" s="10" t="s">
        <v>981</v>
      </c>
    </row>
    <row r="8" spans="1:1">
      <c r="A8" s="10" t="s">
        <v>982</v>
      </c>
    </row>
    <row r="9" spans="1:1">
      <c r="A9" s="10" t="s">
        <v>983</v>
      </c>
    </row>
    <row r="10" spans="1:1">
      <c r="A10" s="10" t="s">
        <v>984</v>
      </c>
    </row>
    <row r="11" spans="1:1">
      <c r="A11" s="10" t="s">
        <v>985</v>
      </c>
    </row>
    <row r="12" spans="1:1">
      <c r="A12" s="10" t="s">
        <v>986</v>
      </c>
    </row>
    <row r="13" spans="1:1">
      <c r="A13" s="10" t="s">
        <v>987</v>
      </c>
    </row>
    <row r="14" spans="1:1">
      <c r="A14" s="10" t="s">
        <v>988</v>
      </c>
    </row>
    <row r="15" spans="1:1">
      <c r="A15" s="10" t="s">
        <v>989</v>
      </c>
    </row>
    <row r="16" spans="1:1">
      <c r="A16" s="10" t="s">
        <v>990</v>
      </c>
    </row>
    <row r="17" spans="1:1">
      <c r="A17" s="10" t="s">
        <v>991</v>
      </c>
    </row>
    <row r="18" spans="1:1">
      <c r="A18" s="10" t="s">
        <v>992</v>
      </c>
    </row>
    <row r="19" spans="1:1">
      <c r="A19" s="10" t="s">
        <v>993</v>
      </c>
    </row>
    <row r="20" spans="1:1">
      <c r="A20" s="10" t="s">
        <v>994</v>
      </c>
    </row>
    <row r="21" spans="1:1">
      <c r="A21" s="10" t="s">
        <v>995</v>
      </c>
    </row>
    <row r="22" spans="1:1">
      <c r="A22" s="10" t="s">
        <v>996</v>
      </c>
    </row>
    <row r="23" spans="1:1">
      <c r="A23" s="10" t="s">
        <v>997</v>
      </c>
    </row>
    <row r="24" spans="1:1">
      <c r="A24" s="10" t="s">
        <v>998</v>
      </c>
    </row>
    <row r="25" spans="1:1">
      <c r="A25" s="10" t="s">
        <v>999</v>
      </c>
    </row>
    <row r="26" spans="1:1">
      <c r="A26" s="10" t="s">
        <v>1000</v>
      </c>
    </row>
    <row r="27" spans="1:1">
      <c r="A27" s="10" t="s">
        <v>1001</v>
      </c>
    </row>
    <row r="28" spans="1:1">
      <c r="A28" s="10" t="s">
        <v>1002</v>
      </c>
    </row>
    <row r="29" spans="1:1">
      <c r="A29" s="10" t="s">
        <v>1003</v>
      </c>
    </row>
    <row r="30" spans="1:1">
      <c r="A30" s="10" t="s">
        <v>1004</v>
      </c>
    </row>
    <row r="31" spans="1:1">
      <c r="A31" s="10" t="s">
        <v>1005</v>
      </c>
    </row>
    <row r="32" spans="1:1">
      <c r="A32" s="10" t="s">
        <v>1006</v>
      </c>
    </row>
    <row r="33" spans="1:1">
      <c r="A33" s="10" t="s">
        <v>1007</v>
      </c>
    </row>
    <row r="34" spans="1:1">
      <c r="A34" s="10" t="s">
        <v>1008</v>
      </c>
    </row>
    <row r="35" spans="1:1">
      <c r="A35" s="10" t="s">
        <v>1009</v>
      </c>
    </row>
    <row r="36" spans="1:1">
      <c r="A36" s="10" t="s">
        <v>1010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BA478"/>
  <sheetViews>
    <sheetView rightToLeft="1" workbookViewId="0">
      <selection activeCell="F3" sqref="F3"/>
    </sheetView>
  </sheetViews>
  <sheetFormatPr defaultColWidth="9.1796875" defaultRowHeight="14.5"/>
  <cols>
    <col min="1" max="1" width="4" style="70" bestFit="1" customWidth="1"/>
    <col min="2" max="2" width="20.54296875" style="10" bestFit="1" customWidth="1"/>
    <col min="3" max="3" width="19.81640625" style="10" bestFit="1" customWidth="1"/>
    <col min="4" max="4" width="9.26953125" style="10" bestFit="1" customWidth="1"/>
    <col min="5" max="5" width="10.1796875" style="10" bestFit="1" customWidth="1"/>
    <col min="6" max="6" width="19" style="10" bestFit="1" customWidth="1"/>
    <col min="7" max="7" width="9.7265625" style="10" bestFit="1" customWidth="1"/>
    <col min="8" max="12" width="9.1796875" style="10"/>
    <col min="13" max="13" width="14.1796875" style="67" bestFit="1" customWidth="1"/>
    <col min="14" max="14" width="15.1796875" style="67" customWidth="1"/>
    <col min="15" max="15" width="19" style="67" customWidth="1"/>
    <col min="16" max="16" width="14" style="67" bestFit="1" customWidth="1"/>
    <col min="17" max="17" width="16.54296875" style="67" bestFit="1" customWidth="1"/>
    <col min="18" max="18" width="14" style="67" bestFit="1" customWidth="1"/>
    <col min="19" max="19" width="14.1796875" style="67" bestFit="1" customWidth="1"/>
    <col min="20" max="20" width="15.1796875" style="67" customWidth="1"/>
    <col min="21" max="21" width="19" style="67" customWidth="1"/>
    <col min="22" max="22" width="14" style="67" bestFit="1" customWidth="1"/>
    <col min="23" max="23" width="16.54296875" style="67" bestFit="1" customWidth="1"/>
    <col min="24" max="24" width="14" style="67" bestFit="1" customWidth="1"/>
    <col min="25" max="25" width="13.81640625" style="12" customWidth="1"/>
    <col min="26" max="26" width="15" style="12" customWidth="1"/>
    <col min="27" max="27" width="15.26953125" style="12" customWidth="1"/>
    <col min="28" max="28" width="16.54296875" style="12" customWidth="1"/>
    <col min="29" max="30" width="14.81640625" style="12" customWidth="1"/>
    <col min="31" max="31" width="9.1796875" style="10"/>
    <col min="32" max="32" width="11" style="10" customWidth="1"/>
    <col min="33" max="33" width="9.54296875" style="68" bestFit="1" customWidth="1"/>
    <col min="34" max="34" width="16.54296875" style="12" bestFit="1" customWidth="1"/>
    <col min="35" max="35" width="66.81640625" style="10" customWidth="1"/>
    <col min="43" max="43" width="9.1796875" style="54" customWidth="1"/>
    <col min="44" max="44" width="11.81640625" style="54" customWidth="1"/>
    <col min="45" max="45" width="26.26953125" style="55" customWidth="1"/>
    <col min="46" max="46" width="9.1796875" style="54" customWidth="1"/>
    <col min="47" max="47" width="10.1796875" style="54" bestFit="1" customWidth="1"/>
  </cols>
  <sheetData>
    <row r="1" spans="1:53">
      <c r="B1" s="244" t="s">
        <v>602</v>
      </c>
      <c r="C1" s="246" t="s">
        <v>603</v>
      </c>
      <c r="D1" s="246" t="s">
        <v>604</v>
      </c>
      <c r="E1" s="246" t="s">
        <v>605</v>
      </c>
      <c r="F1" s="246" t="s">
        <v>606</v>
      </c>
      <c r="G1" s="246" t="s">
        <v>607</v>
      </c>
      <c r="H1" s="246" t="s">
        <v>608</v>
      </c>
      <c r="I1" s="246" t="s">
        <v>609</v>
      </c>
      <c r="J1" s="246" t="s">
        <v>610</v>
      </c>
      <c r="K1" s="246" t="s">
        <v>611</v>
      </c>
      <c r="L1" s="246" t="s">
        <v>612</v>
      </c>
      <c r="M1" s="242" t="s">
        <v>737</v>
      </c>
      <c r="N1" s="250" t="s">
        <v>613</v>
      </c>
      <c r="O1" s="250"/>
      <c r="P1" s="250"/>
      <c r="Q1" s="250"/>
      <c r="R1" s="250"/>
      <c r="S1" s="242" t="s">
        <v>738</v>
      </c>
      <c r="T1" s="250" t="s">
        <v>613</v>
      </c>
      <c r="U1" s="250"/>
      <c r="V1" s="250"/>
      <c r="W1" s="250"/>
      <c r="X1" s="250"/>
      <c r="Y1" s="251" t="s">
        <v>614</v>
      </c>
      <c r="Z1" s="251" t="s">
        <v>615</v>
      </c>
      <c r="AA1" s="251" t="s">
        <v>616</v>
      </c>
      <c r="AB1" s="251" t="s">
        <v>617</v>
      </c>
      <c r="AC1" s="251" t="s">
        <v>618</v>
      </c>
      <c r="AD1" s="251" t="s">
        <v>619</v>
      </c>
      <c r="AE1" s="253" t="s">
        <v>620</v>
      </c>
      <c r="AF1" s="255" t="s">
        <v>621</v>
      </c>
      <c r="AG1" s="257" t="s">
        <v>622</v>
      </c>
      <c r="AH1" s="259" t="s">
        <v>623</v>
      </c>
      <c r="AI1" s="248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5" thickBot="1">
      <c r="B2" s="245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3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3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52"/>
      <c r="Z2" s="252"/>
      <c r="AA2" s="252"/>
      <c r="AB2" s="252"/>
      <c r="AC2" s="252"/>
      <c r="AD2" s="252"/>
      <c r="AE2" s="254"/>
      <c r="AF2" s="256"/>
      <c r="AG2" s="258"/>
      <c r="AH2" s="260"/>
      <c r="AI2" s="249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 xr:uid="{00000000-0002-0000-1800-000000000000}">
      <formula1>$BA:$BA</formula1>
    </dataValidation>
    <dataValidation type="list" allowBlank="1" showInputMessage="1" showErrorMessage="1" sqref="F1:F358" xr:uid="{00000000-0002-0000-1800-000001000000}">
      <formula1>$AQ$3:$AQ$4</formula1>
    </dataValidation>
    <dataValidation type="list" allowBlank="1" showInputMessage="1" showErrorMessage="1" sqref="E1:E358" xr:uid="{00000000-0002-0000-1800-000002000000}">
      <formula1>$AU$3:$AU$7</formula1>
    </dataValidation>
    <dataValidation type="list" allowBlank="1" showInputMessage="1" showErrorMessage="1" sqref="D1:D358" xr:uid="{00000000-0002-0000-1800-000003000000}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P40"/>
  <sheetViews>
    <sheetView rightToLeft="1" zoomScale="130" zoomScaleNormal="130" workbookViewId="0">
      <selection activeCell="C13" sqref="C13"/>
    </sheetView>
  </sheetViews>
  <sheetFormatPr defaultColWidth="9.1796875" defaultRowHeight="14.5"/>
  <cols>
    <col min="1" max="1" width="14.453125" style="10" bestFit="1" customWidth="1"/>
    <col min="2" max="2" width="16.7265625" style="10" customWidth="1"/>
    <col min="3" max="3" width="13.453125" style="10" customWidth="1"/>
    <col min="4" max="4" width="15.81640625" style="10" bestFit="1" customWidth="1"/>
    <col min="5" max="5" width="9.1796875" style="10"/>
    <col min="6" max="6" width="10.1796875" style="10" bestFit="1" customWidth="1"/>
    <col min="7" max="7" width="9.1796875" style="10"/>
    <col min="8" max="10" width="9.1796875" style="117"/>
    <col min="11" max="13" width="0" style="117" hidden="1" customWidth="1"/>
    <col min="14" max="42" width="9.179687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765</v>
      </c>
      <c r="C2" s="10">
        <v>2208341</v>
      </c>
      <c r="F2" s="10" t="s">
        <v>776</v>
      </c>
    </row>
    <row r="3" spans="1:13">
      <c r="A3" s="10" t="s">
        <v>766</v>
      </c>
      <c r="C3" s="10">
        <v>2208321</v>
      </c>
      <c r="F3" s="10" t="s">
        <v>776</v>
      </c>
      <c r="K3" s="117" t="s">
        <v>764</v>
      </c>
      <c r="L3" s="117" t="s">
        <v>772</v>
      </c>
      <c r="M3" s="117" t="s">
        <v>777</v>
      </c>
    </row>
    <row r="4" spans="1:13">
      <c r="A4" s="10" t="s">
        <v>764</v>
      </c>
      <c r="C4" s="10">
        <v>2208340</v>
      </c>
      <c r="F4" s="10" t="s">
        <v>775</v>
      </c>
      <c r="K4" s="117" t="s">
        <v>765</v>
      </c>
      <c r="L4" s="117" t="s">
        <v>773</v>
      </c>
      <c r="M4" s="117" t="s">
        <v>778</v>
      </c>
    </row>
    <row r="5" spans="1:13">
      <c r="A5" s="10" t="s">
        <v>764</v>
      </c>
      <c r="C5" s="10">
        <v>2209071</v>
      </c>
      <c r="F5" s="10" t="s">
        <v>776</v>
      </c>
      <c r="K5" s="117" t="s">
        <v>766</v>
      </c>
      <c r="L5" s="117" t="s">
        <v>774</v>
      </c>
      <c r="M5" s="117" t="s">
        <v>779</v>
      </c>
    </row>
    <row r="6" spans="1:13">
      <c r="A6" s="10" t="s">
        <v>764</v>
      </c>
      <c r="C6" s="10">
        <v>2211633</v>
      </c>
      <c r="F6" s="10" t="s">
        <v>775</v>
      </c>
      <c r="K6" s="117" t="s">
        <v>767</v>
      </c>
      <c r="L6" s="117" t="s">
        <v>775</v>
      </c>
    </row>
    <row r="7" spans="1:13">
      <c r="A7" s="10" t="s">
        <v>764</v>
      </c>
      <c r="C7" s="10">
        <v>2213275</v>
      </c>
      <c r="F7" s="10" t="s">
        <v>776</v>
      </c>
      <c r="K7" s="117" t="s">
        <v>768</v>
      </c>
      <c r="L7" s="117" t="s">
        <v>776</v>
      </c>
    </row>
    <row r="8" spans="1:13">
      <c r="A8" s="10" t="s">
        <v>764</v>
      </c>
      <c r="C8" s="10">
        <v>2213987</v>
      </c>
      <c r="F8" s="10" t="s">
        <v>775</v>
      </c>
      <c r="K8" s="117" t="s">
        <v>769</v>
      </c>
    </row>
    <row r="9" spans="1:13">
      <c r="A9" s="10" t="s">
        <v>764</v>
      </c>
      <c r="C9" s="10">
        <v>2213988</v>
      </c>
      <c r="F9" s="10" t="s">
        <v>775</v>
      </c>
      <c r="K9" s="117" t="s">
        <v>770</v>
      </c>
    </row>
    <row r="10" spans="1:13">
      <c r="A10" s="10" t="s">
        <v>766</v>
      </c>
      <c r="C10" s="10">
        <v>2216820</v>
      </c>
      <c r="F10" s="10" t="s">
        <v>774</v>
      </c>
      <c r="K10" s="117" t="s">
        <v>771</v>
      </c>
    </row>
    <row r="11" spans="1:13">
      <c r="A11" s="10" t="s">
        <v>765</v>
      </c>
      <c r="C11" s="10">
        <v>2211220</v>
      </c>
      <c r="F11" s="10" t="s">
        <v>775</v>
      </c>
    </row>
    <row r="12" spans="1:13">
      <c r="A12" s="10" t="s">
        <v>769</v>
      </c>
      <c r="C12" s="10">
        <v>2208229</v>
      </c>
      <c r="F12" s="10" t="s">
        <v>776</v>
      </c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29:A1048576 B4:B22 B34:B1048576 D1 D30:D1048576 A1:A27 E1:G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 xr:uid="{00000000-0002-0000-1900-000000000000}">
      <formula1>$K:$K</formula1>
    </dataValidation>
    <dataValidation type="list" allowBlank="1" showInputMessage="1" showErrorMessage="1" sqref="A29:A1048576 A23:A27 A20:A21 A13 A2:A11" xr:uid="{00000000-0002-0000-1900-000001000000}">
      <formula1>$K$3:$K$10</formula1>
    </dataValidation>
    <dataValidation type="list" allowBlank="1" showInputMessage="1" showErrorMessage="1" sqref="F2:F1048576" xr:uid="{00000000-0002-0000-1900-000002000000}">
      <formula1>$L$3:$L$7</formula1>
    </dataValidation>
    <dataValidation type="list" allowBlank="1" showInputMessage="1" showErrorMessage="1" sqref="G2:G1048576" xr:uid="{00000000-0002-0000-1900-000003000000}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9"/>
  <sheetViews>
    <sheetView rightToLeft="1" workbookViewId="0">
      <selection activeCell="C15" sqref="C15"/>
    </sheetView>
  </sheetViews>
  <sheetFormatPr defaultColWidth="9.1796875" defaultRowHeight="14.5"/>
  <cols>
    <col min="1" max="1" width="34.81640625" bestFit="1" customWidth="1"/>
    <col min="2" max="2" width="22.453125" customWidth="1"/>
  </cols>
  <sheetData>
    <row r="1" spans="1:2" ht="15.5">
      <c r="A1" s="261" t="s">
        <v>815</v>
      </c>
      <c r="B1" s="261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719"/>
  <sheetViews>
    <sheetView rightToLeft="1" workbookViewId="0">
      <pane xSplit="3" ySplit="1" topLeftCell="D53" activePane="bottomRight" state="frozen"/>
      <selection pane="topRight" activeCell="D1" sqref="D1"/>
      <selection pane="bottomLeft" activeCell="A2" sqref="A2"/>
      <selection pane="bottomRight" activeCell="E74" sqref="E74"/>
    </sheetView>
  </sheetViews>
  <sheetFormatPr defaultColWidth="9.1796875" defaultRowHeight="14.5"/>
  <cols>
    <col min="1" max="1" width="11.7265625" bestFit="1" customWidth="1"/>
    <col min="2" max="2" width="4.54296875" style="82" bestFit="1" customWidth="1"/>
    <col min="3" max="3" width="30.1796875" bestFit="1" customWidth="1"/>
    <col min="7" max="7" width="14.26953125" bestFit="1" customWidth="1"/>
    <col min="8" max="8" width="12.54296875" bestFit="1" customWidth="1"/>
    <col min="9" max="9" width="11.5429687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 s="10">
        <f>SUM(D2:D8)</f>
        <v>0</v>
      </c>
      <c r="H2" s="10">
        <f t="shared" ref="H2:I2" si="0">SUM(E2:E8)</f>
        <v>0</v>
      </c>
      <c r="I2" s="10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  <c r="G3" s="10"/>
      <c r="H3" s="10"/>
      <c r="I3" s="10"/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  <c r="G4" s="10"/>
      <c r="H4" s="10"/>
      <c r="I4" s="10"/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  <c r="G5" s="10"/>
      <c r="H5" s="10"/>
      <c r="I5" s="10"/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  <c r="G6" s="10"/>
      <c r="H6" s="10"/>
      <c r="I6" s="10"/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  <c r="G7" s="10"/>
      <c r="H7" s="10"/>
      <c r="I7" s="10"/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  <c r="G8" s="10"/>
      <c r="H8" s="10"/>
      <c r="I8" s="10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 s="10">
        <f>SUM(D9:D22)</f>
        <v>12</v>
      </c>
      <c r="H9" s="10">
        <f t="shared" ref="H9:I9" si="2">SUM(E9:E22)</f>
        <v>2</v>
      </c>
      <c r="I9" s="10">
        <f t="shared" si="2"/>
        <v>10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>
        <v>2</v>
      </c>
      <c r="E11" s="10"/>
      <c r="F11" s="10">
        <f t="shared" si="1"/>
        <v>2</v>
      </c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>
        <v>2</v>
      </c>
      <c r="E13" s="10">
        <v>2</v>
      </c>
      <c r="F13" s="10">
        <f t="shared" si="1"/>
        <v>0</v>
      </c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>
        <v>1</v>
      </c>
      <c r="E14" s="10"/>
      <c r="F14" s="10">
        <f t="shared" si="1"/>
        <v>1</v>
      </c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>
        <v>2</v>
      </c>
      <c r="E17" s="10"/>
      <c r="F17" s="10">
        <f t="shared" si="1"/>
        <v>2</v>
      </c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>
        <v>2</v>
      </c>
      <c r="E18" s="10"/>
      <c r="F18" s="10">
        <f t="shared" si="1"/>
        <v>2</v>
      </c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>
        <v>1</v>
      </c>
      <c r="E20" s="10"/>
      <c r="F20" s="10">
        <f t="shared" si="1"/>
        <v>1</v>
      </c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>
        <v>2</v>
      </c>
      <c r="E22" s="10"/>
      <c r="F22" s="10">
        <f t="shared" si="1"/>
        <v>2</v>
      </c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 s="10">
        <f>SUM(D23:D31)</f>
        <v>5</v>
      </c>
      <c r="H23" s="10">
        <f t="shared" ref="H23:I23" si="3">SUM(E23:E31)</f>
        <v>2</v>
      </c>
      <c r="I23" s="10">
        <f t="shared" si="3"/>
        <v>3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  <c r="G24" s="10"/>
      <c r="H24" s="10"/>
      <c r="I24" s="10"/>
    </row>
    <row r="25" spans="1:9">
      <c r="A25" s="84" t="s">
        <v>683</v>
      </c>
      <c r="B25" s="85">
        <v>2</v>
      </c>
      <c r="C25" s="84" t="s">
        <v>686</v>
      </c>
      <c r="D25" s="84">
        <v>1</v>
      </c>
      <c r="E25" s="84">
        <v>1</v>
      </c>
      <c r="F25" s="84">
        <f t="shared" si="1"/>
        <v>0</v>
      </c>
      <c r="G25" s="10"/>
      <c r="H25" s="10"/>
      <c r="I25" s="10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  <c r="G26" s="10"/>
      <c r="H26" s="10"/>
      <c r="I26" s="10"/>
    </row>
    <row r="27" spans="1:9">
      <c r="A27" s="84" t="s">
        <v>683</v>
      </c>
      <c r="B27" s="85">
        <v>2</v>
      </c>
      <c r="C27" s="84" t="s">
        <v>688</v>
      </c>
      <c r="D27" s="84">
        <v>1</v>
      </c>
      <c r="E27" s="84"/>
      <c r="F27" s="84">
        <f t="shared" si="1"/>
        <v>1</v>
      </c>
      <c r="G27" s="10"/>
      <c r="H27" s="10"/>
      <c r="I27" s="10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  <c r="G28" s="10"/>
      <c r="H28" s="10"/>
      <c r="I28" s="10"/>
    </row>
    <row r="29" spans="1:9">
      <c r="A29" s="84" t="s">
        <v>683</v>
      </c>
      <c r="B29" s="85">
        <v>2</v>
      </c>
      <c r="C29" s="84" t="s">
        <v>690</v>
      </c>
      <c r="D29" s="84">
        <v>1</v>
      </c>
      <c r="E29" s="84"/>
      <c r="F29" s="84">
        <f t="shared" si="1"/>
        <v>1</v>
      </c>
      <c r="G29" s="10"/>
      <c r="H29" s="10"/>
      <c r="I29" s="10"/>
    </row>
    <row r="30" spans="1:9">
      <c r="A30" s="84" t="s">
        <v>683</v>
      </c>
      <c r="B30" s="85">
        <v>2</v>
      </c>
      <c r="C30" s="84" t="s">
        <v>691</v>
      </c>
      <c r="D30" s="84">
        <v>1</v>
      </c>
      <c r="E30" s="84"/>
      <c r="F30" s="84">
        <f t="shared" si="1"/>
        <v>1</v>
      </c>
      <c r="G30" s="10"/>
      <c r="H30" s="10"/>
      <c r="I30" s="10"/>
    </row>
    <row r="31" spans="1:9">
      <c r="A31" s="84" t="s">
        <v>683</v>
      </c>
      <c r="B31" s="85">
        <v>2</v>
      </c>
      <c r="C31" s="84" t="s">
        <v>692</v>
      </c>
      <c r="D31" s="84">
        <v>1</v>
      </c>
      <c r="E31" s="84">
        <v>1</v>
      </c>
      <c r="F31" s="84">
        <f t="shared" si="1"/>
        <v>0</v>
      </c>
      <c r="G31" s="10"/>
      <c r="H31" s="10"/>
      <c r="I31" s="10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 s="10">
        <f>SUM(D32:D34)</f>
        <v>0</v>
      </c>
      <c r="H32" s="10">
        <f t="shared" ref="H32:I32" si="4">SUM(E32:E34)</f>
        <v>0</v>
      </c>
      <c r="I32" s="10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 s="10">
        <f>SUM(D35:D37)</f>
        <v>0</v>
      </c>
      <c r="H35" s="10">
        <f t="shared" ref="H35:I35" si="5">SUM(E35:E37)</f>
        <v>0</v>
      </c>
      <c r="I35" s="10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  <c r="G36" s="10"/>
      <c r="H36" s="10"/>
      <c r="I36" s="10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  <c r="G37" s="10"/>
      <c r="H37" s="10"/>
      <c r="I37" s="10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 s="10">
        <f>SUM(D38:D44)</f>
        <v>1</v>
      </c>
      <c r="H38" s="10">
        <f t="shared" ref="H38:I38" si="6">SUM(E38:E44)</f>
        <v>0</v>
      </c>
      <c r="I38" s="10">
        <f t="shared" si="6"/>
        <v>1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>
        <v>1</v>
      </c>
      <c r="E42" s="10"/>
      <c r="F42" s="10">
        <f t="shared" si="1"/>
        <v>1</v>
      </c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 s="10">
        <f>SUM(D45:D46)</f>
        <v>0</v>
      </c>
      <c r="H45" s="10">
        <f t="shared" ref="H45:I45" si="7">SUM(E45:E46)</f>
        <v>0</v>
      </c>
      <c r="I45" s="10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  <c r="G46" s="10"/>
      <c r="H46" s="10"/>
      <c r="I46" s="10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 s="10">
        <f>SUM(D47:D48)</f>
        <v>0</v>
      </c>
      <c r="H47" s="10">
        <f t="shared" ref="H47:I47" si="8">SUM(E47:E48)</f>
        <v>0</v>
      </c>
      <c r="I47" s="10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 s="10">
        <f>SUM(D49:D57)</f>
        <v>0</v>
      </c>
      <c r="H49" s="10">
        <f t="shared" ref="H49:I49" si="9">SUM(E49:E57)</f>
        <v>0</v>
      </c>
      <c r="I49" s="10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  <c r="G50" s="10"/>
      <c r="H50" s="10"/>
      <c r="I50" s="10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  <c r="G51" s="10"/>
      <c r="H51" s="10"/>
      <c r="I51" s="10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  <c r="G52" s="10"/>
      <c r="H52" s="10"/>
      <c r="I52" s="10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  <c r="G53" s="10"/>
      <c r="H53" s="10"/>
      <c r="I53" s="10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  <c r="G54" s="10"/>
      <c r="H54" s="10"/>
      <c r="I54" s="10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  <c r="G55" s="10"/>
      <c r="H55" s="10"/>
      <c r="I55" s="10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  <c r="G56" s="10"/>
      <c r="H56" s="10"/>
      <c r="I56" s="10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  <c r="G57" s="10"/>
      <c r="H57" s="10"/>
      <c r="I57" s="10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 s="10">
        <f>SUM(D58:D60)</f>
        <v>0</v>
      </c>
      <c r="H58" s="10">
        <f t="shared" ref="H58" si="11">SUM(E58:E60)</f>
        <v>0</v>
      </c>
      <c r="I58" s="10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  <c r="G59" s="10"/>
      <c r="H59" s="10"/>
      <c r="I59" s="10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  <c r="G60" s="10"/>
      <c r="H60" s="10"/>
      <c r="I60" s="10"/>
    </row>
    <row r="61" spans="1:9">
      <c r="A61" s="89" t="s">
        <v>699</v>
      </c>
      <c r="B61" s="90">
        <v>9</v>
      </c>
      <c r="C61" s="89" t="s">
        <v>745</v>
      </c>
      <c r="D61" s="89">
        <v>1</v>
      </c>
      <c r="E61" s="89"/>
      <c r="F61" s="89">
        <f t="shared" ref="F61:F62" si="13">D61-E61</f>
        <v>1</v>
      </c>
      <c r="G61" s="10"/>
      <c r="H61" s="10"/>
      <c r="I61" s="10"/>
    </row>
    <row r="62" spans="1:9">
      <c r="A62" s="89" t="s">
        <v>699</v>
      </c>
      <c r="B62" s="90">
        <v>9</v>
      </c>
      <c r="C62" s="89" t="s">
        <v>746</v>
      </c>
      <c r="D62" s="89">
        <v>1</v>
      </c>
      <c r="E62" s="89">
        <v>1</v>
      </c>
      <c r="F62" s="89">
        <f t="shared" si="13"/>
        <v>0</v>
      </c>
      <c r="G62" s="10"/>
      <c r="H62" s="10"/>
      <c r="I62" s="10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 s="10">
        <f>SUM(D63:D65)</f>
        <v>0</v>
      </c>
      <c r="H63" s="10">
        <f t="shared" ref="H63:I63" si="14">SUM(E63:E65)</f>
        <v>0</v>
      </c>
      <c r="I63" s="10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  <c r="G64" s="10"/>
      <c r="H64" s="10"/>
      <c r="I64" s="10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  <c r="G65" s="10"/>
      <c r="H65" s="10"/>
      <c r="I65" s="10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>
        <f t="shared" si="1"/>
        <v>0</v>
      </c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 s="10">
        <f>SUM(D68:D70)</f>
        <v>0</v>
      </c>
      <c r="H68" s="10">
        <f t="shared" ref="H68:I68" si="15">SUM(E68:E70)</f>
        <v>0</v>
      </c>
      <c r="I68" s="10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  <c r="G69" s="10"/>
      <c r="H69" s="10"/>
      <c r="I69" s="10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  <c r="G70" s="10"/>
      <c r="H70" s="10"/>
      <c r="I70" s="10"/>
    </row>
    <row r="71" spans="1:9">
      <c r="A71" s="10" t="s">
        <v>719</v>
      </c>
      <c r="B71" s="81"/>
      <c r="C71" s="10" t="s">
        <v>720</v>
      </c>
      <c r="D71" s="10">
        <v>30</v>
      </c>
      <c r="E71" s="10">
        <v>18</v>
      </c>
      <c r="F71" s="10">
        <f t="shared" si="1"/>
        <v>12</v>
      </c>
      <c r="G71" s="10">
        <f>SUM(D71:D73)</f>
        <v>85</v>
      </c>
      <c r="H71" s="10">
        <f t="shared" ref="H71:I71" si="16">SUM(E71:E73)</f>
        <v>36</v>
      </c>
      <c r="I71" s="10">
        <f t="shared" si="16"/>
        <v>49</v>
      </c>
    </row>
    <row r="72" spans="1:9">
      <c r="A72" s="10" t="s">
        <v>719</v>
      </c>
      <c r="B72" s="81"/>
      <c r="C72" s="10" t="s">
        <v>721</v>
      </c>
      <c r="D72" s="10">
        <v>52</v>
      </c>
      <c r="E72" s="10">
        <v>17</v>
      </c>
      <c r="F72" s="10">
        <f t="shared" si="1"/>
        <v>35</v>
      </c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>
        <v>3</v>
      </c>
      <c r="E73" s="10">
        <v>1</v>
      </c>
      <c r="F73" s="10">
        <f t="shared" si="1"/>
        <v>2</v>
      </c>
      <c r="G73" s="10"/>
      <c r="H73" s="10"/>
      <c r="I73" s="10"/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8"/>
  <sheetViews>
    <sheetView rightToLeft="1" topLeftCell="A550" workbookViewId="0">
      <selection activeCell="E560" sqref="E560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4" max="5" width="13.81640625" bestFit="1" customWidth="1"/>
    <col min="6" max="6" width="12.5429687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94" t="s">
        <v>30</v>
      </c>
      <c r="B1" s="194"/>
      <c r="C1" s="194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202" t="s">
        <v>60</v>
      </c>
      <c r="B2" s="202"/>
      <c r="C2" s="26">
        <f>C3+C67</f>
        <v>700000</v>
      </c>
      <c r="D2" s="26">
        <f>D3+D67</f>
        <v>700000</v>
      </c>
      <c r="E2" s="26">
        <f>E3+E67</f>
        <v>700000</v>
      </c>
      <c r="G2" s="39" t="s">
        <v>60</v>
      </c>
      <c r="H2" s="41"/>
      <c r="I2" s="42"/>
      <c r="J2" s="40" t="b">
        <f>AND(H2=I2)</f>
        <v>1</v>
      </c>
    </row>
    <row r="3" spans="1:14">
      <c r="A3" s="199" t="s">
        <v>578</v>
      </c>
      <c r="B3" s="199"/>
      <c r="C3" s="23">
        <f>C4+C11+C38+C61</f>
        <v>350000</v>
      </c>
      <c r="D3" s="23">
        <f>D4+D11+D38+D61</f>
        <v>350000</v>
      </c>
      <c r="E3" s="23">
        <f>E4+E11+E38+E61</f>
        <v>350000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95" t="s">
        <v>124</v>
      </c>
      <c r="B4" s="196"/>
      <c r="C4" s="21">
        <f>SUM(C5:C10)</f>
        <v>198000</v>
      </c>
      <c r="D4" s="21">
        <f>SUM(D5:D10)</f>
        <v>198000</v>
      </c>
      <c r="E4" s="21">
        <f>SUM(E5:E10)</f>
        <v>198000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54000</v>
      </c>
      <c r="D5" s="2">
        <f>C5</f>
        <v>54000</v>
      </c>
      <c r="E5" s="2">
        <f>D5</f>
        <v>54000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3500</v>
      </c>
      <c r="D6" s="2">
        <f t="shared" ref="D6:E10" si="0">C6</f>
        <v>3500</v>
      </c>
      <c r="E6" s="2">
        <f t="shared" si="0"/>
        <v>3500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130000</v>
      </c>
      <c r="D7" s="2">
        <f t="shared" si="0"/>
        <v>130000</v>
      </c>
      <c r="E7" s="2">
        <f t="shared" si="0"/>
        <v>130000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10000</v>
      </c>
      <c r="D9" s="2">
        <f t="shared" si="0"/>
        <v>10000</v>
      </c>
      <c r="E9" s="2">
        <f t="shared" si="0"/>
        <v>10000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0"/>
        <v>500</v>
      </c>
      <c r="E10" s="2">
        <f t="shared" si="0"/>
        <v>500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95" t="s">
        <v>125</v>
      </c>
      <c r="B11" s="196"/>
      <c r="C11" s="21">
        <f>SUM(C12:C37)</f>
        <v>96000</v>
      </c>
      <c r="D11" s="21">
        <f>SUM(D12:D37)</f>
        <v>96000</v>
      </c>
      <c r="E11" s="21">
        <f>SUM(E12:E37)</f>
        <v>96000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61000</v>
      </c>
      <c r="D12" s="2">
        <f>C12</f>
        <v>61000</v>
      </c>
      <c r="E12" s="2">
        <f>D12</f>
        <v>61000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>
        <v>5000</v>
      </c>
      <c r="D14" s="2">
        <f t="shared" si="1"/>
        <v>5000</v>
      </c>
      <c r="E14" s="2">
        <f t="shared" si="1"/>
        <v>5000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6000</v>
      </c>
      <c r="D32" s="2">
        <f t="shared" si="2"/>
        <v>6000</v>
      </c>
      <c r="E32" s="2">
        <f t="shared" si="2"/>
        <v>6000</v>
      </c>
    </row>
    <row r="33" spans="1:10" outlineLevel="1">
      <c r="A33" s="3">
        <v>2403</v>
      </c>
      <c r="B33" s="1" t="s">
        <v>144</v>
      </c>
      <c r="C33" s="2">
        <v>3000</v>
      </c>
      <c r="D33" s="2">
        <f t="shared" si="2"/>
        <v>3000</v>
      </c>
      <c r="E33" s="2">
        <f t="shared" si="2"/>
        <v>3000</v>
      </c>
    </row>
    <row r="34" spans="1:10" outlineLevel="1">
      <c r="A34" s="3">
        <v>2404</v>
      </c>
      <c r="B34" s="1" t="s">
        <v>7</v>
      </c>
      <c r="C34" s="2">
        <v>6000</v>
      </c>
      <c r="D34" s="2">
        <f t="shared" si="2"/>
        <v>6000</v>
      </c>
      <c r="E34" s="2">
        <f t="shared" si="2"/>
        <v>6000</v>
      </c>
    </row>
    <row r="35" spans="1:10" outlineLevel="1">
      <c r="A35" s="3">
        <v>2405</v>
      </c>
      <c r="B35" s="1" t="s">
        <v>8</v>
      </c>
      <c r="C35" s="2">
        <v>7000</v>
      </c>
      <c r="D35" s="2">
        <f t="shared" si="2"/>
        <v>7000</v>
      </c>
      <c r="E35" s="2">
        <f t="shared" si="2"/>
        <v>7000</v>
      </c>
    </row>
    <row r="36" spans="1:10" outlineLevel="1">
      <c r="A36" s="3">
        <v>2406</v>
      </c>
      <c r="B36" s="1" t="s">
        <v>9</v>
      </c>
      <c r="C36" s="2">
        <v>8000</v>
      </c>
      <c r="D36" s="2">
        <f t="shared" si="2"/>
        <v>8000</v>
      </c>
      <c r="E36" s="2">
        <f t="shared" si="2"/>
        <v>8000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95" t="s">
        <v>145</v>
      </c>
      <c r="B38" s="196"/>
      <c r="C38" s="21">
        <f>SUM(C39:C60)</f>
        <v>56000</v>
      </c>
      <c r="D38" s="21">
        <f>SUM(D39:D60)</f>
        <v>56000</v>
      </c>
      <c r="E38" s="21">
        <f>SUM(E39:E60)</f>
        <v>56000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12000</v>
      </c>
      <c r="D39" s="2">
        <f>C39</f>
        <v>12000</v>
      </c>
      <c r="E39" s="2">
        <f>D39</f>
        <v>12000</v>
      </c>
    </row>
    <row r="40" spans="1:10" outlineLevel="1">
      <c r="A40" s="20">
        <v>3102</v>
      </c>
      <c r="B40" s="20" t="s">
        <v>12</v>
      </c>
      <c r="C40" s="2">
        <v>6000</v>
      </c>
      <c r="D40" s="2">
        <f t="shared" ref="D40:E55" si="3">C40</f>
        <v>6000</v>
      </c>
      <c r="E40" s="2">
        <f t="shared" si="3"/>
        <v>6000</v>
      </c>
    </row>
    <row r="41" spans="1:10" outlineLevel="1">
      <c r="A41" s="20">
        <v>3103</v>
      </c>
      <c r="B41" s="20" t="s">
        <v>13</v>
      </c>
      <c r="C41" s="2">
        <v>6000</v>
      </c>
      <c r="D41" s="2">
        <f t="shared" si="3"/>
        <v>6000</v>
      </c>
      <c r="E41" s="2">
        <f t="shared" si="3"/>
        <v>6000</v>
      </c>
    </row>
    <row r="42" spans="1:10" outlineLevel="1">
      <c r="A42" s="20">
        <v>3199</v>
      </c>
      <c r="B42" s="20" t="s">
        <v>14</v>
      </c>
      <c r="C42" s="2">
        <v>3000</v>
      </c>
      <c r="D42" s="2">
        <f t="shared" si="3"/>
        <v>3000</v>
      </c>
      <c r="E42" s="2">
        <f t="shared" si="3"/>
        <v>3000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1000</v>
      </c>
      <c r="D44" s="2">
        <f t="shared" si="3"/>
        <v>1000</v>
      </c>
      <c r="E44" s="2">
        <f t="shared" si="3"/>
        <v>1000</v>
      </c>
    </row>
    <row r="45" spans="1:10" outlineLevel="1">
      <c r="A45" s="20">
        <v>3203</v>
      </c>
      <c r="B45" s="20" t="s">
        <v>16</v>
      </c>
      <c r="C45" s="2">
        <v>3000</v>
      </c>
      <c r="D45" s="2">
        <f t="shared" si="3"/>
        <v>3000</v>
      </c>
      <c r="E45" s="2">
        <f t="shared" si="3"/>
        <v>3000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5000</v>
      </c>
      <c r="D48" s="2">
        <f t="shared" si="3"/>
        <v>5000</v>
      </c>
      <c r="E48" s="2">
        <f t="shared" si="3"/>
        <v>5000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>
        <v>500</v>
      </c>
      <c r="D50" s="2">
        <f t="shared" si="3"/>
        <v>500</v>
      </c>
      <c r="E50" s="2">
        <f t="shared" si="3"/>
        <v>500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>
        <v>2500</v>
      </c>
      <c r="D52" s="2">
        <f t="shared" si="3"/>
        <v>2500</v>
      </c>
      <c r="E52" s="2">
        <f t="shared" si="3"/>
        <v>2500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2000</v>
      </c>
      <c r="D54" s="2">
        <f t="shared" si="3"/>
        <v>2000</v>
      </c>
      <c r="E54" s="2">
        <f t="shared" si="3"/>
        <v>2000</v>
      </c>
    </row>
    <row r="55" spans="1:10" outlineLevel="1">
      <c r="A55" s="20">
        <v>3303</v>
      </c>
      <c r="B55" s="20" t="s">
        <v>153</v>
      </c>
      <c r="C55" s="2">
        <v>15000</v>
      </c>
      <c r="D55" s="2">
        <f t="shared" si="3"/>
        <v>15000</v>
      </c>
      <c r="E55" s="2">
        <f t="shared" si="3"/>
        <v>15000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95" t="s">
        <v>158</v>
      </c>
      <c r="B61" s="19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99" t="s">
        <v>579</v>
      </c>
      <c r="B67" s="199"/>
      <c r="C67" s="25">
        <f>C97+C68</f>
        <v>350000</v>
      </c>
      <c r="D67" s="25">
        <f>D97+D68</f>
        <v>350000</v>
      </c>
      <c r="E67" s="25">
        <f>E97+E68</f>
        <v>350000</v>
      </c>
      <c r="G67" s="39" t="s">
        <v>59</v>
      </c>
      <c r="H67" s="41"/>
      <c r="I67" s="42"/>
      <c r="J67" s="40" t="b">
        <f>AND(H67=I67)</f>
        <v>1</v>
      </c>
    </row>
    <row r="68" spans="1:10">
      <c r="A68" s="195" t="s">
        <v>163</v>
      </c>
      <c r="B68" s="196"/>
      <c r="C68" s="21">
        <f>SUM(C69:C96)</f>
        <v>50000</v>
      </c>
      <c r="D68" s="21">
        <f>SUM(D69:D96)</f>
        <v>50000</v>
      </c>
      <c r="E68" s="21">
        <f>SUM(E69:E96)</f>
        <v>50000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47000</v>
      </c>
      <c r="D79" s="2">
        <f t="shared" si="6"/>
        <v>47000</v>
      </c>
      <c r="E79" s="2">
        <f t="shared" si="6"/>
        <v>47000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>
        <v>3000</v>
      </c>
      <c r="D90" s="2">
        <f t="shared" si="7"/>
        <v>3000</v>
      </c>
      <c r="E90" s="2">
        <f t="shared" si="7"/>
        <v>3000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300000</v>
      </c>
      <c r="D97" s="21">
        <f>SUM(D98:D113)</f>
        <v>300000</v>
      </c>
      <c r="E97" s="21">
        <f>SUM(E98:E113)</f>
        <v>300000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300000</v>
      </c>
      <c r="D98" s="2">
        <f>C98</f>
        <v>300000</v>
      </c>
      <c r="E98" s="2">
        <f>D98</f>
        <v>300000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00" t="s">
        <v>62</v>
      </c>
      <c r="B114" s="201"/>
      <c r="C114" s="26">
        <f>C115+C152+C177</f>
        <v>127472</v>
      </c>
      <c r="D114" s="26">
        <f>D115+D152+D177</f>
        <v>127472</v>
      </c>
      <c r="E114" s="26">
        <f>E115+E152+E177</f>
        <v>127472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97" t="s">
        <v>580</v>
      </c>
      <c r="B115" s="198"/>
      <c r="C115" s="23">
        <f>C116+C135</f>
        <v>127472</v>
      </c>
      <c r="D115" s="23">
        <f>D116+D135</f>
        <v>127472</v>
      </c>
      <c r="E115" s="23">
        <f>E116+E135</f>
        <v>127472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95" t="s">
        <v>195</v>
      </c>
      <c r="B116" s="196"/>
      <c r="C116" s="21">
        <f>C117+C120+C123+C126+C129+C132</f>
        <v>94156</v>
      </c>
      <c r="D116" s="21">
        <f>D117+D120+D123+D126+D129+D132</f>
        <v>94156</v>
      </c>
      <c r="E116" s="21">
        <f>E117+E120+E123+E126+E129+E132</f>
        <v>94156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94156</v>
      </c>
      <c r="D117" s="2">
        <f>D118+D119</f>
        <v>94156</v>
      </c>
      <c r="E117" s="2">
        <f>E118+E119</f>
        <v>94156</v>
      </c>
    </row>
    <row r="118" spans="1:10" ht="15" customHeight="1" outlineLevel="2">
      <c r="A118" s="131"/>
      <c r="B118" s="130" t="s">
        <v>855</v>
      </c>
      <c r="C118" s="129">
        <v>76068</v>
      </c>
      <c r="D118" s="129">
        <f>C118</f>
        <v>76068</v>
      </c>
      <c r="E118" s="129">
        <f>D118</f>
        <v>76068</v>
      </c>
    </row>
    <row r="119" spans="1:10" ht="15" customHeight="1" outlineLevel="2">
      <c r="A119" s="131"/>
      <c r="B119" s="130" t="s">
        <v>860</v>
      </c>
      <c r="C119" s="129">
        <v>18088</v>
      </c>
      <c r="D119" s="129">
        <f>C119</f>
        <v>18088</v>
      </c>
      <c r="E119" s="129">
        <f>D119</f>
        <v>18088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95" t="s">
        <v>202</v>
      </c>
      <c r="B135" s="196"/>
      <c r="C135" s="21">
        <f>C136+C140+C143+C146+C149</f>
        <v>33316</v>
      </c>
      <c r="D135" s="21">
        <f>D136+D140+D143+D146+D149</f>
        <v>33316</v>
      </c>
      <c r="E135" s="21">
        <f>E136+E140+E143+E146+E149</f>
        <v>33316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33316</v>
      </c>
      <c r="D136" s="2">
        <f>D137+D138+D139</f>
        <v>33316</v>
      </c>
      <c r="E136" s="2">
        <f>E137+E138+E139</f>
        <v>33316</v>
      </c>
    </row>
    <row r="137" spans="1:10" ht="15" customHeight="1" outlineLevel="2">
      <c r="A137" s="131"/>
      <c r="B137" s="130" t="s">
        <v>855</v>
      </c>
      <c r="C137" s="129">
        <v>5057</v>
      </c>
      <c r="D137" s="129">
        <f>C137</f>
        <v>5057</v>
      </c>
      <c r="E137" s="129">
        <f>D137</f>
        <v>5057</v>
      </c>
    </row>
    <row r="138" spans="1:10" ht="15" customHeight="1" outlineLevel="2">
      <c r="A138" s="131"/>
      <c r="B138" s="130" t="s">
        <v>862</v>
      </c>
      <c r="C138" s="129">
        <v>21600</v>
      </c>
      <c r="D138" s="129">
        <f t="shared" ref="D138:E139" si="9">C138</f>
        <v>21600</v>
      </c>
      <c r="E138" s="129">
        <f t="shared" si="9"/>
        <v>21600</v>
      </c>
    </row>
    <row r="139" spans="1:10" ht="15" customHeight="1" outlineLevel="2">
      <c r="A139" s="131"/>
      <c r="B139" s="130" t="s">
        <v>861</v>
      </c>
      <c r="C139" s="129">
        <v>6659</v>
      </c>
      <c r="D139" s="129">
        <f t="shared" si="9"/>
        <v>6659</v>
      </c>
      <c r="E139" s="129">
        <f t="shared" si="9"/>
        <v>6659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97" t="s">
        <v>581</v>
      </c>
      <c r="B152" s="19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95" t="s">
        <v>208</v>
      </c>
      <c r="B153" s="19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95" t="s">
        <v>212</v>
      </c>
      <c r="B163" s="19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95" t="s">
        <v>214</v>
      </c>
      <c r="B170" s="19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97" t="s">
        <v>582</v>
      </c>
      <c r="B177" s="19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95" t="s">
        <v>217</v>
      </c>
      <c r="B178" s="19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92" t="s">
        <v>849</v>
      </c>
      <c r="B179" s="19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92" t="s">
        <v>848</v>
      </c>
      <c r="B184" s="19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92" t="s">
        <v>846</v>
      </c>
      <c r="B188" s="19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92" t="s">
        <v>843</v>
      </c>
      <c r="B197" s="19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92" t="s">
        <v>842</v>
      </c>
      <c r="B200" s="19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92" t="s">
        <v>841</v>
      </c>
      <c r="B203" s="19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92" t="s">
        <v>836</v>
      </c>
      <c r="B215" s="19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92" t="s">
        <v>834</v>
      </c>
      <c r="B222" s="19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92" t="s">
        <v>830</v>
      </c>
      <c r="B228" s="19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92" t="s">
        <v>828</v>
      </c>
      <c r="B235" s="19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92" t="s">
        <v>826</v>
      </c>
      <c r="B238" s="19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92" t="s">
        <v>823</v>
      </c>
      <c r="B243" s="19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92" t="s">
        <v>817</v>
      </c>
      <c r="B250" s="19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94" t="s">
        <v>67</v>
      </c>
      <c r="B256" s="194"/>
      <c r="C256" s="194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6" t="s">
        <v>60</v>
      </c>
      <c r="B257" s="187"/>
      <c r="C257" s="37">
        <f>C258+C550</f>
        <v>683321</v>
      </c>
      <c r="D257" s="37">
        <v>773321</v>
      </c>
      <c r="E257" s="37">
        <v>773321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2" t="s">
        <v>266</v>
      </c>
      <c r="B258" s="183"/>
      <c r="C258" s="36">
        <f>C259+C339+C483+C547</f>
        <v>672796</v>
      </c>
      <c r="D258" s="36">
        <f>D259+D339+D483+D547</f>
        <v>423354</v>
      </c>
      <c r="E258" s="36">
        <f>E259+E339+E483+E547</f>
        <v>423354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0" t="s">
        <v>267</v>
      </c>
      <c r="B259" s="181"/>
      <c r="C259" s="33">
        <f>C260+C263+C314</f>
        <v>416596</v>
      </c>
      <c r="D259" s="33">
        <f>D260+D263+D314</f>
        <v>167154</v>
      </c>
      <c r="E259" s="33">
        <f>E260+E263+E314</f>
        <v>167154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84" t="s">
        <v>268</v>
      </c>
      <c r="B260" s="185"/>
      <c r="C260" s="32">
        <f>SUM(C261:C262)</f>
        <v>3024</v>
      </c>
      <c r="D260" s="32">
        <f>SUM(D261:D262)</f>
        <v>3024</v>
      </c>
      <c r="E260" s="32">
        <f>SUM(E261:E262)</f>
        <v>3024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</row>
    <row r="262" spans="1:10" outlineLevel="2">
      <c r="A262" s="6">
        <v>1100</v>
      </c>
      <c r="B262" s="4" t="s">
        <v>33</v>
      </c>
      <c r="C262" s="5">
        <v>2304</v>
      </c>
      <c r="D262" s="5">
        <f>C262</f>
        <v>2304</v>
      </c>
      <c r="E262" s="5">
        <f>D262</f>
        <v>2304</v>
      </c>
    </row>
    <row r="263" spans="1:10" outlineLevel="1">
      <c r="A263" s="184" t="s">
        <v>269</v>
      </c>
      <c r="B263" s="185"/>
      <c r="C263" s="32">
        <f>C264+C265+C289+C296+C298+C302+C305+C308+C313</f>
        <v>413572</v>
      </c>
      <c r="D263" s="32">
        <f>D264+D265+D289+D296+D298+D302+D305+D308+D313</f>
        <v>164130</v>
      </c>
      <c r="E263" s="32">
        <f>E264+E265+E289+E296+E298+E302+E305+E308+E313</f>
        <v>164130</v>
      </c>
    </row>
    <row r="264" spans="1:10" outlineLevel="2">
      <c r="A264" s="6">
        <v>1101</v>
      </c>
      <c r="B264" s="4" t="s">
        <v>34</v>
      </c>
      <c r="C264" s="5">
        <v>164130</v>
      </c>
      <c r="D264" s="5">
        <f>C264</f>
        <v>164130</v>
      </c>
      <c r="E264" s="5">
        <f>D264</f>
        <v>164130</v>
      </c>
      <c r="F264" s="176"/>
    </row>
    <row r="265" spans="1:10" outlineLevel="2">
      <c r="A265" s="6">
        <v>1101</v>
      </c>
      <c r="B265" s="4" t="s">
        <v>35</v>
      </c>
      <c r="C265" s="5">
        <v>165837</v>
      </c>
      <c r="D265" s="5">
        <f>SUM(D266:D288)</f>
        <v>0</v>
      </c>
      <c r="E265" s="5">
        <f>SUM(E266:E288)</f>
        <v>0</v>
      </c>
      <c r="F265" s="176"/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v>3480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v>360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v>10880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v>1267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v>6337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v>61281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84" t="s">
        <v>601</v>
      </c>
      <c r="B314" s="18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80" t="s">
        <v>270</v>
      </c>
      <c r="B339" s="181"/>
      <c r="C339" s="33">
        <f>C340+C444+C482</f>
        <v>247700</v>
      </c>
      <c r="D339" s="33">
        <f>D340+D444+D482</f>
        <v>247700</v>
      </c>
      <c r="E339" s="33">
        <f>E340+E444+E482</f>
        <v>247700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84" t="s">
        <v>271</v>
      </c>
      <c r="B340" s="185"/>
      <c r="C340" s="32">
        <f>C341+C342+C343+C344+C347+C348+C353+C356+C357+C362+C367+BG290668+C371+C372+C373+C376+C377+C378+C382+C388+C391+C392+C395+C398+C399+C404+C407+C408+C409+C412+C415+C416+C419+C420+C421+C422+C429+C443</f>
        <v>231700</v>
      </c>
      <c r="D340" s="32">
        <f>D341+D342+D343+D344+D347+D348+D353+D356+D357+D362+D367+BH290668+D371+D372+D373+D376+D377+D378+D382+D388+D391+D392+D395+D398+D399+D404+D407+D408+D409+D412+D415+D416+D419+D420+D421+D422+D429+D443</f>
        <v>231700</v>
      </c>
      <c r="E340" s="32">
        <f>E341+E342+E343+E344+E347+E348+E353+E356+E357+E362+E367+BI290668+E371+E372+E373+E376+E377+E378+E382+E388+E391+E392+E395+E398+E399+E404+E407+E408+E409+E412+E415+E416+E419+E420+E421+E422+E429+E443</f>
        <v>231700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5000</v>
      </c>
      <c r="D342" s="5">
        <v>5500</v>
      </c>
      <c r="E342" s="5">
        <f t="shared" ref="D342:E343" si="26">D342</f>
        <v>5500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2500</v>
      </c>
      <c r="D344" s="5">
        <f>SUM(D345:D346)</f>
        <v>2000</v>
      </c>
      <c r="E344" s="5">
        <f>SUM(E345:E346)</f>
        <v>2000</v>
      </c>
    </row>
    <row r="345" spans="1:10" outlineLevel="3">
      <c r="A345" s="29"/>
      <c r="B345" s="28" t="s">
        <v>274</v>
      </c>
      <c r="C345" s="30">
        <v>2000</v>
      </c>
      <c r="D345" s="30">
        <f t="shared" ref="D345:E347" si="27">C345</f>
        <v>2000</v>
      </c>
      <c r="E345" s="30">
        <f t="shared" si="27"/>
        <v>2000</v>
      </c>
    </row>
    <row r="346" spans="1:10" outlineLevel="3">
      <c r="A346" s="29"/>
      <c r="B346" s="28" t="s">
        <v>275</v>
      </c>
      <c r="C346" s="30">
        <v>500</v>
      </c>
      <c r="D346" s="30"/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20000</v>
      </c>
      <c r="D348" s="5">
        <f>SUM(D349:D352)</f>
        <v>20000</v>
      </c>
      <c r="E348" s="5">
        <f>SUM(E349:E352)</f>
        <v>20000</v>
      </c>
    </row>
    <row r="349" spans="1:10" outlineLevel="3">
      <c r="A349" s="29"/>
      <c r="B349" s="28" t="s">
        <v>278</v>
      </c>
      <c r="C349" s="30">
        <v>20000</v>
      </c>
      <c r="D349" s="30">
        <f>C349</f>
        <v>20000</v>
      </c>
      <c r="E349" s="30">
        <f>D349</f>
        <v>20000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</row>
    <row r="354" spans="1:5" outlineLevel="3">
      <c r="A354" s="29"/>
      <c r="B354" s="28" t="s">
        <v>42</v>
      </c>
      <c r="C354" s="30">
        <v>300</v>
      </c>
      <c r="D354" s="30">
        <f t="shared" ref="D354:E356" si="29">C354</f>
        <v>300</v>
      </c>
      <c r="E354" s="30">
        <f t="shared" si="29"/>
        <v>300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2500</v>
      </c>
      <c r="D357" s="5">
        <f>SUM(D358:D361)</f>
        <v>2500</v>
      </c>
      <c r="E357" s="5">
        <f>SUM(E358:E361)</f>
        <v>2500</v>
      </c>
    </row>
    <row r="358" spans="1:5" outlineLevel="3">
      <c r="A358" s="29"/>
      <c r="B358" s="28" t="s">
        <v>286</v>
      </c>
      <c r="C358" s="30">
        <v>2500</v>
      </c>
      <c r="D358" s="30">
        <f>C358</f>
        <v>2500</v>
      </c>
      <c r="E358" s="30">
        <f>D358</f>
        <v>2500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16000</v>
      </c>
      <c r="D362" s="5">
        <f>SUM(D363:D366)</f>
        <v>16000</v>
      </c>
      <c r="E362" s="5">
        <f>SUM(E363:E366)</f>
        <v>16000</v>
      </c>
    </row>
    <row r="363" spans="1:5" outlineLevel="3">
      <c r="A363" s="29"/>
      <c r="B363" s="28" t="s">
        <v>291</v>
      </c>
      <c r="C363" s="30">
        <v>500</v>
      </c>
      <c r="D363" s="30">
        <f>C363</f>
        <v>500</v>
      </c>
      <c r="E363" s="30">
        <f>D363</f>
        <v>500</v>
      </c>
    </row>
    <row r="364" spans="1:5" outlineLevel="3">
      <c r="A364" s="29"/>
      <c r="B364" s="28" t="s">
        <v>292</v>
      </c>
      <c r="C364" s="30">
        <v>15500</v>
      </c>
      <c r="D364" s="30">
        <f t="shared" ref="D364:E366" si="31">C364</f>
        <v>15500</v>
      </c>
      <c r="E364" s="30">
        <f t="shared" si="31"/>
        <v>15500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3500</v>
      </c>
      <c r="D371" s="5">
        <f t="shared" si="32"/>
        <v>3500</v>
      </c>
      <c r="E371" s="5">
        <f t="shared" si="32"/>
        <v>3500</v>
      </c>
    </row>
    <row r="372" spans="1:5" outlineLevel="2">
      <c r="A372" s="6">
        <v>2201</v>
      </c>
      <c r="B372" s="4" t="s">
        <v>45</v>
      </c>
      <c r="C372" s="5">
        <v>5000</v>
      </c>
      <c r="D372" s="5">
        <f t="shared" si="32"/>
        <v>5000</v>
      </c>
      <c r="E372" s="5">
        <f t="shared" si="32"/>
        <v>5000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500</v>
      </c>
      <c r="D377" s="5">
        <f t="shared" si="33"/>
        <v>500</v>
      </c>
      <c r="E377" s="5">
        <f t="shared" si="33"/>
        <v>500</v>
      </c>
    </row>
    <row r="378" spans="1:5" outlineLevel="2">
      <c r="A378" s="6">
        <v>2201</v>
      </c>
      <c r="B378" s="4" t="s">
        <v>303</v>
      </c>
      <c r="C378" s="5">
        <f>SUM(C379:C381)</f>
        <v>3000</v>
      </c>
      <c r="D378" s="5">
        <f>SUM(D379:D381)</f>
        <v>3000</v>
      </c>
      <c r="E378" s="5">
        <f>SUM(E379:E381)</f>
        <v>3000</v>
      </c>
    </row>
    <row r="379" spans="1:5" outlineLevel="3">
      <c r="A379" s="29"/>
      <c r="B379" s="28" t="s">
        <v>46</v>
      </c>
      <c r="C379" s="30">
        <v>2500</v>
      </c>
      <c r="D379" s="30">
        <f>C379</f>
        <v>2500</v>
      </c>
      <c r="E379" s="30">
        <f>D379</f>
        <v>2500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>
        <v>500</v>
      </c>
      <c r="D381" s="30">
        <f t="shared" si="34"/>
        <v>500</v>
      </c>
      <c r="E381" s="30">
        <f t="shared" si="34"/>
        <v>500</v>
      </c>
    </row>
    <row r="382" spans="1:5" outlineLevel="2">
      <c r="A382" s="6">
        <v>2201</v>
      </c>
      <c r="B382" s="4" t="s">
        <v>114</v>
      </c>
      <c r="C382" s="5">
        <f>SUM(C383:C387)</f>
        <v>1000</v>
      </c>
      <c r="D382" s="5">
        <f>SUM(D383:D387)</f>
        <v>1000</v>
      </c>
      <c r="E382" s="5">
        <f>SUM(E383:E387)</f>
        <v>1000</v>
      </c>
    </row>
    <row r="383" spans="1:5" outlineLevel="3">
      <c r="A383" s="29"/>
      <c r="B383" s="28" t="s">
        <v>304</v>
      </c>
      <c r="C383" s="30">
        <v>500</v>
      </c>
      <c r="D383" s="30">
        <f>C383</f>
        <v>500</v>
      </c>
      <c r="E383" s="30">
        <f>D383</f>
        <v>500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500</v>
      </c>
      <c r="D386" s="30">
        <f t="shared" si="35"/>
        <v>500</v>
      </c>
      <c r="E386" s="30">
        <f t="shared" si="35"/>
        <v>500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</row>
    <row r="389" spans="1:5" outlineLevel="3">
      <c r="A389" s="29"/>
      <c r="B389" s="28" t="s">
        <v>48</v>
      </c>
      <c r="C389" s="30">
        <v>500</v>
      </c>
      <c r="D389" s="30">
        <f t="shared" ref="D389:E391" si="36">C389</f>
        <v>500</v>
      </c>
      <c r="E389" s="30">
        <f t="shared" si="36"/>
        <v>500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5000</v>
      </c>
      <c r="D392" s="5">
        <f>SUM(D393:D394)</f>
        <v>5000</v>
      </c>
      <c r="E392" s="5">
        <f>SUM(E393:E394)</f>
        <v>5000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5000</v>
      </c>
      <c r="D394" s="30">
        <f>C394</f>
        <v>5000</v>
      </c>
      <c r="E394" s="30">
        <f>D394</f>
        <v>5000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</row>
    <row r="410" spans="1:5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2800</v>
      </c>
      <c r="D412" s="5">
        <f>SUM(D413:D414)</f>
        <v>2800</v>
      </c>
      <c r="E412" s="5">
        <f>SUM(E413:E414)</f>
        <v>2800</v>
      </c>
    </row>
    <row r="413" spans="1:5" outlineLevel="3" collapsed="1">
      <c r="A413" s="29"/>
      <c r="B413" s="28" t="s">
        <v>328</v>
      </c>
      <c r="C413" s="30">
        <v>2800</v>
      </c>
      <c r="D413" s="30">
        <f t="shared" ref="D413:E415" si="40">C413</f>
        <v>2800</v>
      </c>
      <c r="E413" s="30">
        <f t="shared" si="40"/>
        <v>2800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>
        <v>180</v>
      </c>
      <c r="D427" s="30">
        <f t="shared" si="42"/>
        <v>180</v>
      </c>
      <c r="E427" s="30">
        <f t="shared" si="42"/>
        <v>180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162420</v>
      </c>
      <c r="D429" s="5">
        <f>SUM(D430:D442)</f>
        <v>162420</v>
      </c>
      <c r="E429" s="5">
        <f>SUM(E430:E442)</f>
        <v>162420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>
        <v>100000</v>
      </c>
      <c r="D431" s="30">
        <f t="shared" ref="D431:E442" si="43">C431</f>
        <v>100000</v>
      </c>
      <c r="E431" s="30">
        <f t="shared" si="43"/>
        <v>100000</v>
      </c>
    </row>
    <row r="432" spans="1:5" outlineLevel="3">
      <c r="A432" s="29"/>
      <c r="B432" s="28" t="s">
        <v>345</v>
      </c>
      <c r="C432" s="30">
        <v>23000</v>
      </c>
      <c r="D432" s="30">
        <f t="shared" si="43"/>
        <v>23000</v>
      </c>
      <c r="E432" s="30">
        <f t="shared" si="43"/>
        <v>23000</v>
      </c>
    </row>
    <row r="433" spans="1:5" outlineLevel="3">
      <c r="A433" s="29"/>
      <c r="B433" s="28" t="s">
        <v>346</v>
      </c>
      <c r="C433" s="30">
        <v>7000</v>
      </c>
      <c r="D433" s="30">
        <f t="shared" si="43"/>
        <v>7000</v>
      </c>
      <c r="E433" s="30">
        <f t="shared" si="43"/>
        <v>7000</v>
      </c>
    </row>
    <row r="434" spans="1:5" outlineLevel="3">
      <c r="A434" s="29"/>
      <c r="B434" s="28" t="s">
        <v>347</v>
      </c>
      <c r="C434" s="30">
        <v>1000</v>
      </c>
      <c r="D434" s="30">
        <f t="shared" si="43"/>
        <v>1000</v>
      </c>
      <c r="E434" s="30">
        <f t="shared" si="43"/>
        <v>1000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>
        <v>13420</v>
      </c>
      <c r="D441" s="30">
        <f t="shared" si="43"/>
        <v>13420</v>
      </c>
      <c r="E441" s="30">
        <f t="shared" si="43"/>
        <v>13420</v>
      </c>
    </row>
    <row r="442" spans="1:5" outlineLevel="3">
      <c r="A442" s="29"/>
      <c r="B442" s="28" t="s">
        <v>355</v>
      </c>
      <c r="C442" s="30">
        <v>18000</v>
      </c>
      <c r="D442" s="30">
        <f t="shared" si="43"/>
        <v>18000</v>
      </c>
      <c r="E442" s="30">
        <f t="shared" si="43"/>
        <v>18000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84" t="s">
        <v>357</v>
      </c>
      <c r="B444" s="185"/>
      <c r="C444" s="32">
        <f>C445+C454+C455+C459+C462+C463+C468+C474+C477+C480+C481+C450</f>
        <v>16000</v>
      </c>
      <c r="D444" s="32">
        <f>D445+D454+D455+D459+D462+D463+D468+D474+D477+D480+D481+D450</f>
        <v>16000</v>
      </c>
      <c r="E444" s="32">
        <f>E445+E454+E455+E459+E462+E463+E468+E474+E477+E480+E481+E450</f>
        <v>16000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10000</v>
      </c>
      <c r="D445" s="5">
        <f>SUM(D446:D449)</f>
        <v>10000</v>
      </c>
      <c r="E445" s="5">
        <f>SUM(E446:E449)</f>
        <v>10000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8000</v>
      </c>
      <c r="D447" s="30">
        <f t="shared" ref="D447:E449" si="44">C447</f>
        <v>8000</v>
      </c>
      <c r="E447" s="30">
        <f t="shared" si="44"/>
        <v>8000</v>
      </c>
    </row>
    <row r="448" spans="1:5" ht="15" customHeight="1" outlineLevel="3">
      <c r="A448" s="28"/>
      <c r="B448" s="28" t="s">
        <v>361</v>
      </c>
      <c r="C448" s="30">
        <v>2000</v>
      </c>
      <c r="D448" s="30">
        <f t="shared" si="44"/>
        <v>2000</v>
      </c>
      <c r="E448" s="30">
        <f t="shared" si="44"/>
        <v>2000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5000</v>
      </c>
      <c r="D454" s="5">
        <f>C454</f>
        <v>5000</v>
      </c>
      <c r="E454" s="5">
        <f>D454</f>
        <v>5000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500</v>
      </c>
      <c r="D468" s="5">
        <f>SUM(D469:D473)</f>
        <v>500</v>
      </c>
      <c r="E468" s="5">
        <f>SUM(E469:E473)</f>
        <v>500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500</v>
      </c>
      <c r="D470" s="30">
        <f t="shared" ref="D470:E473" si="49">C470</f>
        <v>500</v>
      </c>
      <c r="E470" s="30">
        <f t="shared" si="49"/>
        <v>500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500</v>
      </c>
      <c r="D480" s="5">
        <f t="shared" si="50"/>
        <v>500</v>
      </c>
      <c r="E480" s="5">
        <f t="shared" si="50"/>
        <v>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84" t="s">
        <v>388</v>
      </c>
      <c r="B482" s="185"/>
      <c r="C482" s="32">
        <v>0</v>
      </c>
      <c r="D482" s="32">
        <v>0</v>
      </c>
      <c r="E482" s="32">
        <v>0</v>
      </c>
    </row>
    <row r="483" spans="1:10">
      <c r="A483" s="190" t="s">
        <v>389</v>
      </c>
      <c r="B483" s="191"/>
      <c r="C483" s="35">
        <f>C484+C504+C509+C522+C528+C538</f>
        <v>8500</v>
      </c>
      <c r="D483" s="35">
        <f>D484+D504+D509+D522+D528+D538</f>
        <v>8500</v>
      </c>
      <c r="E483" s="35">
        <f>E484+E504+E509+E522+E528+E538</f>
        <v>8500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84" t="s">
        <v>390</v>
      </c>
      <c r="B484" s="185"/>
      <c r="C484" s="32">
        <f>C485+C486+C490+C491+C494+C497+C500+C501+C502+C503</f>
        <v>4500</v>
      </c>
      <c r="D484" s="32">
        <f>D485+D486+D490+D491+D494+D497+D500+D501+D502+D503</f>
        <v>4500</v>
      </c>
      <c r="E484" s="32">
        <f>E485+E486+E490+E491+E494+E497+E500+E501+E502+E503</f>
        <v>4500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4000</v>
      </c>
      <c r="D486" s="5">
        <f>SUM(D487:D489)</f>
        <v>4000</v>
      </c>
      <c r="E486" s="5">
        <f>SUM(E487:E489)</f>
        <v>4000</v>
      </c>
    </row>
    <row r="487" spans="1:10" ht="15" customHeight="1" outlineLevel="3">
      <c r="A487" s="28"/>
      <c r="B487" s="28" t="s">
        <v>393</v>
      </c>
      <c r="C487" s="30">
        <v>3500</v>
      </c>
      <c r="D487" s="30">
        <f>C487</f>
        <v>3500</v>
      </c>
      <c r="E487" s="30">
        <f>D487</f>
        <v>3500</v>
      </c>
    </row>
    <row r="488" spans="1:10" ht="15" customHeight="1" outlineLevel="3">
      <c r="A488" s="28"/>
      <c r="B488" s="28" t="s">
        <v>394</v>
      </c>
      <c r="C488" s="30">
        <v>500</v>
      </c>
      <c r="D488" s="30">
        <f t="shared" ref="D488:E489" si="51">C488</f>
        <v>500</v>
      </c>
      <c r="E488" s="30">
        <f t="shared" si="51"/>
        <v>500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>
        <v>300</v>
      </c>
      <c r="D490" s="5">
        <f>C490</f>
        <v>300</v>
      </c>
      <c r="E490" s="5">
        <f>D490</f>
        <v>300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200</v>
      </c>
      <c r="D494" s="5">
        <f>SUM(D495:D496)</f>
        <v>200</v>
      </c>
      <c r="E494" s="5">
        <f>SUM(E495:E496)</f>
        <v>200</v>
      </c>
    </row>
    <row r="495" spans="1:10" ht="15" customHeight="1" outlineLevel="3">
      <c r="A495" s="28"/>
      <c r="B495" s="28" t="s">
        <v>401</v>
      </c>
      <c r="C495" s="30">
        <v>200</v>
      </c>
      <c r="D495" s="30">
        <f>C495</f>
        <v>200</v>
      </c>
      <c r="E495" s="30">
        <f>D495</f>
        <v>200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84" t="s">
        <v>410</v>
      </c>
      <c r="B504" s="18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84" t="s">
        <v>414</v>
      </c>
      <c r="B509" s="185"/>
      <c r="C509" s="32">
        <f>C510+C511+C512+C513+C517+C518+C519+C520+C521</f>
        <v>4000</v>
      </c>
      <c r="D509" s="32">
        <f>D510+D511+D512+D513+D517+D518+D519+D520+D521</f>
        <v>4000</v>
      </c>
      <c r="E509" s="32">
        <f>E510+E511+E512+E513+E517+E518+E519+E520+E521</f>
        <v>4000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4000</v>
      </c>
      <c r="D520" s="5">
        <f t="shared" si="55"/>
        <v>4000</v>
      </c>
      <c r="E520" s="5">
        <f t="shared" si="55"/>
        <v>4000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84" t="s">
        <v>426</v>
      </c>
      <c r="B522" s="185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84" t="s">
        <v>432</v>
      </c>
      <c r="B528" s="185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84" t="s">
        <v>441</v>
      </c>
      <c r="B538" s="185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8" t="s">
        <v>449</v>
      </c>
      <c r="B547" s="189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84" t="s">
        <v>450</v>
      </c>
      <c r="B548" s="185"/>
      <c r="C548" s="32"/>
      <c r="D548" s="32">
        <f>C548</f>
        <v>0</v>
      </c>
      <c r="E548" s="32">
        <f>D548</f>
        <v>0</v>
      </c>
    </row>
    <row r="549" spans="1:10" outlineLevel="1">
      <c r="A549" s="184" t="s">
        <v>451</v>
      </c>
      <c r="B549" s="185"/>
      <c r="C549" s="32">
        <v>0</v>
      </c>
      <c r="D549" s="32">
        <f>C549</f>
        <v>0</v>
      </c>
      <c r="E549" s="32">
        <f>D549</f>
        <v>0</v>
      </c>
    </row>
    <row r="550" spans="1:10">
      <c r="A550" s="182" t="s">
        <v>455</v>
      </c>
      <c r="B550" s="183"/>
      <c r="C550" s="36">
        <f>C551</f>
        <v>10525</v>
      </c>
      <c r="D550" s="36">
        <f>D551</f>
        <v>10525</v>
      </c>
      <c r="E550" s="36">
        <f>E551</f>
        <v>10525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80" t="s">
        <v>456</v>
      </c>
      <c r="B551" s="181"/>
      <c r="C551" s="33">
        <f>C552+C556</f>
        <v>10525</v>
      </c>
      <c r="D551" s="33">
        <f>D552+D556</f>
        <v>10525</v>
      </c>
      <c r="E551" s="33">
        <f>E552+E556</f>
        <v>10525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84" t="s">
        <v>457</v>
      </c>
      <c r="B552" s="185"/>
      <c r="C552" s="32">
        <f>SUM(C553:C555)</f>
        <v>10525</v>
      </c>
      <c r="D552" s="32">
        <f>SUM(D553:D555)</f>
        <v>10525</v>
      </c>
      <c r="E552" s="32">
        <f>SUM(E553:E555)</f>
        <v>10525</v>
      </c>
    </row>
    <row r="553" spans="1:10" outlineLevel="2" collapsed="1">
      <c r="A553" s="6">
        <v>5500</v>
      </c>
      <c r="B553" s="4" t="s">
        <v>458</v>
      </c>
      <c r="C553" s="5">
        <v>10525</v>
      </c>
      <c r="D553" s="5">
        <f t="shared" ref="D553:E555" si="59">C553</f>
        <v>10525</v>
      </c>
      <c r="E553" s="5">
        <f t="shared" si="59"/>
        <v>10525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84" t="s">
        <v>461</v>
      </c>
      <c r="B556" s="185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86" t="s">
        <v>62</v>
      </c>
      <c r="B559" s="187"/>
      <c r="C559" s="37">
        <f>C560+C716+C725</f>
        <v>144151</v>
      </c>
      <c r="D559" s="37">
        <v>698850</v>
      </c>
      <c r="E559" s="37">
        <v>698850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2" t="s">
        <v>464</v>
      </c>
      <c r="B560" s="183"/>
      <c r="C560" s="36">
        <f>C561+C638+C642+C645</f>
        <v>99213</v>
      </c>
      <c r="D560" s="36">
        <f>D561+D638+D642+D645</f>
        <v>99213</v>
      </c>
      <c r="E560" s="36">
        <f>E561+E638+E642+E645</f>
        <v>99213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80" t="s">
        <v>465</v>
      </c>
      <c r="B561" s="181"/>
      <c r="C561" s="38">
        <f>C562+C567+C568+C569+C576+C577+C581+C584+C585+C586+C587+C592+C595+C599+C603+C610+C616+C628</f>
        <v>99213</v>
      </c>
      <c r="D561" s="38">
        <f>D562+D567+D568+D569+D576+D577+D581+D584+D585+D586+D587+D592+D595+D599+D603+D610+D616+D628</f>
        <v>99213</v>
      </c>
      <c r="E561" s="38">
        <f>E562+E567+E568+E569+E576+E577+E581+E584+E585+E586+E587+E592+E595+E599+E603+E610+E616+E628</f>
        <v>99213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84" t="s">
        <v>466</v>
      </c>
      <c r="B562" s="185"/>
      <c r="C562" s="32">
        <f>SUM(C563:C566)</f>
        <v>28778</v>
      </c>
      <c r="D562" s="32">
        <f>SUM(D563:D566)</f>
        <v>28778</v>
      </c>
      <c r="E562" s="32">
        <f>SUM(E563:E566)</f>
        <v>28778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28778</v>
      </c>
      <c r="D566" s="5">
        <f t="shared" si="60"/>
        <v>28778</v>
      </c>
      <c r="E566" s="5">
        <f t="shared" si="60"/>
        <v>28778</v>
      </c>
    </row>
    <row r="567" spans="1:10" outlineLevel="1">
      <c r="A567" s="184" t="s">
        <v>467</v>
      </c>
      <c r="B567" s="185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84" t="s">
        <v>472</v>
      </c>
      <c r="B568" s="185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84" t="s">
        <v>473</v>
      </c>
      <c r="B569" s="185"/>
      <c r="C569" s="32">
        <f>SUM(C570:C575)</f>
        <v>1250</v>
      </c>
      <c r="D569" s="32">
        <f>SUM(D570:D575)</f>
        <v>1250</v>
      </c>
      <c r="E569" s="32">
        <f>SUM(E570:E575)</f>
        <v>1250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1250</v>
      </c>
      <c r="D572" s="5">
        <f t="shared" si="61"/>
        <v>1250</v>
      </c>
      <c r="E572" s="5">
        <f t="shared" si="61"/>
        <v>1250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84" t="s">
        <v>480</v>
      </c>
      <c r="B576" s="185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84" t="s">
        <v>481</v>
      </c>
      <c r="B577" s="185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84" t="s">
        <v>485</v>
      </c>
      <c r="B581" s="185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84" t="s">
        <v>488</v>
      </c>
      <c r="B584" s="185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84" t="s">
        <v>489</v>
      </c>
      <c r="B585" s="18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84" t="s">
        <v>490</v>
      </c>
      <c r="B586" s="18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84" t="s">
        <v>491</v>
      </c>
      <c r="B587" s="185"/>
      <c r="C587" s="32">
        <f>SUM(C588:C591)</f>
        <v>8938</v>
      </c>
      <c r="D587" s="32">
        <f>SUM(D588:D591)</f>
        <v>8938</v>
      </c>
      <c r="E587" s="32">
        <f>SUM(E588:E591)</f>
        <v>8938</v>
      </c>
    </row>
    <row r="588" spans="1:5" outlineLevel="2">
      <c r="A588" s="7">
        <v>6610</v>
      </c>
      <c r="B588" s="4" t="s">
        <v>492</v>
      </c>
      <c r="C588" s="5">
        <v>8938</v>
      </c>
      <c r="D588" s="5">
        <f>C588</f>
        <v>8938</v>
      </c>
      <c r="E588" s="5">
        <f>D588</f>
        <v>8938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84" t="s">
        <v>498</v>
      </c>
      <c r="B592" s="185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84" t="s">
        <v>502</v>
      </c>
      <c r="B595" s="185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84" t="s">
        <v>503</v>
      </c>
      <c r="B599" s="185"/>
      <c r="C599" s="32">
        <f>SUM(C600:C602)</f>
        <v>25457</v>
      </c>
      <c r="D599" s="32">
        <f>SUM(D600:D602)</f>
        <v>25457</v>
      </c>
      <c r="E599" s="32">
        <f>SUM(E600:E602)</f>
        <v>25457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15857</v>
      </c>
      <c r="D601" s="5">
        <f t="shared" si="66"/>
        <v>15857</v>
      </c>
      <c r="E601" s="5">
        <f t="shared" si="66"/>
        <v>15857</v>
      </c>
    </row>
    <row r="602" spans="1:5" outlineLevel="2">
      <c r="A602" s="7">
        <v>6613</v>
      </c>
      <c r="B602" s="4" t="s">
        <v>501</v>
      </c>
      <c r="C602" s="5">
        <v>9600</v>
      </c>
      <c r="D602" s="5">
        <f t="shared" si="66"/>
        <v>9600</v>
      </c>
      <c r="E602" s="5">
        <f t="shared" si="66"/>
        <v>9600</v>
      </c>
    </row>
    <row r="603" spans="1:5" outlineLevel="1">
      <c r="A603" s="184" t="s">
        <v>506</v>
      </c>
      <c r="B603" s="185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84" t="s">
        <v>513</v>
      </c>
      <c r="B610" s="185"/>
      <c r="C610" s="32">
        <f>SUM(C611:C615)</f>
        <v>25190</v>
      </c>
      <c r="D610" s="32">
        <f>SUM(D611:D615)</f>
        <v>25190</v>
      </c>
      <c r="E610" s="32">
        <f>SUM(E611:E615)</f>
        <v>25190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25190</v>
      </c>
      <c r="D613" s="5">
        <f t="shared" si="68"/>
        <v>25190</v>
      </c>
      <c r="E613" s="5">
        <f t="shared" si="68"/>
        <v>25190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84" t="s">
        <v>519</v>
      </c>
      <c r="B616" s="185"/>
      <c r="C616" s="32">
        <f>SUM(C617:C627)</f>
        <v>1800</v>
      </c>
      <c r="D616" s="32">
        <f>SUM(D617:D627)</f>
        <v>1800</v>
      </c>
      <c r="E616" s="32">
        <f>SUM(E617:E627)</f>
        <v>1800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1800</v>
      </c>
      <c r="D620" s="5">
        <f t="shared" si="69"/>
        <v>1800</v>
      </c>
      <c r="E620" s="5">
        <f t="shared" si="69"/>
        <v>1800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84" t="s">
        <v>531</v>
      </c>
      <c r="B628" s="185"/>
      <c r="C628" s="32">
        <f>SUM(C629:C637)</f>
        <v>7800</v>
      </c>
      <c r="D628" s="32">
        <f>SUM(D629:D637)</f>
        <v>7800</v>
      </c>
      <c r="E628" s="32">
        <f>SUM(E629:E637)</f>
        <v>7800</v>
      </c>
    </row>
    <row r="629" spans="1:10" outlineLevel="2">
      <c r="A629" s="7">
        <v>6617</v>
      </c>
      <c r="B629" s="4" t="s">
        <v>532</v>
      </c>
      <c r="C629" s="5">
        <v>7800</v>
      </c>
      <c r="D629" s="5">
        <f>C629</f>
        <v>7800</v>
      </c>
      <c r="E629" s="5">
        <f>D629</f>
        <v>7800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80" t="s">
        <v>541</v>
      </c>
      <c r="B638" s="18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84" t="s">
        <v>542</v>
      </c>
      <c r="B639" s="185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84" t="s">
        <v>543</v>
      </c>
      <c r="B640" s="185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84" t="s">
        <v>544</v>
      </c>
      <c r="B641" s="185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80" t="s">
        <v>545</v>
      </c>
      <c r="B642" s="18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84" t="s">
        <v>546</v>
      </c>
      <c r="B643" s="185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84" t="s">
        <v>547</v>
      </c>
      <c r="B644" s="185"/>
      <c r="C644" s="32">
        <v>0</v>
      </c>
      <c r="D644" s="32">
        <f>C644</f>
        <v>0</v>
      </c>
      <c r="E644" s="32">
        <f>D644</f>
        <v>0</v>
      </c>
    </row>
    <row r="645" spans="1:10">
      <c r="A645" s="180" t="s">
        <v>548</v>
      </c>
      <c r="B645" s="18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84" t="s">
        <v>549</v>
      </c>
      <c r="B646" s="185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84" t="s">
        <v>550</v>
      </c>
      <c r="B651" s="185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84" t="s">
        <v>551</v>
      </c>
      <c r="B652" s="185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84" t="s">
        <v>552</v>
      </c>
      <c r="B653" s="185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84" t="s">
        <v>553</v>
      </c>
      <c r="B660" s="185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84" t="s">
        <v>554</v>
      </c>
      <c r="B661" s="185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84" t="s">
        <v>555</v>
      </c>
      <c r="B665" s="185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84" t="s">
        <v>556</v>
      </c>
      <c r="B668" s="185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84" t="s">
        <v>557</v>
      </c>
      <c r="B669" s="18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84" t="s">
        <v>558</v>
      </c>
      <c r="B670" s="18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84" t="s">
        <v>559</v>
      </c>
      <c r="B671" s="185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84" t="s">
        <v>560</v>
      </c>
      <c r="B676" s="185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84" t="s">
        <v>561</v>
      </c>
      <c r="B679" s="185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84" t="s">
        <v>562</v>
      </c>
      <c r="B683" s="185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84" t="s">
        <v>563</v>
      </c>
      <c r="B687" s="185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84" t="s">
        <v>564</v>
      </c>
      <c r="B694" s="185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84" t="s">
        <v>565</v>
      </c>
      <c r="B700" s="185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  <c r="F709" s="176"/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84" t="s">
        <v>566</v>
      </c>
      <c r="B712" s="185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84" t="s">
        <v>567</v>
      </c>
      <c r="B713" s="185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84" t="s">
        <v>568</v>
      </c>
      <c r="B714" s="185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84" t="s">
        <v>569</v>
      </c>
      <c r="B715" s="185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82" t="s">
        <v>570</v>
      </c>
      <c r="B716" s="183"/>
      <c r="C716" s="36">
        <f>C717</f>
        <v>44938</v>
      </c>
      <c r="D716" s="36">
        <f>D717</f>
        <v>44938</v>
      </c>
      <c r="E716" s="36">
        <f>E717</f>
        <v>44938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80" t="s">
        <v>571</v>
      </c>
      <c r="B717" s="181"/>
      <c r="C717" s="33">
        <f>C718+C722</f>
        <v>44938</v>
      </c>
      <c r="D717" s="33">
        <f>D718+D722</f>
        <v>44938</v>
      </c>
      <c r="E717" s="33">
        <f>E718+E722</f>
        <v>44938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78" t="s">
        <v>851</v>
      </c>
      <c r="B718" s="179"/>
      <c r="C718" s="31">
        <f>SUM(C719:C721)</f>
        <v>44938</v>
      </c>
      <c r="D718" s="31">
        <f>SUM(D719:D721)</f>
        <v>44938</v>
      </c>
      <c r="E718" s="31">
        <f>SUM(E719:E721)</f>
        <v>44938</v>
      </c>
    </row>
    <row r="719" spans="1:10" ht="15" customHeight="1" outlineLevel="2">
      <c r="A719" s="6">
        <v>10950</v>
      </c>
      <c r="B719" s="4" t="s">
        <v>572</v>
      </c>
      <c r="C719" s="5">
        <v>44938</v>
      </c>
      <c r="D719" s="5">
        <f>C719</f>
        <v>44938</v>
      </c>
      <c r="E719" s="5">
        <f>D719</f>
        <v>44938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78" t="s">
        <v>850</v>
      </c>
      <c r="B722" s="179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2" t="s">
        <v>577</v>
      </c>
      <c r="B725" s="18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80" t="s">
        <v>588</v>
      </c>
      <c r="B726" s="18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78" t="s">
        <v>849</v>
      </c>
      <c r="B727" s="17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8" t="s">
        <v>848</v>
      </c>
      <c r="B730" s="179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8" t="s">
        <v>846</v>
      </c>
      <c r="B733" s="17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78" t="s">
        <v>843</v>
      </c>
      <c r="B739" s="179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8" t="s">
        <v>842</v>
      </c>
      <c r="B741" s="17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8" t="s">
        <v>841</v>
      </c>
      <c r="B743" s="17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78" t="s">
        <v>836</v>
      </c>
      <c r="B750" s="17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78" t="s">
        <v>834</v>
      </c>
      <c r="B755" s="179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78" t="s">
        <v>830</v>
      </c>
      <c r="B760" s="17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78" t="s">
        <v>828</v>
      </c>
      <c r="B765" s="17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8" t="s">
        <v>826</v>
      </c>
      <c r="B767" s="179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8" t="s">
        <v>823</v>
      </c>
      <c r="B771" s="179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78" t="s">
        <v>817</v>
      </c>
      <c r="B777" s="179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200-000000000000}">
      <formula1>C115+C340</formula1>
    </dataValidation>
    <dataValidation type="custom" allowBlank="1" showInputMessage="1" showErrorMessage="1" sqref="J152:J153" xr:uid="{00000000-0002-0000-0200-000001000000}">
      <formula1>C153+C355</formula1>
    </dataValidation>
    <dataValidation type="custom" allowBlank="1" showInputMessage="1" showErrorMessage="1" sqref="J177:J178" xr:uid="{00000000-0002-0000-0200-000002000000}">
      <formula1>C178+C366</formula1>
    </dataValidation>
    <dataValidation type="custom" allowBlank="1" showInputMessage="1" showErrorMessage="1" sqref="J170" xr:uid="{00000000-0002-0000-0200-000003000000}">
      <formula1>C171+C363</formula1>
    </dataValidation>
    <dataValidation type="custom" allowBlank="1" showInputMessage="1" showErrorMessage="1" sqref="J163" xr:uid="{00000000-0002-0000-0200-000004000000}">
      <formula1>C164+C360</formula1>
    </dataValidation>
    <dataValidation type="custom" allowBlank="1" showInputMessage="1" showErrorMessage="1" sqref="J135" xr:uid="{00000000-0002-0000-0200-000005000000}">
      <formula1>C136+C349</formula1>
    </dataValidation>
    <dataValidation type="custom" allowBlank="1" showInputMessage="1" showErrorMessage="1" sqref="J97 J67:J68 J61 J38" xr:uid="{00000000-0002-0000-0200-000006000000}">
      <formula1>C39+C261</formula1>
    </dataValidation>
    <dataValidation type="custom" allowBlank="1" showInputMessage="1" showErrorMessage="1" sqref="J638 J725:J726 J645 J716:J717 J642" xr:uid="{00000000-0002-0000-0200-000007000000}">
      <formula1>C639+C793</formula1>
    </dataValidation>
    <dataValidation type="custom" allowBlank="1" showInputMessage="1" showErrorMessage="1" sqref="J11" xr:uid="{00000000-0002-0000-0200-000008000000}">
      <formula1>C12+C136</formula1>
    </dataValidation>
    <dataValidation type="custom" allowBlank="1" showInputMessage="1" showErrorMessage="1" sqref="J256:J259" xr:uid="{00000000-0002-0000-0200-000009000000}">
      <formula1>C257+C372</formula1>
    </dataValidation>
    <dataValidation type="custom" allowBlank="1" showInputMessage="1" showErrorMessage="1" sqref="J483" xr:uid="{00000000-0002-0000-0200-00000A000000}">
      <formula1>C484+C595</formula1>
    </dataValidation>
    <dataValidation type="custom" allowBlank="1" showInputMessage="1" showErrorMessage="1" sqref="J559" xr:uid="{00000000-0002-0000-0200-00000B000000}">
      <formula1>C259+C374</formula1>
    </dataValidation>
    <dataValidation type="custom" allowBlank="1" showInputMessage="1" showErrorMessage="1" sqref="J1:J4 J547 J339 J560:J561 J550:J551" xr:uid="{00000000-0002-0000-0200-00000C000000}">
      <formula1>C2+C114</formula1>
    </dataValidation>
    <dataValidation type="decimal" operator="greaterThanOrEqual" allowBlank="1" showInputMessage="1" showErrorMessage="1" sqref="C5:E10 C39:E60 C69:E96 C98:E113 C117:E134 C136:E151 C154:E162 C164:E169 C171:E176 C62:E66 C254:C255 C12:E37" xr:uid="{00000000-0002-0000-02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8"/>
  <sheetViews>
    <sheetView rightToLeft="1" workbookViewId="0">
      <selection activeCell="E115" sqref="E115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4" max="5" width="13.81640625" bestFit="1" customWidth="1"/>
    <col min="6" max="6" width="14.179687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94" t="s">
        <v>30</v>
      </c>
      <c r="B1" s="194"/>
      <c r="C1" s="194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202" t="s">
        <v>60</v>
      </c>
      <c r="B2" s="202"/>
      <c r="C2" s="26">
        <f>C3+C67</f>
        <v>780000</v>
      </c>
      <c r="D2" s="26">
        <f>D3+D67</f>
        <v>780000</v>
      </c>
      <c r="E2" s="26">
        <f>E3+E67</f>
        <v>780000</v>
      </c>
      <c r="G2" s="39" t="s">
        <v>60</v>
      </c>
      <c r="H2" s="41"/>
      <c r="I2" s="42"/>
      <c r="J2" s="40" t="b">
        <f>AND(H2=I2)</f>
        <v>1</v>
      </c>
    </row>
    <row r="3" spans="1:14">
      <c r="A3" s="199" t="s">
        <v>578</v>
      </c>
      <c r="B3" s="199"/>
      <c r="C3" s="23">
        <f>C4+C11+C38+C61</f>
        <v>406500</v>
      </c>
      <c r="D3" s="23">
        <f>D4+D11+D38+D61</f>
        <v>406500</v>
      </c>
      <c r="E3" s="23">
        <f>E4+E11+E38+E61</f>
        <v>406500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95" t="s">
        <v>124</v>
      </c>
      <c r="B4" s="196"/>
      <c r="C4" s="21">
        <f>SUM(C5:C10)</f>
        <v>258500</v>
      </c>
      <c r="D4" s="21">
        <f>SUM(D5:D10)</f>
        <v>258500</v>
      </c>
      <c r="E4" s="21">
        <f>SUM(E5:E10)</f>
        <v>258500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45000</v>
      </c>
      <c r="D5" s="2">
        <f>C5</f>
        <v>45000</v>
      </c>
      <c r="E5" s="2">
        <f>D5</f>
        <v>45000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3000</v>
      </c>
      <c r="D6" s="2">
        <f t="shared" ref="D6:E10" si="0">C6</f>
        <v>3000</v>
      </c>
      <c r="E6" s="2">
        <f t="shared" si="0"/>
        <v>3000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160000</v>
      </c>
      <c r="D7" s="2">
        <f t="shared" si="0"/>
        <v>160000</v>
      </c>
      <c r="E7" s="2">
        <f t="shared" si="0"/>
        <v>160000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40000</v>
      </c>
      <c r="D8" s="2">
        <f t="shared" si="0"/>
        <v>40000</v>
      </c>
      <c r="E8" s="2">
        <f t="shared" si="0"/>
        <v>40000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10000</v>
      </c>
      <c r="D9" s="2">
        <f t="shared" si="0"/>
        <v>10000</v>
      </c>
      <c r="E9" s="2">
        <f t="shared" si="0"/>
        <v>10000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0"/>
        <v>500</v>
      </c>
      <c r="E10" s="2">
        <f t="shared" si="0"/>
        <v>500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95" t="s">
        <v>125</v>
      </c>
      <c r="B11" s="196"/>
      <c r="C11" s="21">
        <f>SUM(C12:C37)</f>
        <v>67500</v>
      </c>
      <c r="D11" s="21">
        <f>SUM(D12:D37)</f>
        <v>67500</v>
      </c>
      <c r="E11" s="21">
        <f>SUM(E12:E37)</f>
        <v>67500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51000</v>
      </c>
      <c r="D12" s="2">
        <f>C12</f>
        <v>51000</v>
      </c>
      <c r="E12" s="2">
        <f>D12</f>
        <v>51000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5000</v>
      </c>
      <c r="D32" s="2">
        <f t="shared" si="2"/>
        <v>5000</v>
      </c>
      <c r="E32" s="2">
        <f t="shared" si="2"/>
        <v>5000</v>
      </c>
    </row>
    <row r="33" spans="1:10" outlineLevel="1">
      <c r="A33" s="3">
        <v>2403</v>
      </c>
      <c r="B33" s="1" t="s">
        <v>144</v>
      </c>
      <c r="C33" s="2">
        <v>500</v>
      </c>
      <c r="D33" s="2">
        <f t="shared" si="2"/>
        <v>500</v>
      </c>
      <c r="E33" s="2">
        <f t="shared" si="2"/>
        <v>500</v>
      </c>
    </row>
    <row r="34" spans="1:10" outlineLevel="1">
      <c r="A34" s="3">
        <v>2404</v>
      </c>
      <c r="B34" s="1" t="s">
        <v>7</v>
      </c>
      <c r="C34" s="2">
        <v>2500</v>
      </c>
      <c r="D34" s="2">
        <f t="shared" si="2"/>
        <v>2500</v>
      </c>
      <c r="E34" s="2">
        <f t="shared" si="2"/>
        <v>2500</v>
      </c>
    </row>
    <row r="35" spans="1:10" outlineLevel="1">
      <c r="A35" s="3">
        <v>2405</v>
      </c>
      <c r="B35" s="1" t="s">
        <v>8</v>
      </c>
      <c r="C35" s="2">
        <v>2500</v>
      </c>
      <c r="D35" s="2">
        <f t="shared" si="2"/>
        <v>2500</v>
      </c>
      <c r="E35" s="2">
        <f t="shared" si="2"/>
        <v>2500</v>
      </c>
    </row>
    <row r="36" spans="1:10" outlineLevel="1">
      <c r="A36" s="3">
        <v>2406</v>
      </c>
      <c r="B36" s="1" t="s">
        <v>9</v>
      </c>
      <c r="C36" s="2">
        <v>6000</v>
      </c>
      <c r="D36" s="2">
        <f t="shared" si="2"/>
        <v>6000</v>
      </c>
      <c r="E36" s="2">
        <f t="shared" si="2"/>
        <v>6000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95" t="s">
        <v>145</v>
      </c>
      <c r="B38" s="196"/>
      <c r="C38" s="21">
        <f>SUM(C39:C60)</f>
        <v>80500</v>
      </c>
      <c r="D38" s="21">
        <f>SUM(D39:D60)</f>
        <v>80500</v>
      </c>
      <c r="E38" s="21">
        <f>SUM(E39:E60)</f>
        <v>80500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10000</v>
      </c>
      <c r="D39" s="2">
        <f>C39</f>
        <v>10000</v>
      </c>
      <c r="E39" s="2">
        <f>D39</f>
        <v>10000</v>
      </c>
    </row>
    <row r="40" spans="1:10" outlineLevel="1">
      <c r="A40" s="20">
        <v>3102</v>
      </c>
      <c r="B40" s="20" t="s">
        <v>12</v>
      </c>
      <c r="C40" s="2">
        <v>5000</v>
      </c>
      <c r="D40" s="2">
        <f t="shared" ref="D40:E55" si="3">C40</f>
        <v>5000</v>
      </c>
      <c r="E40" s="2">
        <f t="shared" si="3"/>
        <v>5000</v>
      </c>
    </row>
    <row r="41" spans="1:10" outlineLevel="1">
      <c r="A41" s="20">
        <v>3103</v>
      </c>
      <c r="B41" s="20" t="s">
        <v>13</v>
      </c>
      <c r="C41" s="2">
        <v>6000</v>
      </c>
      <c r="D41" s="2">
        <f t="shared" si="3"/>
        <v>6000</v>
      </c>
      <c r="E41" s="2">
        <f t="shared" si="3"/>
        <v>6000</v>
      </c>
    </row>
    <row r="42" spans="1:10" outlineLevel="1">
      <c r="A42" s="20">
        <v>3199</v>
      </c>
      <c r="B42" s="20" t="s">
        <v>14</v>
      </c>
      <c r="C42" s="2">
        <v>1500</v>
      </c>
      <c r="D42" s="2">
        <f t="shared" si="3"/>
        <v>1500</v>
      </c>
      <c r="E42" s="2">
        <f t="shared" si="3"/>
        <v>1500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1000</v>
      </c>
      <c r="D44" s="2">
        <f t="shared" si="3"/>
        <v>1000</v>
      </c>
      <c r="E44" s="2">
        <f t="shared" si="3"/>
        <v>1000</v>
      </c>
    </row>
    <row r="45" spans="1:10" outlineLevel="1">
      <c r="A45" s="20">
        <v>3203</v>
      </c>
      <c r="B45" s="20" t="s">
        <v>16</v>
      </c>
      <c r="C45" s="2">
        <v>1000</v>
      </c>
      <c r="D45" s="2">
        <f t="shared" si="3"/>
        <v>1000</v>
      </c>
      <c r="E45" s="2">
        <f t="shared" si="3"/>
        <v>1000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4000</v>
      </c>
      <c r="D48" s="2">
        <f t="shared" si="3"/>
        <v>4000</v>
      </c>
      <c r="E48" s="2">
        <f t="shared" si="3"/>
        <v>4000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>
        <v>3000</v>
      </c>
      <c r="D52" s="2">
        <f t="shared" si="3"/>
        <v>3000</v>
      </c>
      <c r="E52" s="2">
        <f t="shared" si="3"/>
        <v>3000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3"/>
        <v>1000</v>
      </c>
      <c r="E54" s="2">
        <f t="shared" si="3"/>
        <v>1000</v>
      </c>
    </row>
    <row r="55" spans="1:10" outlineLevel="1">
      <c r="A55" s="20">
        <v>3303</v>
      </c>
      <c r="B55" s="20" t="s">
        <v>153</v>
      </c>
      <c r="C55" s="2">
        <v>24000</v>
      </c>
      <c r="D55" s="2">
        <f t="shared" si="3"/>
        <v>24000</v>
      </c>
      <c r="E55" s="2">
        <f t="shared" si="3"/>
        <v>24000</v>
      </c>
    </row>
    <row r="56" spans="1:10" outlineLevel="1">
      <c r="A56" s="20">
        <v>3303</v>
      </c>
      <c r="B56" s="20" t="s">
        <v>154</v>
      </c>
      <c r="C56" s="2">
        <v>24000</v>
      </c>
      <c r="D56" s="2">
        <f t="shared" ref="D56:E60" si="4">C56</f>
        <v>24000</v>
      </c>
      <c r="E56" s="2">
        <f t="shared" si="4"/>
        <v>24000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95" t="s">
        <v>158</v>
      </c>
      <c r="B61" s="19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99" t="s">
        <v>579</v>
      </c>
      <c r="B67" s="199"/>
      <c r="C67" s="25">
        <f>C97+C68</f>
        <v>373500</v>
      </c>
      <c r="D67" s="25">
        <f>D97+D68</f>
        <v>373500</v>
      </c>
      <c r="E67" s="25">
        <f>E97+E68</f>
        <v>373500</v>
      </c>
      <c r="G67" s="39" t="s">
        <v>59</v>
      </c>
      <c r="H67" s="41"/>
      <c r="I67" s="42"/>
      <c r="J67" s="40" t="b">
        <f>AND(H67=I67)</f>
        <v>1</v>
      </c>
    </row>
    <row r="68" spans="1:10">
      <c r="A68" s="195" t="s">
        <v>163</v>
      </c>
      <c r="B68" s="196"/>
      <c r="C68" s="21">
        <f>SUM(C69:C96)</f>
        <v>38000</v>
      </c>
      <c r="D68" s="21">
        <f>SUM(D69:D96)</f>
        <v>38000</v>
      </c>
      <c r="E68" s="21">
        <f>SUM(E69:E96)</f>
        <v>38000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35000</v>
      </c>
      <c r="D79" s="2">
        <f t="shared" si="6"/>
        <v>35000</v>
      </c>
      <c r="E79" s="2">
        <f t="shared" si="6"/>
        <v>35000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>
        <v>3000</v>
      </c>
      <c r="D90" s="2">
        <f t="shared" si="7"/>
        <v>3000</v>
      </c>
      <c r="E90" s="2">
        <f t="shared" si="7"/>
        <v>3000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335500</v>
      </c>
      <c r="D97" s="21">
        <f>SUM(D98:D113)</f>
        <v>335500</v>
      </c>
      <c r="E97" s="21">
        <f>SUM(E98:E113)</f>
        <v>335500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324000</v>
      </c>
      <c r="D98" s="2">
        <f>C98</f>
        <v>324000</v>
      </c>
      <c r="E98" s="2">
        <f>D98</f>
        <v>324000</v>
      </c>
    </row>
    <row r="99" spans="1:10" ht="15" customHeight="1" outlineLevel="1">
      <c r="A99" s="3">
        <v>6002</v>
      </c>
      <c r="B99" s="1" t="s">
        <v>185</v>
      </c>
      <c r="C99" s="2">
        <v>10000</v>
      </c>
      <c r="D99" s="2">
        <f t="shared" ref="D99:E113" si="8">C99</f>
        <v>10000</v>
      </c>
      <c r="E99" s="2">
        <f t="shared" si="8"/>
        <v>10000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1500</v>
      </c>
      <c r="D103" s="2">
        <f t="shared" si="8"/>
        <v>1500</v>
      </c>
      <c r="E103" s="2">
        <f t="shared" si="8"/>
        <v>1500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00" t="s">
        <v>62</v>
      </c>
      <c r="B114" s="201"/>
      <c r="C114" s="26">
        <f>C115+C152+C177</f>
        <v>621532</v>
      </c>
      <c r="D114" s="26">
        <v>654862</v>
      </c>
      <c r="E114" s="26">
        <v>654862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97" t="s">
        <v>580</v>
      </c>
      <c r="B115" s="198"/>
      <c r="C115" s="23">
        <f>C116+C135</f>
        <v>621532</v>
      </c>
      <c r="D115" s="23">
        <f>D116+D135</f>
        <v>621532</v>
      </c>
      <c r="E115" s="23">
        <f>E116+E135</f>
        <v>621532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95" t="s">
        <v>195</v>
      </c>
      <c r="B116" s="196"/>
      <c r="C116" s="21">
        <f>C117+C120+C123+C126+C129+C132</f>
        <v>557069</v>
      </c>
      <c r="D116" s="21">
        <f>D117+D120+D123+D126+D129+D132</f>
        <v>557069</v>
      </c>
      <c r="E116" s="21">
        <f>E117+E120+E123+E126+E129+E132</f>
        <v>557069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507069</v>
      </c>
      <c r="D117" s="2">
        <f>D118+D119</f>
        <v>507069</v>
      </c>
      <c r="E117" s="2">
        <f>E118+E119</f>
        <v>507069</v>
      </c>
    </row>
    <row r="118" spans="1:10" ht="15" customHeight="1" outlineLevel="2">
      <c r="A118" s="131"/>
      <c r="B118" s="130" t="s">
        <v>855</v>
      </c>
      <c r="C118" s="129">
        <v>61844</v>
      </c>
      <c r="D118" s="129">
        <f>C118</f>
        <v>61844</v>
      </c>
      <c r="E118" s="129">
        <f>D118</f>
        <v>61844</v>
      </c>
    </row>
    <row r="119" spans="1:10" ht="15" customHeight="1" outlineLevel="2">
      <c r="A119" s="131"/>
      <c r="B119" s="130" t="s">
        <v>860</v>
      </c>
      <c r="C119" s="129">
        <v>445225</v>
      </c>
      <c r="D119" s="129">
        <f>C119</f>
        <v>445225</v>
      </c>
      <c r="E119" s="129">
        <f>D119</f>
        <v>445225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10000</v>
      </c>
      <c r="D123" s="2">
        <f>D124+D125</f>
        <v>10000</v>
      </c>
      <c r="E123" s="2">
        <f>E124+E125</f>
        <v>10000</v>
      </c>
    </row>
    <row r="124" spans="1:10" ht="15" customHeight="1" outlineLevel="2">
      <c r="A124" s="131"/>
      <c r="B124" s="130" t="s">
        <v>855</v>
      </c>
      <c r="C124" s="129">
        <v>10000</v>
      </c>
      <c r="D124" s="129">
        <f>C124</f>
        <v>10000</v>
      </c>
      <c r="E124" s="129">
        <f>D124</f>
        <v>10000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40000</v>
      </c>
      <c r="D126" s="2">
        <f>D127+D128</f>
        <v>40000</v>
      </c>
      <c r="E126" s="2">
        <f>E127+E128</f>
        <v>40000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>
        <v>40000</v>
      </c>
      <c r="D128" s="129">
        <f>C128</f>
        <v>40000</v>
      </c>
      <c r="E128" s="129">
        <f>D128</f>
        <v>40000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95" t="s">
        <v>202</v>
      </c>
      <c r="B135" s="196"/>
      <c r="C135" s="21">
        <f>C136+C140+C143+C146+C149</f>
        <v>64463</v>
      </c>
      <c r="D135" s="21">
        <f>D136+D140+D143+D146+D149</f>
        <v>64463</v>
      </c>
      <c r="E135" s="21">
        <f>E136+E140+E143+E146+E149</f>
        <v>64463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64463</v>
      </c>
      <c r="D136" s="2">
        <f>D137+D138+D139</f>
        <v>64463</v>
      </c>
      <c r="E136" s="2">
        <f>E137+E138+E139</f>
        <v>64463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>
        <v>42400</v>
      </c>
      <c r="D138" s="129">
        <f t="shared" ref="D138:E139" si="9">C138</f>
        <v>42400</v>
      </c>
      <c r="E138" s="129">
        <f t="shared" si="9"/>
        <v>42400</v>
      </c>
    </row>
    <row r="139" spans="1:10" ht="15" customHeight="1" outlineLevel="2">
      <c r="A139" s="131"/>
      <c r="B139" s="130" t="s">
        <v>861</v>
      </c>
      <c r="C139" s="129">
        <v>22063</v>
      </c>
      <c r="D139" s="129">
        <f t="shared" si="9"/>
        <v>22063</v>
      </c>
      <c r="E139" s="129">
        <f t="shared" si="9"/>
        <v>22063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97" t="s">
        <v>581</v>
      </c>
      <c r="B152" s="19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95" t="s">
        <v>208</v>
      </c>
      <c r="B153" s="19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95" t="s">
        <v>212</v>
      </c>
      <c r="B163" s="19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95" t="s">
        <v>214</v>
      </c>
      <c r="B170" s="19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97" t="s">
        <v>582</v>
      </c>
      <c r="B177" s="19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95" t="s">
        <v>217</v>
      </c>
      <c r="B178" s="19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92" t="s">
        <v>849</v>
      </c>
      <c r="B179" s="19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92" t="s">
        <v>848</v>
      </c>
      <c r="B184" s="19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92" t="s">
        <v>846</v>
      </c>
      <c r="B188" s="19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 collapsed="1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 collapsed="1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92" t="s">
        <v>843</v>
      </c>
      <c r="B197" s="193"/>
      <c r="C197" s="2">
        <f t="shared" ref="C197:C198" si="11">C198</f>
        <v>0</v>
      </c>
      <c r="D197" s="2">
        <f t="shared" ref="D197:E198" si="12">D198</f>
        <v>0</v>
      </c>
      <c r="E197" s="2">
        <f t="shared" si="12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2"/>
        <v>0</v>
      </c>
      <c r="E198" s="129">
        <f t="shared" si="12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92" t="s">
        <v>842</v>
      </c>
      <c r="B200" s="19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92" t="s">
        <v>841</v>
      </c>
      <c r="B203" s="19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 collapsed="1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3">C208</f>
        <v>0</v>
      </c>
      <c r="E208" s="128">
        <f t="shared" si="13"/>
        <v>0</v>
      </c>
    </row>
    <row r="209" spans="1:5" hidden="1" outlineLevel="3">
      <c r="A209" s="90"/>
      <c r="B209" s="89" t="s">
        <v>838</v>
      </c>
      <c r="C209" s="128"/>
      <c r="D209" s="128">
        <f t="shared" si="13"/>
        <v>0</v>
      </c>
      <c r="E209" s="128">
        <f t="shared" si="13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3"/>
        <v>0</v>
      </c>
      <c r="E210" s="128">
        <f t="shared" si="13"/>
        <v>0</v>
      </c>
    </row>
    <row r="211" spans="1:5" outlineLevel="2" collapsed="1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 collapsed="1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92" t="s">
        <v>836</v>
      </c>
      <c r="B215" s="19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4">C217</f>
        <v>0</v>
      </c>
      <c r="E217" s="128">
        <f t="shared" si="14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4"/>
        <v>0</v>
      </c>
      <c r="E218" s="132">
        <f t="shared" si="14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4"/>
        <v>0</v>
      </c>
      <c r="E219" s="132">
        <f t="shared" si="14"/>
        <v>0</v>
      </c>
    </row>
    <row r="220" spans="1:5" outlineLevel="2" collapsed="1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92" t="s">
        <v>834</v>
      </c>
      <c r="B222" s="19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5">C225</f>
        <v>0</v>
      </c>
      <c r="E225" s="128">
        <f t="shared" si="15"/>
        <v>0</v>
      </c>
    </row>
    <row r="226" spans="1:5" outlineLevel="3">
      <c r="A226" s="90"/>
      <c r="B226" s="89" t="s">
        <v>832</v>
      </c>
      <c r="C226" s="128"/>
      <c r="D226" s="128">
        <f t="shared" si="15"/>
        <v>0</v>
      </c>
      <c r="E226" s="128">
        <f t="shared" si="15"/>
        <v>0</v>
      </c>
    </row>
    <row r="227" spans="1:5" outlineLevel="3">
      <c r="A227" s="90"/>
      <c r="B227" s="89" t="s">
        <v>831</v>
      </c>
      <c r="C227" s="128"/>
      <c r="D227" s="128">
        <f t="shared" si="15"/>
        <v>0</v>
      </c>
      <c r="E227" s="128">
        <f t="shared" si="15"/>
        <v>0</v>
      </c>
    </row>
    <row r="228" spans="1:5" outlineLevel="1">
      <c r="A228" s="192" t="s">
        <v>830</v>
      </c>
      <c r="B228" s="19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6">C231</f>
        <v>0</v>
      </c>
      <c r="E231" s="128">
        <f t="shared" si="16"/>
        <v>0</v>
      </c>
    </row>
    <row r="232" spans="1:5" hidden="1" outlineLevel="3">
      <c r="A232" s="90"/>
      <c r="B232" s="89" t="s">
        <v>819</v>
      </c>
      <c r="C232" s="128"/>
      <c r="D232" s="128">
        <f t="shared" si="16"/>
        <v>0</v>
      </c>
      <c r="E232" s="128">
        <f t="shared" si="16"/>
        <v>0</v>
      </c>
    </row>
    <row r="233" spans="1:5" outlineLevel="2" collapsed="1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92" t="s">
        <v>828</v>
      </c>
      <c r="B235" s="19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92" t="s">
        <v>826</v>
      </c>
      <c r="B238" s="19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7">C241</f>
        <v>0</v>
      </c>
      <c r="E241" s="128">
        <f t="shared" si="17"/>
        <v>0</v>
      </c>
    </row>
    <row r="242" spans="1:10" outlineLevel="3">
      <c r="A242" s="90"/>
      <c r="B242" s="89" t="s">
        <v>824</v>
      </c>
      <c r="C242" s="128"/>
      <c r="D242" s="128">
        <f t="shared" si="17"/>
        <v>0</v>
      </c>
      <c r="E242" s="128">
        <f t="shared" si="17"/>
        <v>0</v>
      </c>
    </row>
    <row r="243" spans="1:10" outlineLevel="1">
      <c r="A243" s="192" t="s">
        <v>823</v>
      </c>
      <c r="B243" s="19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8">C246</f>
        <v>0</v>
      </c>
      <c r="E246" s="128">
        <f t="shared" si="18"/>
        <v>0</v>
      </c>
    </row>
    <row r="247" spans="1:10" outlineLevel="3">
      <c r="A247" s="90"/>
      <c r="B247" s="89" t="s">
        <v>820</v>
      </c>
      <c r="C247" s="128"/>
      <c r="D247" s="128">
        <f t="shared" si="18"/>
        <v>0</v>
      </c>
      <c r="E247" s="128">
        <f t="shared" si="18"/>
        <v>0</v>
      </c>
    </row>
    <row r="248" spans="1:10" outlineLevel="3">
      <c r="A248" s="90"/>
      <c r="B248" s="89" t="s">
        <v>819</v>
      </c>
      <c r="C248" s="128"/>
      <c r="D248" s="128">
        <f t="shared" si="18"/>
        <v>0</v>
      </c>
      <c r="E248" s="128">
        <f t="shared" si="18"/>
        <v>0</v>
      </c>
      <c r="F248" s="176"/>
    </row>
    <row r="249" spans="1:10" outlineLevel="3">
      <c r="A249" s="90"/>
      <c r="B249" s="89" t="s">
        <v>818</v>
      </c>
      <c r="C249" s="128"/>
      <c r="D249" s="128">
        <f t="shared" si="18"/>
        <v>0</v>
      </c>
      <c r="E249" s="128">
        <f t="shared" si="18"/>
        <v>0</v>
      </c>
    </row>
    <row r="250" spans="1:10" outlineLevel="1">
      <c r="A250" s="192" t="s">
        <v>817</v>
      </c>
      <c r="B250" s="19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94" t="s">
        <v>67</v>
      </c>
      <c r="B256" s="194"/>
      <c r="C256" s="194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6" t="s">
        <v>60</v>
      </c>
      <c r="B257" s="187"/>
      <c r="C257" s="37">
        <f>C258+C550</f>
        <v>762500</v>
      </c>
      <c r="D257" s="37">
        <f>D258+D550</f>
        <v>762500</v>
      </c>
      <c r="E257" s="37">
        <f>E258+E550</f>
        <v>762500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2" t="s">
        <v>266</v>
      </c>
      <c r="B258" s="183"/>
      <c r="C258" s="36">
        <f>C259+C339+C483+C547</f>
        <v>754400</v>
      </c>
      <c r="D258" s="36">
        <f>D259+D339+D483+D547</f>
        <v>754400</v>
      </c>
      <c r="E258" s="36">
        <f>E259+E339+E483+E547</f>
        <v>754400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0" t="s">
        <v>267</v>
      </c>
      <c r="B259" s="181"/>
      <c r="C259" s="33">
        <f>C260+C263+C314</f>
        <v>441760</v>
      </c>
      <c r="D259" s="33">
        <f>D260+D263+D314</f>
        <v>406360</v>
      </c>
      <c r="E259" s="33">
        <f>E260+E263+E314</f>
        <v>406360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84" t="s">
        <v>268</v>
      </c>
      <c r="B260" s="185"/>
      <c r="C260" s="32">
        <f>SUM(C261:C262)</f>
        <v>960</v>
      </c>
      <c r="D260" s="32">
        <f>SUM(D261:D262)</f>
        <v>960</v>
      </c>
      <c r="E260" s="32">
        <f>SUM(E261:E262)</f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84" t="s">
        <v>269</v>
      </c>
      <c r="B263" s="185"/>
      <c r="C263" s="32">
        <f>C264+C265+C289+C296+C298+C302+C305+C308+C313</f>
        <v>440800</v>
      </c>
      <c r="D263" s="32">
        <f>D264+D265+D289+D296+D298+D302+D305+D308+D313</f>
        <v>405400</v>
      </c>
      <c r="E263" s="32">
        <f>E264+E265+E289+E296+E298+E302+E305+E308+E313</f>
        <v>405400</v>
      </c>
    </row>
    <row r="264" spans="1:10" outlineLevel="2">
      <c r="A264" s="6">
        <v>1101</v>
      </c>
      <c r="B264" s="4" t="s">
        <v>34</v>
      </c>
      <c r="C264" s="5">
        <v>173203</v>
      </c>
      <c r="D264" s="5">
        <v>158203</v>
      </c>
      <c r="E264" s="5">
        <f>D264</f>
        <v>158203</v>
      </c>
    </row>
    <row r="265" spans="1:10" outlineLevel="2">
      <c r="A265" s="6">
        <v>1101</v>
      </c>
      <c r="B265" s="4" t="s">
        <v>35</v>
      </c>
      <c r="C265" s="5">
        <v>173788</v>
      </c>
      <c r="D265" s="5">
        <v>160788</v>
      </c>
      <c r="E265" s="5">
        <f>D265</f>
        <v>160788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9">C267</f>
        <v>0</v>
      </c>
      <c r="E267" s="30">
        <f t="shared" si="19"/>
        <v>0</v>
      </c>
    </row>
    <row r="268" spans="1:10" hidden="1" outlineLevel="3">
      <c r="A268" s="29"/>
      <c r="B268" s="28" t="s">
        <v>220</v>
      </c>
      <c r="C268" s="30"/>
      <c r="D268" s="30">
        <f t="shared" si="19"/>
        <v>0</v>
      </c>
      <c r="E268" s="30">
        <f t="shared" si="19"/>
        <v>0</v>
      </c>
    </row>
    <row r="269" spans="1:10" hidden="1" outlineLevel="3">
      <c r="A269" s="29"/>
      <c r="B269" s="28" t="s">
        <v>221</v>
      </c>
      <c r="C269" s="30"/>
      <c r="D269" s="30">
        <f t="shared" si="19"/>
        <v>0</v>
      </c>
      <c r="E269" s="30">
        <f t="shared" si="19"/>
        <v>0</v>
      </c>
    </row>
    <row r="270" spans="1:10" hidden="1" outlineLevel="3">
      <c r="A270" s="29"/>
      <c r="B270" s="28" t="s">
        <v>222</v>
      </c>
      <c r="C270" s="30"/>
      <c r="D270" s="30">
        <f t="shared" si="19"/>
        <v>0</v>
      </c>
      <c r="E270" s="30">
        <f t="shared" si="19"/>
        <v>0</v>
      </c>
    </row>
    <row r="271" spans="1:10" hidden="1" outlineLevel="3">
      <c r="A271" s="29"/>
      <c r="B271" s="28" t="s">
        <v>223</v>
      </c>
      <c r="C271" s="30"/>
      <c r="D271" s="30">
        <f t="shared" si="19"/>
        <v>0</v>
      </c>
      <c r="E271" s="30">
        <f t="shared" si="19"/>
        <v>0</v>
      </c>
    </row>
    <row r="272" spans="1:10" hidden="1" outlineLevel="3">
      <c r="A272" s="29"/>
      <c r="B272" s="28" t="s">
        <v>224</v>
      </c>
      <c r="C272" s="30"/>
      <c r="D272" s="30">
        <f t="shared" si="19"/>
        <v>0</v>
      </c>
      <c r="E272" s="30">
        <f t="shared" si="19"/>
        <v>0</v>
      </c>
    </row>
    <row r="273" spans="1:5" hidden="1" outlineLevel="3">
      <c r="A273" s="29"/>
      <c r="B273" s="28" t="s">
        <v>225</v>
      </c>
      <c r="C273" s="30"/>
      <c r="D273" s="30">
        <f t="shared" si="19"/>
        <v>0</v>
      </c>
      <c r="E273" s="30">
        <f t="shared" si="19"/>
        <v>0</v>
      </c>
    </row>
    <row r="274" spans="1:5" hidden="1" outlineLevel="3">
      <c r="A274" s="29"/>
      <c r="B274" s="28" t="s">
        <v>226</v>
      </c>
      <c r="C274" s="30"/>
      <c r="D274" s="30">
        <f t="shared" si="19"/>
        <v>0</v>
      </c>
      <c r="E274" s="30">
        <f t="shared" si="19"/>
        <v>0</v>
      </c>
    </row>
    <row r="275" spans="1:5" hidden="1" outlineLevel="3">
      <c r="A275" s="29"/>
      <c r="B275" s="28" t="s">
        <v>227</v>
      </c>
      <c r="C275" s="30"/>
      <c r="D275" s="30">
        <f t="shared" si="19"/>
        <v>0</v>
      </c>
      <c r="E275" s="30">
        <f t="shared" si="19"/>
        <v>0</v>
      </c>
    </row>
    <row r="276" spans="1:5" hidden="1" outlineLevel="3">
      <c r="A276" s="29"/>
      <c r="B276" s="28" t="s">
        <v>228</v>
      </c>
      <c r="C276" s="30"/>
      <c r="D276" s="30">
        <f t="shared" si="19"/>
        <v>0</v>
      </c>
      <c r="E276" s="30">
        <f t="shared" si="19"/>
        <v>0</v>
      </c>
    </row>
    <row r="277" spans="1:5" hidden="1" outlineLevel="3">
      <c r="A277" s="29"/>
      <c r="B277" s="28" t="s">
        <v>229</v>
      </c>
      <c r="C277" s="30"/>
      <c r="D277" s="30">
        <f t="shared" si="19"/>
        <v>0</v>
      </c>
      <c r="E277" s="30">
        <f t="shared" si="19"/>
        <v>0</v>
      </c>
    </row>
    <row r="278" spans="1:5" hidden="1" outlineLevel="3">
      <c r="A278" s="29"/>
      <c r="B278" s="28" t="s">
        <v>230</v>
      </c>
      <c r="C278" s="30"/>
      <c r="D278" s="30">
        <f t="shared" si="19"/>
        <v>0</v>
      </c>
      <c r="E278" s="30">
        <f t="shared" si="19"/>
        <v>0</v>
      </c>
    </row>
    <row r="279" spans="1:5" hidden="1" outlineLevel="3">
      <c r="A279" s="29"/>
      <c r="B279" s="28" t="s">
        <v>231</v>
      </c>
      <c r="C279" s="30"/>
      <c r="D279" s="30">
        <f t="shared" si="19"/>
        <v>0</v>
      </c>
      <c r="E279" s="30">
        <f t="shared" si="19"/>
        <v>0</v>
      </c>
    </row>
    <row r="280" spans="1:5" hidden="1" outlineLevel="3">
      <c r="A280" s="29"/>
      <c r="B280" s="28" t="s">
        <v>232</v>
      </c>
      <c r="C280" s="30"/>
      <c r="D280" s="30">
        <f t="shared" si="19"/>
        <v>0</v>
      </c>
      <c r="E280" s="30">
        <f t="shared" si="19"/>
        <v>0</v>
      </c>
    </row>
    <row r="281" spans="1:5" hidden="1" outlineLevel="3">
      <c r="A281" s="29"/>
      <c r="B281" s="28" t="s">
        <v>233</v>
      </c>
      <c r="C281" s="30"/>
      <c r="D281" s="30">
        <f t="shared" si="19"/>
        <v>0</v>
      </c>
      <c r="E281" s="30">
        <f t="shared" si="19"/>
        <v>0</v>
      </c>
    </row>
    <row r="282" spans="1:5" hidden="1" outlineLevel="3">
      <c r="A282" s="29"/>
      <c r="B282" s="28" t="s">
        <v>234</v>
      </c>
      <c r="C282" s="30"/>
      <c r="D282" s="30">
        <f t="shared" si="19"/>
        <v>0</v>
      </c>
      <c r="E282" s="30">
        <f t="shared" si="19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20">C283</f>
        <v>0</v>
      </c>
      <c r="E283" s="30">
        <f t="shared" si="20"/>
        <v>0</v>
      </c>
    </row>
    <row r="284" spans="1:5" hidden="1" outlineLevel="3">
      <c r="A284" s="29"/>
      <c r="B284" s="28" t="s">
        <v>236</v>
      </c>
      <c r="C284" s="30"/>
      <c r="D284" s="30">
        <f t="shared" si="20"/>
        <v>0</v>
      </c>
      <c r="E284" s="30">
        <f t="shared" si="20"/>
        <v>0</v>
      </c>
    </row>
    <row r="285" spans="1:5" hidden="1" outlineLevel="3">
      <c r="A285" s="29"/>
      <c r="B285" s="28" t="s">
        <v>237</v>
      </c>
      <c r="C285" s="30"/>
      <c r="D285" s="30">
        <f t="shared" si="20"/>
        <v>0</v>
      </c>
      <c r="E285" s="30">
        <f t="shared" si="20"/>
        <v>0</v>
      </c>
    </row>
    <row r="286" spans="1:5" hidden="1" outlineLevel="3">
      <c r="A286" s="29"/>
      <c r="B286" s="28" t="s">
        <v>238</v>
      </c>
      <c r="C286" s="30"/>
      <c r="D286" s="30">
        <f t="shared" si="20"/>
        <v>0</v>
      </c>
      <c r="E286" s="30">
        <f t="shared" si="20"/>
        <v>0</v>
      </c>
    </row>
    <row r="287" spans="1:5" hidden="1" outlineLevel="3">
      <c r="A287" s="29"/>
      <c r="B287" s="28" t="s">
        <v>239</v>
      </c>
      <c r="C287" s="30"/>
      <c r="D287" s="30">
        <f t="shared" si="20"/>
        <v>0</v>
      </c>
      <c r="E287" s="30">
        <f t="shared" si="20"/>
        <v>0</v>
      </c>
    </row>
    <row r="288" spans="1:5" hidden="1" outlineLevel="3">
      <c r="A288" s="29"/>
      <c r="B288" s="28" t="s">
        <v>240</v>
      </c>
      <c r="C288" s="30"/>
      <c r="D288" s="30">
        <f t="shared" si="20"/>
        <v>0</v>
      </c>
      <c r="E288" s="30">
        <f t="shared" si="20"/>
        <v>0</v>
      </c>
    </row>
    <row r="289" spans="1:5" outlineLevel="2" collapsed="1">
      <c r="A289" s="6">
        <v>1101</v>
      </c>
      <c r="B289" s="4" t="s">
        <v>36</v>
      </c>
      <c r="C289" s="5">
        <v>11160</v>
      </c>
      <c r="D289" s="5">
        <v>9160</v>
      </c>
      <c r="E289" s="5">
        <f>D289</f>
        <v>9160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1">C291</f>
        <v>0</v>
      </c>
      <c r="E291" s="30">
        <f t="shared" si="21"/>
        <v>0</v>
      </c>
    </row>
    <row r="292" spans="1:5" hidden="1" outlineLevel="3">
      <c r="A292" s="29"/>
      <c r="B292" s="28" t="s">
        <v>243</v>
      </c>
      <c r="C292" s="30"/>
      <c r="D292" s="30">
        <f t="shared" si="21"/>
        <v>0</v>
      </c>
      <c r="E292" s="30">
        <f t="shared" si="21"/>
        <v>0</v>
      </c>
    </row>
    <row r="293" spans="1:5" hidden="1" outlineLevel="3">
      <c r="A293" s="29"/>
      <c r="B293" s="28" t="s">
        <v>244</v>
      </c>
      <c r="C293" s="30"/>
      <c r="D293" s="30">
        <f t="shared" si="21"/>
        <v>0</v>
      </c>
      <c r="E293" s="30">
        <f t="shared" si="21"/>
        <v>0</v>
      </c>
    </row>
    <row r="294" spans="1:5" hidden="1" outlineLevel="3">
      <c r="A294" s="29"/>
      <c r="B294" s="28" t="s">
        <v>245</v>
      </c>
      <c r="C294" s="30"/>
      <c r="D294" s="30">
        <f t="shared" si="21"/>
        <v>0</v>
      </c>
      <c r="E294" s="30">
        <f t="shared" si="21"/>
        <v>0</v>
      </c>
    </row>
    <row r="295" spans="1:5" hidden="1" outlineLevel="3">
      <c r="A295" s="29"/>
      <c r="B295" s="28" t="s">
        <v>246</v>
      </c>
      <c r="C295" s="30"/>
      <c r="D295" s="30">
        <f t="shared" si="21"/>
        <v>0</v>
      </c>
      <c r="E295" s="30">
        <f t="shared" si="21"/>
        <v>0</v>
      </c>
    </row>
    <row r="296" spans="1:5" outlineLevel="2" collapsed="1">
      <c r="A296" s="6">
        <v>1101</v>
      </c>
      <c r="B296" s="4" t="s">
        <v>247</v>
      </c>
      <c r="C296" s="5">
        <v>400</v>
      </c>
      <c r="D296" s="5">
        <v>400</v>
      </c>
      <c r="E296" s="5">
        <f>D296</f>
        <v>400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 collapsed="1">
      <c r="A298" s="6">
        <v>1101</v>
      </c>
      <c r="B298" s="4" t="s">
        <v>37</v>
      </c>
      <c r="C298" s="5">
        <v>10960</v>
      </c>
      <c r="D298" s="5">
        <v>10960</v>
      </c>
      <c r="E298" s="5">
        <f>D298</f>
        <v>10960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2">C300</f>
        <v>0</v>
      </c>
      <c r="E300" s="30">
        <f t="shared" si="22"/>
        <v>0</v>
      </c>
    </row>
    <row r="301" spans="1:5" hidden="1" outlineLevel="3">
      <c r="A301" s="29"/>
      <c r="B301" s="28" t="s">
        <v>250</v>
      </c>
      <c r="C301" s="30"/>
      <c r="D301" s="30">
        <f t="shared" si="22"/>
        <v>0</v>
      </c>
      <c r="E301" s="30">
        <f t="shared" si="22"/>
        <v>0</v>
      </c>
    </row>
    <row r="302" spans="1:5" outlineLevel="2" collapsed="1">
      <c r="A302" s="6">
        <v>1101</v>
      </c>
      <c r="B302" s="4" t="s">
        <v>251</v>
      </c>
      <c r="C302" s="5"/>
      <c r="D302" s="5"/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 collapsed="1">
      <c r="A305" s="6">
        <v>1101</v>
      </c>
      <c r="B305" s="4" t="s">
        <v>38</v>
      </c>
      <c r="C305" s="5">
        <v>5699</v>
      </c>
      <c r="D305" s="5">
        <v>5699</v>
      </c>
      <c r="E305" s="5">
        <f>D305</f>
        <v>5699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 collapsed="1">
      <c r="A308" s="6">
        <v>1101</v>
      </c>
      <c r="B308" s="4" t="s">
        <v>39</v>
      </c>
      <c r="C308" s="5">
        <v>65590</v>
      </c>
      <c r="D308" s="5">
        <v>60190</v>
      </c>
      <c r="E308" s="5">
        <f>D308</f>
        <v>60190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3">C310</f>
        <v>0</v>
      </c>
      <c r="E310" s="30">
        <f t="shared" si="23"/>
        <v>0</v>
      </c>
    </row>
    <row r="311" spans="1:5" hidden="1" outlineLevel="3">
      <c r="A311" s="29"/>
      <c r="B311" s="28" t="s">
        <v>258</v>
      </c>
      <c r="C311" s="30"/>
      <c r="D311" s="30">
        <f t="shared" si="23"/>
        <v>0</v>
      </c>
      <c r="E311" s="30">
        <f t="shared" si="23"/>
        <v>0</v>
      </c>
    </row>
    <row r="312" spans="1:5" hidden="1" outlineLevel="3">
      <c r="A312" s="29"/>
      <c r="B312" s="28" t="s">
        <v>259</v>
      </c>
      <c r="C312" s="30"/>
      <c r="D312" s="30">
        <f t="shared" si="23"/>
        <v>0</v>
      </c>
      <c r="E312" s="30">
        <f t="shared" si="23"/>
        <v>0</v>
      </c>
    </row>
    <row r="313" spans="1:5" outlineLevel="2" collapsed="1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84" t="s">
        <v>601</v>
      </c>
      <c r="B314" s="18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4">C317</f>
        <v>0</v>
      </c>
      <c r="E317" s="30">
        <f t="shared" si="24"/>
        <v>0</v>
      </c>
    </row>
    <row r="318" spans="1:5" hidden="1" outlineLevel="3">
      <c r="A318" s="29"/>
      <c r="B318" s="28" t="s">
        <v>261</v>
      </c>
      <c r="C318" s="30"/>
      <c r="D318" s="30">
        <f t="shared" si="24"/>
        <v>0</v>
      </c>
      <c r="E318" s="30">
        <f t="shared" si="24"/>
        <v>0</v>
      </c>
    </row>
    <row r="319" spans="1:5" hidden="1" outlineLevel="3">
      <c r="A319" s="29"/>
      <c r="B319" s="28" t="s">
        <v>248</v>
      </c>
      <c r="C319" s="30"/>
      <c r="D319" s="30">
        <f t="shared" si="24"/>
        <v>0</v>
      </c>
      <c r="E319" s="30">
        <f t="shared" si="24"/>
        <v>0</v>
      </c>
    </row>
    <row r="320" spans="1:5" hidden="1" outlineLevel="3">
      <c r="A320" s="29"/>
      <c r="B320" s="28" t="s">
        <v>262</v>
      </c>
      <c r="C320" s="30"/>
      <c r="D320" s="30">
        <f t="shared" si="24"/>
        <v>0</v>
      </c>
      <c r="E320" s="30">
        <f t="shared" si="24"/>
        <v>0</v>
      </c>
    </row>
    <row r="321" spans="1:5" hidden="1" outlineLevel="3">
      <c r="A321" s="29"/>
      <c r="B321" s="28" t="s">
        <v>252</v>
      </c>
      <c r="C321" s="30"/>
      <c r="D321" s="30">
        <f t="shared" si="24"/>
        <v>0</v>
      </c>
      <c r="E321" s="30">
        <f t="shared" si="24"/>
        <v>0</v>
      </c>
    </row>
    <row r="322" spans="1:5" hidden="1" outlineLevel="3">
      <c r="A322" s="29"/>
      <c r="B322" s="28" t="s">
        <v>253</v>
      </c>
      <c r="C322" s="30"/>
      <c r="D322" s="30">
        <f t="shared" si="24"/>
        <v>0</v>
      </c>
      <c r="E322" s="30">
        <f t="shared" si="24"/>
        <v>0</v>
      </c>
    </row>
    <row r="323" spans="1:5" hidden="1" outlineLevel="3">
      <c r="A323" s="29"/>
      <c r="B323" s="28" t="s">
        <v>238</v>
      </c>
      <c r="C323" s="30"/>
      <c r="D323" s="30">
        <f t="shared" si="24"/>
        <v>0</v>
      </c>
      <c r="E323" s="30">
        <f t="shared" si="24"/>
        <v>0</v>
      </c>
    </row>
    <row r="324" spans="1:5" hidden="1" outlineLevel="3">
      <c r="A324" s="29"/>
      <c r="B324" s="28" t="s">
        <v>239</v>
      </c>
      <c r="C324" s="30"/>
      <c r="D324" s="30">
        <f t="shared" si="24"/>
        <v>0</v>
      </c>
      <c r="E324" s="30">
        <f t="shared" si="24"/>
        <v>0</v>
      </c>
    </row>
    <row r="325" spans="1:5" outlineLevel="2" collapsed="1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 collapsed="1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 collapsed="1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5">C333</f>
        <v>0</v>
      </c>
      <c r="E333" s="30">
        <f t="shared" si="25"/>
        <v>0</v>
      </c>
    </row>
    <row r="334" spans="1:5" hidden="1" outlineLevel="3">
      <c r="A334" s="29"/>
      <c r="B334" s="28" t="s">
        <v>258</v>
      </c>
      <c r="C334" s="30"/>
      <c r="D334" s="30">
        <f t="shared" si="25"/>
        <v>0</v>
      </c>
      <c r="E334" s="30">
        <f t="shared" si="25"/>
        <v>0</v>
      </c>
    </row>
    <row r="335" spans="1:5" hidden="1" outlineLevel="3">
      <c r="A335" s="29"/>
      <c r="B335" s="28" t="s">
        <v>259</v>
      </c>
      <c r="C335" s="30"/>
      <c r="D335" s="30">
        <f t="shared" si="25"/>
        <v>0</v>
      </c>
      <c r="E335" s="30">
        <f t="shared" si="25"/>
        <v>0</v>
      </c>
    </row>
    <row r="336" spans="1:5" outlineLevel="2" collapsed="1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6">C337</f>
        <v>0</v>
      </c>
      <c r="E337" s="5">
        <f t="shared" si="26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6"/>
        <v>0</v>
      </c>
      <c r="E338" s="5">
        <f t="shared" si="26"/>
        <v>0</v>
      </c>
    </row>
    <row r="339" spans="1:10">
      <c r="A339" s="180" t="s">
        <v>270</v>
      </c>
      <c r="B339" s="181"/>
      <c r="C339" s="33">
        <f>C340+C444+C482</f>
        <v>285200</v>
      </c>
      <c r="D339" s="33">
        <f>D340+D444+D482</f>
        <v>322240</v>
      </c>
      <c r="E339" s="33">
        <f>E340+E444+E482</f>
        <v>322240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84" t="s">
        <v>271</v>
      </c>
      <c r="B340" s="185"/>
      <c r="C340" s="32">
        <f>C341+C342+C343+C344+C347+C348+C353+C356+C357+C362+C367+BG290668+C371+C372+C373+C376+C377+C378+C382+C388+C391+C392+C395+C398+C399+C404+C407+C408+C409+C412+C415+C416+C419+C420+C421+C422+C429+C443</f>
        <v>273500</v>
      </c>
      <c r="D340" s="32">
        <f>D341+D342+D343+D344+D347+D348+D353+D356+D357+D362+D367+BH290668+D371+D372+D373+D376+D377+D378+D382+D388+D391+D392+D395+D398+D399+D404+D407+D408+D409+D412+D415+D416+D419+D420+D421+D422+D429+D443</f>
        <v>296540</v>
      </c>
      <c r="E340" s="32">
        <f>E341+E342+E343+E344+E347+E348+E353+E356+E357+E362+E367+BI290668+E371+E372+E373+E376+E377+E378+E382+E388+E391+E392+E395+E398+E399+E404+E407+E408+E409+E412+E415+E416+E419+E420+E421+E422+E429+E443</f>
        <v>296540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7000</v>
      </c>
      <c r="D342" s="5">
        <f t="shared" ref="D342:E343" si="27">C342</f>
        <v>7000</v>
      </c>
      <c r="E342" s="5">
        <f t="shared" si="27"/>
        <v>7000</v>
      </c>
    </row>
    <row r="343" spans="1:10" outlineLevel="2">
      <c r="A343" s="6">
        <v>2201</v>
      </c>
      <c r="B343" s="4" t="s">
        <v>41</v>
      </c>
      <c r="C343" s="5">
        <v>105000</v>
      </c>
      <c r="D343" s="5">
        <v>98000</v>
      </c>
      <c r="E343" s="5">
        <f t="shared" si="27"/>
        <v>98000</v>
      </c>
    </row>
    <row r="344" spans="1:10" outlineLevel="2">
      <c r="A344" s="6">
        <v>2201</v>
      </c>
      <c r="B344" s="4" t="s">
        <v>273</v>
      </c>
      <c r="C344" s="5">
        <f>SUM(C345:C346)</f>
        <v>2000</v>
      </c>
      <c r="D344" s="5">
        <f>SUM(D345:D346)</f>
        <v>2000</v>
      </c>
      <c r="E344" s="5">
        <f>SUM(E345:E346)</f>
        <v>2000</v>
      </c>
    </row>
    <row r="345" spans="1:10" outlineLevel="3">
      <c r="A345" s="29"/>
      <c r="B345" s="28" t="s">
        <v>274</v>
      </c>
      <c r="C345" s="30">
        <v>1500</v>
      </c>
      <c r="D345" s="30">
        <f t="shared" ref="D345:E347" si="28">C345</f>
        <v>1500</v>
      </c>
      <c r="E345" s="30">
        <f t="shared" si="28"/>
        <v>1500</v>
      </c>
    </row>
    <row r="346" spans="1:10" outlineLevel="3">
      <c r="A346" s="29"/>
      <c r="B346" s="28" t="s">
        <v>275</v>
      </c>
      <c r="C346" s="30">
        <v>500</v>
      </c>
      <c r="D346" s="30">
        <f t="shared" si="28"/>
        <v>500</v>
      </c>
      <c r="E346" s="30">
        <f t="shared" si="28"/>
        <v>500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8"/>
        <v>0</v>
      </c>
      <c r="E347" s="5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24000</v>
      </c>
      <c r="D348" s="5">
        <f>SUM(D349:D352)</f>
        <v>24000</v>
      </c>
      <c r="E348" s="5">
        <f>SUM(E349:E352)</f>
        <v>24000</v>
      </c>
    </row>
    <row r="349" spans="1:10" outlineLevel="3">
      <c r="A349" s="29"/>
      <c r="B349" s="28" t="s">
        <v>278</v>
      </c>
      <c r="C349" s="30">
        <v>24000</v>
      </c>
      <c r="D349" s="30">
        <f>C349</f>
        <v>24000</v>
      </c>
      <c r="E349" s="30">
        <f>D349</f>
        <v>24000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9">C350</f>
        <v>0</v>
      </c>
      <c r="E350" s="30">
        <f t="shared" si="29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9"/>
        <v>0</v>
      </c>
      <c r="E351" s="30">
        <f t="shared" si="29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9"/>
        <v>0</v>
      </c>
      <c r="E352" s="30">
        <f t="shared" si="29"/>
        <v>0</v>
      </c>
    </row>
    <row r="353" spans="1:5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</row>
    <row r="354" spans="1:5" outlineLevel="3">
      <c r="A354" s="29"/>
      <c r="B354" s="28" t="s">
        <v>42</v>
      </c>
      <c r="C354" s="30">
        <v>300</v>
      </c>
      <c r="D354" s="30">
        <f t="shared" ref="D354:E356" si="30">C354</f>
        <v>300</v>
      </c>
      <c r="E354" s="30">
        <f t="shared" si="30"/>
        <v>300</v>
      </c>
    </row>
    <row r="355" spans="1:5" outlineLevel="3">
      <c r="A355" s="29"/>
      <c r="B355" s="28" t="s">
        <v>283</v>
      </c>
      <c r="C355" s="30">
        <v>0</v>
      </c>
      <c r="D355" s="30">
        <f t="shared" si="30"/>
        <v>0</v>
      </c>
      <c r="E355" s="30">
        <f t="shared" si="30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30"/>
        <v>0</v>
      </c>
      <c r="E356" s="5">
        <f t="shared" si="30"/>
        <v>0</v>
      </c>
    </row>
    <row r="357" spans="1:5" outlineLevel="2">
      <c r="A357" s="6">
        <v>2201</v>
      </c>
      <c r="B357" s="4" t="s">
        <v>285</v>
      </c>
      <c r="C357" s="5">
        <f>SUM(C358:C361)</f>
        <v>4000</v>
      </c>
      <c r="D357" s="5">
        <f>SUM(D358:D361)</f>
        <v>4000</v>
      </c>
      <c r="E357" s="5">
        <f>SUM(E358:E361)</f>
        <v>4000</v>
      </c>
    </row>
    <row r="358" spans="1:5" outlineLevel="3">
      <c r="A358" s="29"/>
      <c r="B358" s="28" t="s">
        <v>286</v>
      </c>
      <c r="C358" s="30">
        <v>4000</v>
      </c>
      <c r="D358" s="30">
        <f>C358</f>
        <v>4000</v>
      </c>
      <c r="E358" s="30">
        <f>D358</f>
        <v>4000</v>
      </c>
    </row>
    <row r="359" spans="1:5" outlineLevel="3">
      <c r="A359" s="29"/>
      <c r="B359" s="28" t="s">
        <v>287</v>
      </c>
      <c r="C359" s="30"/>
      <c r="D359" s="30">
        <f t="shared" ref="D359:E361" si="31">C359</f>
        <v>0</v>
      </c>
      <c r="E359" s="30">
        <f t="shared" si="31"/>
        <v>0</v>
      </c>
    </row>
    <row r="360" spans="1:5" outlineLevel="3">
      <c r="A360" s="29"/>
      <c r="B360" s="28" t="s">
        <v>288</v>
      </c>
      <c r="C360" s="30"/>
      <c r="D360" s="30">
        <f t="shared" si="31"/>
        <v>0</v>
      </c>
      <c r="E360" s="30">
        <f t="shared" si="31"/>
        <v>0</v>
      </c>
    </row>
    <row r="361" spans="1:5" outlineLevel="3">
      <c r="A361" s="29"/>
      <c r="B361" s="28" t="s">
        <v>289</v>
      </c>
      <c r="C361" s="30"/>
      <c r="D361" s="30">
        <f t="shared" si="31"/>
        <v>0</v>
      </c>
      <c r="E361" s="30">
        <f t="shared" si="31"/>
        <v>0</v>
      </c>
    </row>
    <row r="362" spans="1:5" outlineLevel="2">
      <c r="A362" s="6">
        <v>2201</v>
      </c>
      <c r="B362" s="4" t="s">
        <v>290</v>
      </c>
      <c r="C362" s="5">
        <f>SUM(C363:C366)</f>
        <v>11000</v>
      </c>
      <c r="D362" s="5">
        <f>SUM(D363:D366)</f>
        <v>6500</v>
      </c>
      <c r="E362" s="5">
        <f>SUM(E363:E366)</f>
        <v>6500</v>
      </c>
    </row>
    <row r="363" spans="1:5" outlineLevel="3">
      <c r="A363" s="29"/>
      <c r="B363" s="28" t="s">
        <v>291</v>
      </c>
      <c r="C363" s="30">
        <v>1000</v>
      </c>
      <c r="D363" s="30">
        <f>C363</f>
        <v>1000</v>
      </c>
      <c r="E363" s="30">
        <f>D363</f>
        <v>1000</v>
      </c>
    </row>
    <row r="364" spans="1:5" outlineLevel="3">
      <c r="A364" s="29"/>
      <c r="B364" s="28" t="s">
        <v>292</v>
      </c>
      <c r="C364" s="30">
        <v>10000</v>
      </c>
      <c r="D364" s="30">
        <v>5500</v>
      </c>
      <c r="E364" s="30">
        <f t="shared" ref="D364:E366" si="32">D364</f>
        <v>5500</v>
      </c>
    </row>
    <row r="365" spans="1:5" outlineLevel="3">
      <c r="A365" s="29"/>
      <c r="B365" s="28" t="s">
        <v>293</v>
      </c>
      <c r="C365" s="30"/>
      <c r="D365" s="30">
        <f t="shared" si="32"/>
        <v>0</v>
      </c>
      <c r="E365" s="30">
        <f t="shared" si="32"/>
        <v>0</v>
      </c>
    </row>
    <row r="366" spans="1:5" outlineLevel="3">
      <c r="A366" s="29"/>
      <c r="B366" s="28" t="s">
        <v>294</v>
      </c>
      <c r="C366" s="30"/>
      <c r="D366" s="30">
        <f t="shared" si="32"/>
        <v>0</v>
      </c>
      <c r="E366" s="30">
        <f t="shared" si="32"/>
        <v>0</v>
      </c>
    </row>
    <row r="367" spans="1:5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3">C369</f>
        <v>0</v>
      </c>
      <c r="E369" s="30">
        <f t="shared" si="33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3"/>
        <v>0</v>
      </c>
      <c r="E370" s="30">
        <f t="shared" si="33"/>
        <v>0</v>
      </c>
    </row>
    <row r="371" spans="1:5" outlineLevel="2">
      <c r="A371" s="6">
        <v>2201</v>
      </c>
      <c r="B371" s="4" t="s">
        <v>44</v>
      </c>
      <c r="C371" s="5">
        <v>4000</v>
      </c>
      <c r="D371" s="5">
        <f t="shared" si="33"/>
        <v>4000</v>
      </c>
      <c r="E371" s="5">
        <f t="shared" si="33"/>
        <v>4000</v>
      </c>
    </row>
    <row r="372" spans="1:5" outlineLevel="2">
      <c r="A372" s="6">
        <v>2201</v>
      </c>
      <c r="B372" s="4" t="s">
        <v>45</v>
      </c>
      <c r="C372" s="5">
        <v>4000</v>
      </c>
      <c r="D372" s="5">
        <f t="shared" si="33"/>
        <v>4000</v>
      </c>
      <c r="E372" s="5">
        <f t="shared" si="33"/>
        <v>4000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4">C374</f>
        <v>0</v>
      </c>
      <c r="E374" s="30">
        <f t="shared" si="34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4"/>
        <v>0</v>
      </c>
      <c r="E375" s="30">
        <f t="shared" si="34"/>
        <v>0</v>
      </c>
    </row>
    <row r="376" spans="1:5" outlineLevel="2" collapsed="1">
      <c r="A376" s="6">
        <v>2201</v>
      </c>
      <c r="B376" s="4" t="s">
        <v>301</v>
      </c>
      <c r="C376" s="5">
        <v>0</v>
      </c>
      <c r="D376" s="5">
        <f t="shared" si="34"/>
        <v>0</v>
      </c>
      <c r="E376" s="5">
        <f t="shared" si="34"/>
        <v>0</v>
      </c>
    </row>
    <row r="377" spans="1:5" outlineLevel="2" collapsed="1">
      <c r="A377" s="6">
        <v>2201</v>
      </c>
      <c r="B377" s="4" t="s">
        <v>302</v>
      </c>
      <c r="C377" s="5">
        <v>1000</v>
      </c>
      <c r="D377" s="5">
        <f t="shared" si="34"/>
        <v>1000</v>
      </c>
      <c r="E377" s="5">
        <f t="shared" si="34"/>
        <v>1000</v>
      </c>
    </row>
    <row r="378" spans="1:5" outlineLevel="2">
      <c r="A378" s="6">
        <v>2201</v>
      </c>
      <c r="B378" s="4" t="s">
        <v>303</v>
      </c>
      <c r="C378" s="5">
        <f>SUM(C379:C381)</f>
        <v>4000</v>
      </c>
      <c r="D378" s="5">
        <f>SUM(D379:D381)</f>
        <v>4000</v>
      </c>
      <c r="E378" s="5">
        <f>SUM(E379:E381)</f>
        <v>4000</v>
      </c>
    </row>
    <row r="379" spans="1:5" outlineLevel="3">
      <c r="A379" s="29"/>
      <c r="B379" s="28" t="s">
        <v>46</v>
      </c>
      <c r="C379" s="30">
        <v>3500</v>
      </c>
      <c r="D379" s="30">
        <f>C379</f>
        <v>3500</v>
      </c>
      <c r="E379" s="30">
        <f>D379</f>
        <v>3500</v>
      </c>
    </row>
    <row r="380" spans="1:5" outlineLevel="3">
      <c r="A380" s="29"/>
      <c r="B380" s="28" t="s">
        <v>113</v>
      </c>
      <c r="C380" s="30"/>
      <c r="D380" s="30">
        <f t="shared" ref="D380:E381" si="35">C380</f>
        <v>0</v>
      </c>
      <c r="E380" s="30">
        <f t="shared" si="35"/>
        <v>0</v>
      </c>
    </row>
    <row r="381" spans="1:5" outlineLevel="3">
      <c r="A381" s="29"/>
      <c r="B381" s="28" t="s">
        <v>47</v>
      </c>
      <c r="C381" s="30">
        <v>500</v>
      </c>
      <c r="D381" s="30">
        <f t="shared" si="35"/>
        <v>500</v>
      </c>
      <c r="E381" s="30">
        <f t="shared" si="35"/>
        <v>500</v>
      </c>
    </row>
    <row r="382" spans="1:5" outlineLevel="2">
      <c r="A382" s="6">
        <v>2201</v>
      </c>
      <c r="B382" s="4" t="s">
        <v>114</v>
      </c>
      <c r="C382" s="5">
        <f>SUM(C383:C387)</f>
        <v>1000</v>
      </c>
      <c r="D382" s="5">
        <f>SUM(D383:D387)</f>
        <v>1000</v>
      </c>
      <c r="E382" s="5">
        <f>SUM(E383:E387)</f>
        <v>1000</v>
      </c>
    </row>
    <row r="383" spans="1:5" outlineLevel="3">
      <c r="A383" s="29"/>
      <c r="B383" s="28" t="s">
        <v>304</v>
      </c>
      <c r="C383" s="30">
        <v>500</v>
      </c>
      <c r="D383" s="30">
        <f>C383</f>
        <v>500</v>
      </c>
      <c r="E383" s="30">
        <f>D383</f>
        <v>500</v>
      </c>
    </row>
    <row r="384" spans="1:5" outlineLevel="3">
      <c r="A384" s="29"/>
      <c r="B384" s="28" t="s">
        <v>305</v>
      </c>
      <c r="C384" s="30">
        <v>500</v>
      </c>
      <c r="D384" s="30">
        <f t="shared" ref="D384:E387" si="36">C384</f>
        <v>500</v>
      </c>
      <c r="E384" s="30">
        <f t="shared" si="36"/>
        <v>500</v>
      </c>
    </row>
    <row r="385" spans="1:5" outlineLevel="3">
      <c r="A385" s="29"/>
      <c r="B385" s="28" t="s">
        <v>306</v>
      </c>
      <c r="C385" s="30"/>
      <c r="D385" s="30">
        <f t="shared" si="36"/>
        <v>0</v>
      </c>
      <c r="E385" s="30">
        <f t="shared" si="36"/>
        <v>0</v>
      </c>
    </row>
    <row r="386" spans="1:5" outlineLevel="3">
      <c r="A386" s="29"/>
      <c r="B386" s="28" t="s">
        <v>307</v>
      </c>
      <c r="C386" s="30"/>
      <c r="D386" s="30">
        <f t="shared" si="36"/>
        <v>0</v>
      </c>
      <c r="E386" s="30">
        <f t="shared" si="36"/>
        <v>0</v>
      </c>
    </row>
    <row r="387" spans="1:5" outlineLevel="3">
      <c r="A387" s="29"/>
      <c r="B387" s="28" t="s">
        <v>308</v>
      </c>
      <c r="C387" s="30"/>
      <c r="D387" s="30">
        <f t="shared" si="36"/>
        <v>0</v>
      </c>
      <c r="E387" s="30">
        <f t="shared" si="36"/>
        <v>0</v>
      </c>
    </row>
    <row r="388" spans="1:5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</row>
    <row r="389" spans="1:5" outlineLevel="3">
      <c r="A389" s="29"/>
      <c r="B389" s="28" t="s">
        <v>48</v>
      </c>
      <c r="C389" s="30">
        <v>500</v>
      </c>
      <c r="D389" s="30">
        <f t="shared" ref="D389:E391" si="37">C389</f>
        <v>500</v>
      </c>
      <c r="E389" s="30">
        <f t="shared" si="37"/>
        <v>500</v>
      </c>
    </row>
    <row r="390" spans="1:5" outlineLevel="3">
      <c r="A390" s="29"/>
      <c r="B390" s="28" t="s">
        <v>310</v>
      </c>
      <c r="C390" s="30">
        <v>0</v>
      </c>
      <c r="D390" s="30">
        <f t="shared" si="37"/>
        <v>0</v>
      </c>
      <c r="E390" s="30">
        <f t="shared" si="37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7"/>
        <v>0</v>
      </c>
      <c r="E391" s="5">
        <f t="shared" si="37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4000</v>
      </c>
      <c r="D392" s="5">
        <f>SUM(D393:D394)</f>
        <v>4000</v>
      </c>
      <c r="E392" s="5">
        <f>SUM(E393:E394)</f>
        <v>4000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4000</v>
      </c>
      <c r="D394" s="30">
        <f>C394</f>
        <v>4000</v>
      </c>
      <c r="E394" s="30">
        <f>D394</f>
        <v>4000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8">C396</f>
        <v>0</v>
      </c>
      <c r="E396" s="30">
        <f t="shared" si="38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8"/>
        <v>0</v>
      </c>
      <c r="E397" s="30">
        <f t="shared" si="38"/>
        <v>0</v>
      </c>
    </row>
    <row r="398" spans="1:5" outlineLevel="2" collapsed="1">
      <c r="A398" s="6">
        <v>2201</v>
      </c>
      <c r="B398" s="4" t="s">
        <v>317</v>
      </c>
      <c r="C398" s="5">
        <v>500</v>
      </c>
      <c r="D398" s="5">
        <f t="shared" si="38"/>
        <v>500</v>
      </c>
      <c r="E398" s="5">
        <f t="shared" si="38"/>
        <v>500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9">C401</f>
        <v>0</v>
      </c>
      <c r="E401" s="30">
        <f t="shared" si="39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9"/>
        <v>0</v>
      </c>
      <c r="E402" s="30">
        <f t="shared" si="39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9"/>
        <v>0</v>
      </c>
      <c r="E403" s="30">
        <f t="shared" si="39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40">C405</f>
        <v>0</v>
      </c>
      <c r="E405" s="30">
        <f t="shared" si="40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40"/>
        <v>0</v>
      </c>
      <c r="E406" s="30">
        <f t="shared" si="40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40"/>
        <v>0</v>
      </c>
      <c r="E407" s="5">
        <f t="shared" si="40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40"/>
        <v>0</v>
      </c>
      <c r="E408" s="5">
        <f t="shared" si="40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</row>
    <row r="410" spans="1:5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</row>
    <row r="413" spans="1:5" outlineLevel="3" collapsed="1">
      <c r="A413" s="29"/>
      <c r="B413" s="28" t="s">
        <v>328</v>
      </c>
      <c r="C413" s="30">
        <v>3000</v>
      </c>
      <c r="D413" s="30">
        <f t="shared" ref="D413:E415" si="41">C413</f>
        <v>3000</v>
      </c>
      <c r="E413" s="30">
        <f t="shared" si="41"/>
        <v>3000</v>
      </c>
    </row>
    <row r="414" spans="1:5" outlineLevel="3">
      <c r="A414" s="29"/>
      <c r="B414" s="28" t="s">
        <v>329</v>
      </c>
      <c r="C414" s="30">
        <v>0</v>
      </c>
      <c r="D414" s="30">
        <f t="shared" si="41"/>
        <v>0</v>
      </c>
      <c r="E414" s="30">
        <f t="shared" si="41"/>
        <v>0</v>
      </c>
    </row>
    <row r="415" spans="1:5" outlineLevel="2">
      <c r="A415" s="6">
        <v>2201</v>
      </c>
      <c r="B415" s="4" t="s">
        <v>118</v>
      </c>
      <c r="C415" s="5">
        <v>3000</v>
      </c>
      <c r="D415" s="5">
        <f t="shared" si="41"/>
        <v>3000</v>
      </c>
      <c r="E415" s="5">
        <f t="shared" si="41"/>
        <v>3000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2">C417</f>
        <v>0</v>
      </c>
      <c r="E417" s="30">
        <f t="shared" si="42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2"/>
        <v>0</v>
      </c>
      <c r="E418" s="30">
        <f t="shared" si="42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2"/>
        <v>0</v>
      </c>
      <c r="E419" s="5">
        <f t="shared" si="42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2"/>
        <v>0</v>
      </c>
      <c r="E420" s="5">
        <f t="shared" si="42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2"/>
        <v>0</v>
      </c>
      <c r="E421" s="5">
        <f t="shared" si="42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200</v>
      </c>
      <c r="D422" s="5">
        <f>SUM(D423:D428)</f>
        <v>200</v>
      </c>
      <c r="E422" s="5">
        <f>SUM(E423:E428)</f>
        <v>200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3">C424</f>
        <v>0</v>
      </c>
      <c r="E424" s="30">
        <f t="shared" si="43"/>
        <v>0</v>
      </c>
    </row>
    <row r="425" spans="1:5" outlineLevel="3">
      <c r="A425" s="29"/>
      <c r="B425" s="28" t="s">
        <v>338</v>
      </c>
      <c r="C425" s="30"/>
      <c r="D425" s="30">
        <f t="shared" si="43"/>
        <v>0</v>
      </c>
      <c r="E425" s="30">
        <f t="shared" si="43"/>
        <v>0</v>
      </c>
    </row>
    <row r="426" spans="1:5" outlineLevel="3">
      <c r="A426" s="29"/>
      <c r="B426" s="28" t="s">
        <v>339</v>
      </c>
      <c r="C426" s="30"/>
      <c r="D426" s="30">
        <f t="shared" si="43"/>
        <v>0</v>
      </c>
      <c r="E426" s="30">
        <f t="shared" si="43"/>
        <v>0</v>
      </c>
    </row>
    <row r="427" spans="1:5" outlineLevel="3">
      <c r="A427" s="29"/>
      <c r="B427" s="28" t="s">
        <v>340</v>
      </c>
      <c r="C427" s="30">
        <v>200</v>
      </c>
      <c r="D427" s="30">
        <f t="shared" si="43"/>
        <v>200</v>
      </c>
      <c r="E427" s="30">
        <f t="shared" si="43"/>
        <v>200</v>
      </c>
    </row>
    <row r="428" spans="1:5" outlineLevel="3">
      <c r="A428" s="29"/>
      <c r="B428" s="28" t="s">
        <v>341</v>
      </c>
      <c r="C428" s="30">
        <v>0</v>
      </c>
      <c r="D428" s="30">
        <f t="shared" si="43"/>
        <v>0</v>
      </c>
      <c r="E428" s="30">
        <f t="shared" si="43"/>
        <v>0</v>
      </c>
    </row>
    <row r="429" spans="1:5" outlineLevel="2">
      <c r="A429" s="6">
        <v>2201</v>
      </c>
      <c r="B429" s="4" t="s">
        <v>342</v>
      </c>
      <c r="C429" s="5">
        <f>SUM(C430:C442)</f>
        <v>93000</v>
      </c>
      <c r="D429" s="5">
        <f>SUM(D430:D442)</f>
        <v>127540</v>
      </c>
      <c r="E429" s="5">
        <f>SUM(E430:E442)</f>
        <v>127540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>
        <v>66500</v>
      </c>
      <c r="D431" s="30">
        <v>101540</v>
      </c>
      <c r="E431" s="30">
        <f t="shared" ref="D431:E442" si="44">D431</f>
        <v>101540</v>
      </c>
    </row>
    <row r="432" spans="1:5" outlineLevel="3">
      <c r="A432" s="29"/>
      <c r="B432" s="28" t="s">
        <v>345</v>
      </c>
      <c r="C432" s="30">
        <v>7000</v>
      </c>
      <c r="D432" s="30">
        <f t="shared" si="44"/>
        <v>7000</v>
      </c>
      <c r="E432" s="30">
        <f t="shared" si="44"/>
        <v>7000</v>
      </c>
    </row>
    <row r="433" spans="1:5" outlineLevel="3">
      <c r="A433" s="29"/>
      <c r="B433" s="28" t="s">
        <v>346</v>
      </c>
      <c r="C433" s="30">
        <v>6600</v>
      </c>
      <c r="D433" s="30">
        <f t="shared" si="44"/>
        <v>6600</v>
      </c>
      <c r="E433" s="30">
        <f t="shared" si="44"/>
        <v>6600</v>
      </c>
    </row>
    <row r="434" spans="1:5" outlineLevel="3">
      <c r="A434" s="29"/>
      <c r="B434" s="28" t="s">
        <v>347</v>
      </c>
      <c r="C434" s="30"/>
      <c r="D434" s="30">
        <f t="shared" si="44"/>
        <v>0</v>
      </c>
      <c r="E434" s="30">
        <f t="shared" si="44"/>
        <v>0</v>
      </c>
    </row>
    <row r="435" spans="1:5" outlineLevel="3">
      <c r="A435" s="29"/>
      <c r="B435" s="28" t="s">
        <v>348</v>
      </c>
      <c r="C435" s="30"/>
      <c r="D435" s="30">
        <f t="shared" si="44"/>
        <v>0</v>
      </c>
      <c r="E435" s="30">
        <f t="shared" si="44"/>
        <v>0</v>
      </c>
    </row>
    <row r="436" spans="1:5" outlineLevel="3">
      <c r="A436" s="29"/>
      <c r="B436" s="28" t="s">
        <v>349</v>
      </c>
      <c r="C436" s="30"/>
      <c r="D436" s="30">
        <f t="shared" si="44"/>
        <v>0</v>
      </c>
      <c r="E436" s="30">
        <f t="shared" si="44"/>
        <v>0</v>
      </c>
    </row>
    <row r="437" spans="1:5" outlineLevel="3">
      <c r="A437" s="29"/>
      <c r="B437" s="28" t="s">
        <v>350</v>
      </c>
      <c r="C437" s="30"/>
      <c r="D437" s="30">
        <f t="shared" si="44"/>
        <v>0</v>
      </c>
      <c r="E437" s="30">
        <f t="shared" si="44"/>
        <v>0</v>
      </c>
    </row>
    <row r="438" spans="1:5" outlineLevel="3">
      <c r="A438" s="29"/>
      <c r="B438" s="28" t="s">
        <v>351</v>
      </c>
      <c r="C438" s="30"/>
      <c r="D438" s="30">
        <f t="shared" si="44"/>
        <v>0</v>
      </c>
      <c r="E438" s="30">
        <f t="shared" si="44"/>
        <v>0</v>
      </c>
    </row>
    <row r="439" spans="1:5" outlineLevel="3">
      <c r="A439" s="29"/>
      <c r="B439" s="28" t="s">
        <v>352</v>
      </c>
      <c r="C439" s="30"/>
      <c r="D439" s="30">
        <f t="shared" si="44"/>
        <v>0</v>
      </c>
      <c r="E439" s="30">
        <f t="shared" si="44"/>
        <v>0</v>
      </c>
    </row>
    <row r="440" spans="1:5" outlineLevel="3">
      <c r="A440" s="29"/>
      <c r="B440" s="28" t="s">
        <v>353</v>
      </c>
      <c r="C440" s="30"/>
      <c r="D440" s="30">
        <f t="shared" si="44"/>
        <v>0</v>
      </c>
      <c r="E440" s="30">
        <f t="shared" si="44"/>
        <v>0</v>
      </c>
    </row>
    <row r="441" spans="1:5" outlineLevel="3">
      <c r="A441" s="29"/>
      <c r="B441" s="28" t="s">
        <v>354</v>
      </c>
      <c r="C441" s="30">
        <v>3500</v>
      </c>
      <c r="D441" s="30">
        <v>10000</v>
      </c>
      <c r="E441" s="30">
        <f t="shared" si="44"/>
        <v>10000</v>
      </c>
    </row>
    <row r="442" spans="1:5" outlineLevel="3">
      <c r="A442" s="29"/>
      <c r="B442" s="28" t="s">
        <v>355</v>
      </c>
      <c r="C442" s="30">
        <v>9400</v>
      </c>
      <c r="D442" s="30">
        <v>2400</v>
      </c>
      <c r="E442" s="30">
        <f t="shared" si="44"/>
        <v>2400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84" t="s">
        <v>357</v>
      </c>
      <c r="B444" s="185"/>
      <c r="C444" s="32">
        <f>C445+C454+C455+C459+C462+C463+C468+C474+C477+C480+C481+C450</f>
        <v>11700</v>
      </c>
      <c r="D444" s="32">
        <f>D445+D454+D455+D459+D462+D463+D468+D474+D477+D480+D481+D450</f>
        <v>25700</v>
      </c>
      <c r="E444" s="32">
        <f>E445+E454+E455+E459+E462+E463+E468+E474+E477+E480+E481+E450</f>
        <v>25700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5">C447</f>
        <v>0</v>
      </c>
      <c r="E447" s="30">
        <f t="shared" si="45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5"/>
        <v>0</v>
      </c>
      <c r="E448" s="30">
        <f t="shared" si="45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5"/>
        <v>0</v>
      </c>
      <c r="E449" s="30">
        <f t="shared" si="45"/>
        <v>0</v>
      </c>
    </row>
    <row r="450" spans="1:5" ht="15" customHeight="1" outlineLevel="2" collapsed="1">
      <c r="A450" s="6">
        <v>2202</v>
      </c>
      <c r="B450" s="4" t="s">
        <v>363</v>
      </c>
      <c r="C450" s="5">
        <f>SUM(C451:C453)</f>
        <v>0</v>
      </c>
      <c r="D450" s="5">
        <f>SUM(D451:D453)</f>
        <v>15000</v>
      </c>
      <c r="E450" s="5">
        <f>SUM(E451:E453)</f>
        <v>15000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v>15000</v>
      </c>
      <c r="E452" s="30">
        <f t="shared" ref="D452:E453" si="46">D452</f>
        <v>15000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6"/>
        <v>0</v>
      </c>
      <c r="E453" s="30">
        <f t="shared" si="46"/>
        <v>0</v>
      </c>
    </row>
    <row r="454" spans="1:5" ht="15" customHeight="1" outlineLevel="2">
      <c r="A454" s="6">
        <v>2202</v>
      </c>
      <c r="B454" s="4" t="s">
        <v>51</v>
      </c>
      <c r="C454" s="5">
        <v>9000</v>
      </c>
      <c r="D454" s="5">
        <f>C454</f>
        <v>9000</v>
      </c>
      <c r="E454" s="5">
        <f>D454</f>
        <v>9000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7">C457</f>
        <v>0</v>
      </c>
      <c r="E457" s="30">
        <f t="shared" si="47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7"/>
        <v>0</v>
      </c>
      <c r="E458" s="30">
        <f t="shared" si="47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8">C460</f>
        <v>0</v>
      </c>
      <c r="E460" s="30">
        <f t="shared" si="48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8"/>
        <v>0</v>
      </c>
      <c r="E461" s="30">
        <f t="shared" si="48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8"/>
        <v>0</v>
      </c>
      <c r="E462" s="5">
        <f t="shared" si="48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9">C465</f>
        <v>0</v>
      </c>
      <c r="E465" s="30">
        <f t="shared" si="49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9"/>
        <v>0</v>
      </c>
      <c r="E466" s="30">
        <f t="shared" si="49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9"/>
        <v>0</v>
      </c>
      <c r="E467" s="30">
        <f t="shared" si="49"/>
        <v>0</v>
      </c>
    </row>
    <row r="468" spans="1:5" outlineLevel="2">
      <c r="A468" s="6">
        <v>2202</v>
      </c>
      <c r="B468" s="4" t="s">
        <v>377</v>
      </c>
      <c r="C468" s="5">
        <f>SUM(C469:C473)</f>
        <v>2000</v>
      </c>
      <c r="D468" s="5">
        <f>SUM(D469:D473)</f>
        <v>1000</v>
      </c>
      <c r="E468" s="5">
        <f>SUM(E469:E473)</f>
        <v>1000</v>
      </c>
    </row>
    <row r="469" spans="1:5" ht="15" customHeight="1" outlineLevel="3">
      <c r="A469" s="28"/>
      <c r="B469" s="28" t="s">
        <v>378</v>
      </c>
      <c r="C469" s="30">
        <v>1000</v>
      </c>
      <c r="D469" s="30"/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1000</v>
      </c>
      <c r="D470" s="30">
        <f t="shared" ref="D470:E473" si="50">C470</f>
        <v>1000</v>
      </c>
      <c r="E470" s="30">
        <f t="shared" si="50"/>
        <v>1000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50"/>
        <v>0</v>
      </c>
      <c r="E471" s="30">
        <f t="shared" si="50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50"/>
        <v>0</v>
      </c>
      <c r="E472" s="30">
        <f t="shared" si="50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50"/>
        <v>0</v>
      </c>
      <c r="E473" s="30">
        <f t="shared" si="50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 collapsed="1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1">C478</f>
        <v>0</v>
      </c>
      <c r="E478" s="30">
        <f t="shared" si="51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1"/>
        <v>0</v>
      </c>
      <c r="E479" s="30">
        <f t="shared" si="51"/>
        <v>0</v>
      </c>
    </row>
    <row r="480" spans="1:5" outlineLevel="2" collapsed="1">
      <c r="A480" s="6">
        <v>2202</v>
      </c>
      <c r="B480" s="4" t="s">
        <v>386</v>
      </c>
      <c r="C480" s="5">
        <v>700</v>
      </c>
      <c r="D480" s="5">
        <f t="shared" si="51"/>
        <v>700</v>
      </c>
      <c r="E480" s="5">
        <f t="shared" si="51"/>
        <v>700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1"/>
        <v>0</v>
      </c>
      <c r="E481" s="5">
        <f t="shared" si="51"/>
        <v>0</v>
      </c>
    </row>
    <row r="482" spans="1:10" outlineLevel="1">
      <c r="A482" s="184" t="s">
        <v>388</v>
      </c>
      <c r="B482" s="185"/>
      <c r="C482" s="32">
        <v>0</v>
      </c>
      <c r="D482" s="32">
        <v>0</v>
      </c>
      <c r="E482" s="32">
        <v>0</v>
      </c>
    </row>
    <row r="483" spans="1:10">
      <c r="A483" s="190" t="s">
        <v>389</v>
      </c>
      <c r="B483" s="191"/>
      <c r="C483" s="35">
        <f>C484+C504+C509+C522+C528+C538</f>
        <v>25800</v>
      </c>
      <c r="D483" s="35">
        <f>D484+D504+D509+D522+D528+D538</f>
        <v>25800</v>
      </c>
      <c r="E483" s="35">
        <f>E484+E504+E509+E522+E528+E538</f>
        <v>25800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84" t="s">
        <v>390</v>
      </c>
      <c r="B484" s="185"/>
      <c r="C484" s="32">
        <f>C485+C486+C490+C491+C494+C497+C500+C501+C502+C503</f>
        <v>16800</v>
      </c>
      <c r="D484" s="32">
        <f>D485+D486+D490+D491+D494+D497+D500+D501+D502+D503</f>
        <v>16800</v>
      </c>
      <c r="E484" s="32">
        <f>E485+E486+E490+E491+E494+E497+E500+E501+E502+E503</f>
        <v>16800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16000</v>
      </c>
      <c r="D486" s="5">
        <f>SUM(D487:D489)</f>
        <v>16000</v>
      </c>
      <c r="E486" s="5">
        <f>SUM(E487:E489)</f>
        <v>16000</v>
      </c>
    </row>
    <row r="487" spans="1:10" ht="15" customHeight="1" outlineLevel="3">
      <c r="A487" s="28"/>
      <c r="B487" s="28" t="s">
        <v>393</v>
      </c>
      <c r="C487" s="30">
        <v>4800</v>
      </c>
      <c r="D487" s="30">
        <f>C487</f>
        <v>4800</v>
      </c>
      <c r="E487" s="30">
        <f>D487</f>
        <v>4800</v>
      </c>
    </row>
    <row r="488" spans="1:10" ht="15" customHeight="1" outlineLevel="3">
      <c r="A488" s="28"/>
      <c r="B488" s="28" t="s">
        <v>394</v>
      </c>
      <c r="C488" s="30">
        <v>11200</v>
      </c>
      <c r="D488" s="30">
        <f t="shared" ref="D488:E489" si="52">C488</f>
        <v>11200</v>
      </c>
      <c r="E488" s="30">
        <f t="shared" si="52"/>
        <v>11200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2"/>
        <v>0</v>
      </c>
      <c r="E489" s="30">
        <f t="shared" si="52"/>
        <v>0</v>
      </c>
    </row>
    <row r="490" spans="1:10" outlineLevel="2">
      <c r="A490" s="6">
        <v>3302</v>
      </c>
      <c r="B490" s="4" t="s">
        <v>396</v>
      </c>
      <c r="C490" s="5">
        <v>300</v>
      </c>
      <c r="D490" s="5">
        <f>C490</f>
        <v>300</v>
      </c>
      <c r="E490" s="5">
        <f>D490</f>
        <v>300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 collapsed="1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3">C498</f>
        <v>0</v>
      </c>
      <c r="E498" s="30">
        <f t="shared" si="53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3"/>
        <v>0</v>
      </c>
      <c r="E499" s="30">
        <f t="shared" si="53"/>
        <v>0</v>
      </c>
    </row>
    <row r="500" spans="1:12" outlineLevel="2" collapsed="1">
      <c r="A500" s="6">
        <v>3302</v>
      </c>
      <c r="B500" s="4" t="s">
        <v>406</v>
      </c>
      <c r="C500" s="5"/>
      <c r="D500" s="5">
        <f t="shared" si="53"/>
        <v>0</v>
      </c>
      <c r="E500" s="5">
        <f t="shared" si="53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3"/>
        <v>0</v>
      </c>
      <c r="E501" s="5">
        <f t="shared" si="53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3"/>
        <v>0</v>
      </c>
      <c r="E502" s="5">
        <f t="shared" si="53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3"/>
        <v>0</v>
      </c>
      <c r="E503" s="5">
        <f t="shared" si="53"/>
        <v>0</v>
      </c>
    </row>
    <row r="504" spans="1:12" outlineLevel="1">
      <c r="A504" s="184" t="s">
        <v>410</v>
      </c>
      <c r="B504" s="18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4">C506</f>
        <v>0</v>
      </c>
      <c r="E506" s="5">
        <f t="shared" si="54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4"/>
        <v>0</v>
      </c>
      <c r="E507" s="5">
        <f t="shared" si="54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4"/>
        <v>0</v>
      </c>
      <c r="E508" s="5">
        <f t="shared" si="54"/>
        <v>0</v>
      </c>
    </row>
    <row r="509" spans="1:12" outlineLevel="1">
      <c r="A509" s="184" t="s">
        <v>414</v>
      </c>
      <c r="B509" s="185"/>
      <c r="C509" s="32">
        <f>C510+C511+C512+C513+C517+C518+C519+C520+C521</f>
        <v>8500</v>
      </c>
      <c r="D509" s="32">
        <f>D510+D511+D512+D513+D517+D518+D519+D520+D521</f>
        <v>8500</v>
      </c>
      <c r="E509" s="32">
        <f>E510+E511+E512+E513+E517+E518+E519+E520+E521</f>
        <v>8500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5">C511</f>
        <v>0</v>
      </c>
      <c r="E511" s="5">
        <f t="shared" si="55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5"/>
        <v>0</v>
      </c>
      <c r="E512" s="5">
        <f t="shared" si="55"/>
        <v>0</v>
      </c>
    </row>
    <row r="513" spans="1:5" outlineLevel="2">
      <c r="A513" s="6">
        <v>3305</v>
      </c>
      <c r="B513" s="4" t="s">
        <v>418</v>
      </c>
      <c r="C513" s="5">
        <f>SUM(C514:C516)</f>
        <v>2000</v>
      </c>
      <c r="D513" s="5">
        <f>SUM(D514:D516)</f>
        <v>2000</v>
      </c>
      <c r="E513" s="5">
        <f>SUM(E514:E516)</f>
        <v>2000</v>
      </c>
    </row>
    <row r="514" spans="1:5" ht="15" customHeight="1" outlineLevel="3">
      <c r="A514" s="29"/>
      <c r="B514" s="28" t="s">
        <v>419</v>
      </c>
      <c r="C514" s="30">
        <v>2000</v>
      </c>
      <c r="D514" s="30">
        <f t="shared" ref="D514:E521" si="56">C514</f>
        <v>2000</v>
      </c>
      <c r="E514" s="30">
        <f t="shared" si="56"/>
        <v>2000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6"/>
        <v>0</v>
      </c>
      <c r="E515" s="30">
        <f t="shared" si="56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6"/>
        <v>0</v>
      </c>
      <c r="E516" s="30">
        <f t="shared" si="56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6"/>
        <v>0</v>
      </c>
      <c r="E517" s="5">
        <f t="shared" si="56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6"/>
        <v>0</v>
      </c>
      <c r="E518" s="5">
        <f t="shared" si="56"/>
        <v>0</v>
      </c>
    </row>
    <row r="519" spans="1:5" outlineLevel="2">
      <c r="A519" s="6">
        <v>3305</v>
      </c>
      <c r="B519" s="4" t="s">
        <v>424</v>
      </c>
      <c r="C519" s="5">
        <v>500</v>
      </c>
      <c r="D519" s="5">
        <f t="shared" si="56"/>
        <v>500</v>
      </c>
      <c r="E519" s="5">
        <f t="shared" si="56"/>
        <v>500</v>
      </c>
    </row>
    <row r="520" spans="1:5" outlineLevel="2">
      <c r="A520" s="6">
        <v>3305</v>
      </c>
      <c r="B520" s="4" t="s">
        <v>425</v>
      </c>
      <c r="C520" s="5">
        <v>6000</v>
      </c>
      <c r="D520" s="5">
        <f t="shared" si="56"/>
        <v>6000</v>
      </c>
      <c r="E520" s="5">
        <f t="shared" si="56"/>
        <v>6000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6"/>
        <v>0</v>
      </c>
      <c r="E521" s="5">
        <f t="shared" si="56"/>
        <v>0</v>
      </c>
    </row>
    <row r="522" spans="1:5" outlineLevel="1">
      <c r="A522" s="184" t="s">
        <v>426</v>
      </c>
      <c r="B522" s="185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7">C524</f>
        <v>0</v>
      </c>
      <c r="E524" s="5">
        <f t="shared" si="57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7"/>
        <v>0</v>
      </c>
      <c r="E525" s="5">
        <f t="shared" si="57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7"/>
        <v>0</v>
      </c>
      <c r="E526" s="5">
        <f t="shared" si="57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7"/>
        <v>0</v>
      </c>
      <c r="E527" s="5">
        <f t="shared" si="57"/>
        <v>0</v>
      </c>
    </row>
    <row r="528" spans="1:5" outlineLevel="1">
      <c r="A528" s="184" t="s">
        <v>432</v>
      </c>
      <c r="B528" s="185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 collapsed="1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58">C533</f>
        <v>0</v>
      </c>
      <c r="E533" s="30">
        <f t="shared" si="58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8"/>
        <v>0</v>
      </c>
      <c r="E534" s="30">
        <f t="shared" si="58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8"/>
        <v>0</v>
      </c>
      <c r="E535" s="30">
        <f t="shared" si="58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58"/>
        <v>0</v>
      </c>
      <c r="E536" s="30">
        <f t="shared" si="58"/>
        <v>0</v>
      </c>
    </row>
    <row r="537" spans="1:5" outlineLevel="2" collapsed="1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84" t="s">
        <v>441</v>
      </c>
      <c r="B538" s="185"/>
      <c r="C538" s="32">
        <f>SUM(C539:C544)</f>
        <v>500</v>
      </c>
      <c r="D538" s="32">
        <f>SUM(D539:D544)</f>
        <v>500</v>
      </c>
      <c r="E538" s="32">
        <f>SUM(E539:E544)</f>
        <v>500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>
        <v>500</v>
      </c>
      <c r="D540" s="5">
        <f t="shared" ref="D540:E543" si="59">C540</f>
        <v>500</v>
      </c>
      <c r="E540" s="5">
        <f t="shared" si="59"/>
        <v>500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9"/>
        <v>0</v>
      </c>
      <c r="E541" s="5">
        <f t="shared" si="59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9"/>
        <v>0</v>
      </c>
      <c r="E542" s="5">
        <f t="shared" si="59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9"/>
        <v>0</v>
      </c>
      <c r="E543" s="5">
        <f t="shared" si="59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8" t="s">
        <v>449</v>
      </c>
      <c r="B547" s="189"/>
      <c r="C547" s="35">
        <f>C548+C549</f>
        <v>1640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84" t="s">
        <v>450</v>
      </c>
      <c r="B548" s="185"/>
      <c r="C548" s="32"/>
      <c r="D548" s="32">
        <f>C548</f>
        <v>0</v>
      </c>
      <c r="E548" s="32">
        <f>D548</f>
        <v>0</v>
      </c>
    </row>
    <row r="549" spans="1:10" outlineLevel="1">
      <c r="A549" s="184" t="s">
        <v>451</v>
      </c>
      <c r="B549" s="185"/>
      <c r="C549" s="32">
        <v>1640</v>
      </c>
      <c r="D549" s="32"/>
      <c r="E549" s="32">
        <f>D549</f>
        <v>0</v>
      </c>
    </row>
    <row r="550" spans="1:10">
      <c r="A550" s="182" t="s">
        <v>455</v>
      </c>
      <c r="B550" s="183"/>
      <c r="C550" s="36">
        <f>C551</f>
        <v>8100</v>
      </c>
      <c r="D550" s="36">
        <f>D551</f>
        <v>8100</v>
      </c>
      <c r="E550" s="36">
        <f>E551</f>
        <v>8100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80" t="s">
        <v>456</v>
      </c>
      <c r="B551" s="181"/>
      <c r="C551" s="33">
        <f>C552+C556</f>
        <v>8100</v>
      </c>
      <c r="D551" s="33">
        <f>D552+D556</f>
        <v>8100</v>
      </c>
      <c r="E551" s="33">
        <f>E552+E556</f>
        <v>8100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84" t="s">
        <v>457</v>
      </c>
      <c r="B552" s="185"/>
      <c r="C552" s="32">
        <f>SUM(C553:C555)</f>
        <v>8100</v>
      </c>
      <c r="D552" s="32">
        <f>SUM(D553:D555)</f>
        <v>8100</v>
      </c>
      <c r="E552" s="32">
        <f>SUM(E553:E555)</f>
        <v>8100</v>
      </c>
    </row>
    <row r="553" spans="1:10" outlineLevel="2" collapsed="1">
      <c r="A553" s="6">
        <v>5500</v>
      </c>
      <c r="B553" s="4" t="s">
        <v>458</v>
      </c>
      <c r="C553" s="5">
        <v>8100</v>
      </c>
      <c r="D553" s="5">
        <f t="shared" ref="D553:E555" si="60">C553</f>
        <v>8100</v>
      </c>
      <c r="E553" s="5">
        <f t="shared" si="60"/>
        <v>8100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0"/>
        <v>0</v>
      </c>
      <c r="E554" s="5">
        <f t="shared" si="60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0"/>
        <v>0</v>
      </c>
      <c r="E555" s="5">
        <f t="shared" si="60"/>
        <v>0</v>
      </c>
    </row>
    <row r="556" spans="1:10" outlineLevel="1">
      <c r="A556" s="184" t="s">
        <v>461</v>
      </c>
      <c r="B556" s="185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86" t="s">
        <v>62</v>
      </c>
      <c r="B559" s="187"/>
      <c r="C559" s="37">
        <f>C560+C716+C725</f>
        <v>599032</v>
      </c>
      <c r="D559" s="37">
        <f>D560+D716+D725</f>
        <v>672362</v>
      </c>
      <c r="E559" s="37">
        <f>E560+E716+E725</f>
        <v>672362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2" t="s">
        <v>464</v>
      </c>
      <c r="B560" s="183"/>
      <c r="C560" s="36">
        <f>C561+C638+C642+C645</f>
        <v>537069</v>
      </c>
      <c r="D560" s="36">
        <f>D561+D638+D642+D645</f>
        <v>610399</v>
      </c>
      <c r="E560" s="36">
        <f>E561+E638+E642+E645</f>
        <v>610399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80" t="s">
        <v>465</v>
      </c>
      <c r="B561" s="181"/>
      <c r="C561" s="38">
        <f>C562+C567+C568+C569+C576+C577+C581+C584+C585+C586+C587+C592+C595+C599+C603+C610+C616+C628</f>
        <v>537069</v>
      </c>
      <c r="D561" s="38">
        <f>D562+D567+D568+D569+D576+D577+D581+D584+D585+D586+D587+D592+D595+D599+D603+D610+D616+D628</f>
        <v>610399</v>
      </c>
      <c r="E561" s="38">
        <f>E562+E567+E568+E569+E576+E577+E581+E584+E585+E586+E587+E592+E595+E599+E603+E610+E616+E628</f>
        <v>610399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84" t="s">
        <v>466</v>
      </c>
      <c r="B562" s="185"/>
      <c r="C562" s="32">
        <f>SUM(C563:C566)</f>
        <v>17478</v>
      </c>
      <c r="D562" s="32">
        <f>SUM(D563:D566)</f>
        <v>17478</v>
      </c>
      <c r="E562" s="32">
        <f>SUM(E563:E566)</f>
        <v>17478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1">C564</f>
        <v>0</v>
      </c>
      <c r="E564" s="5">
        <f t="shared" si="61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1"/>
        <v>0</v>
      </c>
      <c r="E565" s="5">
        <f t="shared" si="61"/>
        <v>0</v>
      </c>
    </row>
    <row r="566" spans="1:10" outlineLevel="2">
      <c r="A566" s="6">
        <v>6600</v>
      </c>
      <c r="B566" s="4" t="s">
        <v>471</v>
      </c>
      <c r="C566" s="5">
        <v>17478</v>
      </c>
      <c r="D566" s="5">
        <f t="shared" si="61"/>
        <v>17478</v>
      </c>
      <c r="E566" s="5">
        <f t="shared" si="61"/>
        <v>17478</v>
      </c>
    </row>
    <row r="567" spans="1:10" outlineLevel="1">
      <c r="A567" s="184" t="s">
        <v>467</v>
      </c>
      <c r="B567" s="185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84" t="s">
        <v>472</v>
      </c>
      <c r="B568" s="185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84" t="s">
        <v>473</v>
      </c>
      <c r="B569" s="185"/>
      <c r="C569" s="32">
        <f>SUM(C570:C575)</f>
        <v>37001</v>
      </c>
      <c r="D569" s="32">
        <f>SUM(D570:D575)</f>
        <v>37001</v>
      </c>
      <c r="E569" s="32">
        <f>SUM(E570:E575)</f>
        <v>37001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2">C571</f>
        <v>0</v>
      </c>
      <c r="E571" s="5">
        <f t="shared" si="62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2"/>
        <v>0</v>
      </c>
      <c r="E572" s="5">
        <f t="shared" si="62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2"/>
        <v>0</v>
      </c>
      <c r="E573" s="5">
        <f t="shared" si="62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2"/>
        <v>0</v>
      </c>
      <c r="E574" s="5">
        <f t="shared" si="62"/>
        <v>0</v>
      </c>
    </row>
    <row r="575" spans="1:10" outlineLevel="2">
      <c r="A575" s="7">
        <v>6603</v>
      </c>
      <c r="B575" s="4" t="s">
        <v>479</v>
      </c>
      <c r="C575" s="5">
        <v>37001</v>
      </c>
      <c r="D575" s="5">
        <f t="shared" si="62"/>
        <v>37001</v>
      </c>
      <c r="E575" s="5">
        <f t="shared" si="62"/>
        <v>37001</v>
      </c>
    </row>
    <row r="576" spans="1:10" outlineLevel="1">
      <c r="A576" s="184" t="s">
        <v>480</v>
      </c>
      <c r="B576" s="185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84" t="s">
        <v>481</v>
      </c>
      <c r="B577" s="185"/>
      <c r="C577" s="32">
        <f>SUM(C578:C580)</f>
        <v>22000</v>
      </c>
      <c r="D577" s="32">
        <f>SUM(D578:D580)</f>
        <v>22000</v>
      </c>
      <c r="E577" s="32">
        <f>SUM(E578:E580)</f>
        <v>22000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3">C578</f>
        <v>0</v>
      </c>
      <c r="E578" s="5">
        <f t="shared" si="63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3"/>
        <v>0</v>
      </c>
      <c r="E579" s="5">
        <f t="shared" si="63"/>
        <v>0</v>
      </c>
    </row>
    <row r="580" spans="1:5" outlineLevel="2">
      <c r="A580" s="7">
        <v>6605</v>
      </c>
      <c r="B580" s="4" t="s">
        <v>484</v>
      </c>
      <c r="C580" s="5">
        <v>22000</v>
      </c>
      <c r="D580" s="5">
        <f t="shared" si="63"/>
        <v>22000</v>
      </c>
      <c r="E580" s="5">
        <f t="shared" si="63"/>
        <v>22000</v>
      </c>
    </row>
    <row r="581" spans="1:5" outlineLevel="1">
      <c r="A581" s="184" t="s">
        <v>485</v>
      </c>
      <c r="B581" s="185"/>
      <c r="C581" s="32">
        <f>SUM(C582:C583)</f>
        <v>11800</v>
      </c>
      <c r="D581" s="32">
        <f>SUM(D582:D583)</f>
        <v>85130</v>
      </c>
      <c r="E581" s="32">
        <f>SUM(E582:E583)</f>
        <v>85130</v>
      </c>
    </row>
    <row r="582" spans="1:5" outlineLevel="2">
      <c r="A582" s="7">
        <v>6606</v>
      </c>
      <c r="B582" s="4" t="s">
        <v>486</v>
      </c>
      <c r="C582" s="5">
        <v>11800</v>
      </c>
      <c r="D582" s="5">
        <v>85130</v>
      </c>
      <c r="E582" s="5">
        <f t="shared" ref="D582:E586" si="64">D582</f>
        <v>85130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4"/>
        <v>0</v>
      </c>
      <c r="E583" s="5">
        <f t="shared" si="64"/>
        <v>0</v>
      </c>
    </row>
    <row r="584" spans="1:5" outlineLevel="1">
      <c r="A584" s="184" t="s">
        <v>488</v>
      </c>
      <c r="B584" s="185"/>
      <c r="C584" s="32">
        <v>1068</v>
      </c>
      <c r="D584" s="32">
        <f t="shared" si="64"/>
        <v>1068</v>
      </c>
      <c r="E584" s="32">
        <f t="shared" si="64"/>
        <v>1068</v>
      </c>
    </row>
    <row r="585" spans="1:5" outlineLevel="1" collapsed="1">
      <c r="A585" s="184" t="s">
        <v>489</v>
      </c>
      <c r="B585" s="185"/>
      <c r="C585" s="32">
        <v>33000</v>
      </c>
      <c r="D585" s="32">
        <f t="shared" si="64"/>
        <v>33000</v>
      </c>
      <c r="E585" s="32">
        <f t="shared" si="64"/>
        <v>33000</v>
      </c>
    </row>
    <row r="586" spans="1:5" outlineLevel="1" collapsed="1">
      <c r="A586" s="184" t="s">
        <v>490</v>
      </c>
      <c r="B586" s="185"/>
      <c r="C586" s="32">
        <v>0</v>
      </c>
      <c r="D586" s="32">
        <f t="shared" si="64"/>
        <v>0</v>
      </c>
      <c r="E586" s="32">
        <f t="shared" si="64"/>
        <v>0</v>
      </c>
    </row>
    <row r="587" spans="1:5" outlineLevel="1">
      <c r="A587" s="184" t="s">
        <v>491</v>
      </c>
      <c r="B587" s="185"/>
      <c r="C587" s="32">
        <f>SUM(C588:C591)</f>
        <v>99893</v>
      </c>
      <c r="D587" s="32">
        <f>SUM(D588:D591)</f>
        <v>99893</v>
      </c>
      <c r="E587" s="32">
        <f>SUM(E588:E591)</f>
        <v>99893</v>
      </c>
    </row>
    <row r="588" spans="1:5" outlineLevel="2">
      <c r="A588" s="7">
        <v>6610</v>
      </c>
      <c r="B588" s="4" t="s">
        <v>492</v>
      </c>
      <c r="C588" s="5">
        <v>99893</v>
      </c>
      <c r="D588" s="5">
        <f>C588</f>
        <v>99893</v>
      </c>
      <c r="E588" s="5">
        <f>D588</f>
        <v>99893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5">C589</f>
        <v>0</v>
      </c>
      <c r="E589" s="5">
        <f t="shared" si="65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5"/>
        <v>0</v>
      </c>
      <c r="E590" s="5">
        <f t="shared" si="65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5"/>
        <v>0</v>
      </c>
      <c r="E591" s="5">
        <f t="shared" si="65"/>
        <v>0</v>
      </c>
    </row>
    <row r="592" spans="1:5" outlineLevel="1">
      <c r="A592" s="184" t="s">
        <v>498</v>
      </c>
      <c r="B592" s="185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84" t="s">
        <v>502</v>
      </c>
      <c r="B595" s="185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6">C597</f>
        <v>0</v>
      </c>
      <c r="E597" s="5">
        <f t="shared" si="66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6"/>
        <v>0</v>
      </c>
      <c r="E598" s="5">
        <f t="shared" si="66"/>
        <v>0</v>
      </c>
    </row>
    <row r="599" spans="1:5" outlineLevel="1">
      <c r="A599" s="184" t="s">
        <v>503</v>
      </c>
      <c r="B599" s="185"/>
      <c r="C599" s="32">
        <f>SUM(C600:C602)</f>
        <v>303938</v>
      </c>
      <c r="D599" s="32">
        <f>SUM(D600:D602)</f>
        <v>303938</v>
      </c>
      <c r="E599" s="32">
        <f>SUM(E600:E602)</f>
        <v>303938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7">C600</f>
        <v>0</v>
      </c>
      <c r="E600" s="5">
        <f t="shared" si="67"/>
        <v>0</v>
      </c>
    </row>
    <row r="601" spans="1:5" outlineLevel="2">
      <c r="A601" s="7">
        <v>6613</v>
      </c>
      <c r="B601" s="4" t="s">
        <v>505</v>
      </c>
      <c r="C601" s="5">
        <v>294338</v>
      </c>
      <c r="D601" s="5">
        <f t="shared" si="67"/>
        <v>294338</v>
      </c>
      <c r="E601" s="5">
        <f t="shared" si="67"/>
        <v>294338</v>
      </c>
    </row>
    <row r="602" spans="1:5" outlineLevel="2">
      <c r="A602" s="7">
        <v>6613</v>
      </c>
      <c r="B602" s="4" t="s">
        <v>501</v>
      </c>
      <c r="C602" s="5">
        <v>9600</v>
      </c>
      <c r="D602" s="5">
        <f t="shared" si="67"/>
        <v>9600</v>
      </c>
      <c r="E602" s="5">
        <f t="shared" si="67"/>
        <v>9600</v>
      </c>
    </row>
    <row r="603" spans="1:5" outlineLevel="1">
      <c r="A603" s="184" t="s">
        <v>506</v>
      </c>
      <c r="B603" s="185"/>
      <c r="C603" s="32">
        <f>SUM(C604:C609)</f>
        <v>891</v>
      </c>
      <c r="D603" s="32">
        <f>SUM(D604:D609)</f>
        <v>891</v>
      </c>
      <c r="E603" s="32">
        <f>SUM(E604:E609)</f>
        <v>891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8">C605</f>
        <v>0</v>
      </c>
      <c r="E605" s="5">
        <f t="shared" si="68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8"/>
        <v>0</v>
      </c>
      <c r="E606" s="5">
        <f t="shared" si="68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8"/>
        <v>0</v>
      </c>
      <c r="E607" s="5">
        <f t="shared" si="68"/>
        <v>0</v>
      </c>
    </row>
    <row r="608" spans="1:5" outlineLevel="2">
      <c r="A608" s="7">
        <v>6614</v>
      </c>
      <c r="B608" s="4" t="s">
        <v>511</v>
      </c>
      <c r="C608" s="5">
        <v>891</v>
      </c>
      <c r="D608" s="5">
        <f t="shared" si="68"/>
        <v>891</v>
      </c>
      <c r="E608" s="5">
        <f t="shared" si="68"/>
        <v>891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8"/>
        <v>0</v>
      </c>
      <c r="E609" s="5">
        <f t="shared" si="68"/>
        <v>0</v>
      </c>
    </row>
    <row r="610" spans="1:5" outlineLevel="1">
      <c r="A610" s="184" t="s">
        <v>513</v>
      </c>
      <c r="B610" s="185"/>
      <c r="C610" s="32">
        <f>SUM(C611:C615)</f>
        <v>10000</v>
      </c>
      <c r="D610" s="32">
        <f>SUM(D611:D615)</f>
        <v>10000</v>
      </c>
      <c r="E610" s="32">
        <f>SUM(E611:E615)</f>
        <v>10000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9">C612</f>
        <v>0</v>
      </c>
      <c r="E612" s="5">
        <f t="shared" si="69"/>
        <v>0</v>
      </c>
    </row>
    <row r="613" spans="1:5" outlineLevel="2">
      <c r="A613" s="7">
        <v>6615</v>
      </c>
      <c r="B613" s="4" t="s">
        <v>516</v>
      </c>
      <c r="C613" s="5">
        <v>10000</v>
      </c>
      <c r="D613" s="5">
        <f t="shared" si="69"/>
        <v>10000</v>
      </c>
      <c r="E613" s="5">
        <f t="shared" si="69"/>
        <v>10000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9"/>
        <v>0</v>
      </c>
      <c r="E614" s="5">
        <f t="shared" si="69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9"/>
        <v>0</v>
      </c>
      <c r="E615" s="5">
        <f t="shared" si="69"/>
        <v>0</v>
      </c>
    </row>
    <row r="616" spans="1:5" outlineLevel="1">
      <c r="A616" s="184" t="s">
        <v>519</v>
      </c>
      <c r="B616" s="185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70">C618</f>
        <v>0</v>
      </c>
      <c r="E618" s="5">
        <f t="shared" si="70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70"/>
        <v>0</v>
      </c>
      <c r="E619" s="5">
        <f t="shared" si="70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70"/>
        <v>0</v>
      </c>
      <c r="E620" s="5">
        <f t="shared" si="70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70"/>
        <v>0</v>
      </c>
      <c r="E621" s="5">
        <f t="shared" si="70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70"/>
        <v>0</v>
      </c>
      <c r="E622" s="5">
        <f t="shared" si="70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70"/>
        <v>0</v>
      </c>
      <c r="E623" s="5">
        <f t="shared" si="70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70"/>
        <v>0</v>
      </c>
      <c r="E624" s="5">
        <f t="shared" si="70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0"/>
        <v>0</v>
      </c>
      <c r="E625" s="5">
        <f t="shared" si="70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0"/>
        <v>0</v>
      </c>
      <c r="E626" s="5">
        <f t="shared" si="70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0"/>
        <v>0</v>
      </c>
      <c r="E627" s="5">
        <f t="shared" si="70"/>
        <v>0</v>
      </c>
    </row>
    <row r="628" spans="1:10" outlineLevel="1">
      <c r="A628" s="184" t="s">
        <v>531</v>
      </c>
      <c r="B628" s="185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1">C630</f>
        <v>0</v>
      </c>
      <c r="E630" s="5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1"/>
        <v>0</v>
      </c>
      <c r="E631" s="5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1"/>
        <v>0</v>
      </c>
      <c r="E632" s="5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1"/>
        <v>0</v>
      </c>
      <c r="E633" s="5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1"/>
        <v>0</v>
      </c>
      <c r="E634" s="5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1"/>
        <v>0</v>
      </c>
      <c r="E635" s="5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1"/>
        <v>0</v>
      </c>
      <c r="E636" s="5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1"/>
        <v>0</v>
      </c>
      <c r="E637" s="5">
        <f t="shared" si="71"/>
        <v>0</v>
      </c>
    </row>
    <row r="638" spans="1:10">
      <c r="A638" s="180" t="s">
        <v>541</v>
      </c>
      <c r="B638" s="18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84" t="s">
        <v>542</v>
      </c>
      <c r="B639" s="185"/>
      <c r="C639" s="32">
        <v>0</v>
      </c>
      <c r="D639" s="32">
        <f t="shared" ref="D639:E641" si="72">C639</f>
        <v>0</v>
      </c>
      <c r="E639" s="32">
        <f t="shared" si="72"/>
        <v>0</v>
      </c>
    </row>
    <row r="640" spans="1:10" outlineLevel="1">
      <c r="A640" s="184" t="s">
        <v>543</v>
      </c>
      <c r="B640" s="185"/>
      <c r="C640" s="32">
        <v>0</v>
      </c>
      <c r="D640" s="32">
        <f t="shared" si="72"/>
        <v>0</v>
      </c>
      <c r="E640" s="32">
        <f t="shared" si="72"/>
        <v>0</v>
      </c>
    </row>
    <row r="641" spans="1:10" outlineLevel="1">
      <c r="A641" s="184" t="s">
        <v>544</v>
      </c>
      <c r="B641" s="185"/>
      <c r="C641" s="32">
        <v>0</v>
      </c>
      <c r="D641" s="32">
        <f t="shared" si="72"/>
        <v>0</v>
      </c>
      <c r="E641" s="32">
        <f t="shared" si="72"/>
        <v>0</v>
      </c>
    </row>
    <row r="642" spans="1:10">
      <c r="A642" s="180" t="s">
        <v>545</v>
      </c>
      <c r="B642" s="18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84" t="s">
        <v>546</v>
      </c>
      <c r="B643" s="185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84" t="s">
        <v>547</v>
      </c>
      <c r="B644" s="185"/>
      <c r="C644" s="32">
        <v>0</v>
      </c>
      <c r="D644" s="32">
        <f>C644</f>
        <v>0</v>
      </c>
      <c r="E644" s="32">
        <f>D644</f>
        <v>0</v>
      </c>
    </row>
    <row r="645" spans="1:10">
      <c r="A645" s="180" t="s">
        <v>548</v>
      </c>
      <c r="B645" s="18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84" t="s">
        <v>549</v>
      </c>
      <c r="B646" s="185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3">C648</f>
        <v>0</v>
      </c>
      <c r="E648" s="5">
        <f t="shared" si="73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3"/>
        <v>0</v>
      </c>
      <c r="E649" s="5">
        <f t="shared" si="73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3"/>
        <v>0</v>
      </c>
      <c r="E650" s="5">
        <f t="shared" si="73"/>
        <v>0</v>
      </c>
    </row>
    <row r="651" spans="1:10" outlineLevel="1">
      <c r="A651" s="184" t="s">
        <v>550</v>
      </c>
      <c r="B651" s="185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84" t="s">
        <v>551</v>
      </c>
      <c r="B652" s="185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84" t="s">
        <v>552</v>
      </c>
      <c r="B653" s="185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4">C655</f>
        <v>0</v>
      </c>
      <c r="E655" s="5">
        <f t="shared" si="74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4"/>
        <v>0</v>
      </c>
      <c r="E656" s="5">
        <f t="shared" si="74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4"/>
        <v>0</v>
      </c>
      <c r="E657" s="5">
        <f t="shared" si="74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4"/>
        <v>0</v>
      </c>
      <c r="E658" s="5">
        <f t="shared" si="74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4"/>
        <v>0</v>
      </c>
      <c r="E659" s="5">
        <f t="shared" si="74"/>
        <v>0</v>
      </c>
    </row>
    <row r="660" spans="1:5" outlineLevel="1">
      <c r="A660" s="184" t="s">
        <v>553</v>
      </c>
      <c r="B660" s="185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84" t="s">
        <v>554</v>
      </c>
      <c r="B661" s="185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5">C662</f>
        <v>0</v>
      </c>
      <c r="E662" s="5">
        <f t="shared" si="75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5"/>
        <v>0</v>
      </c>
      <c r="E663" s="5">
        <f t="shared" si="75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5"/>
        <v>0</v>
      </c>
      <c r="E664" s="5">
        <f t="shared" si="75"/>
        <v>0</v>
      </c>
    </row>
    <row r="665" spans="1:5" outlineLevel="1">
      <c r="A665" s="184" t="s">
        <v>555</v>
      </c>
      <c r="B665" s="185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6">C666</f>
        <v>0</v>
      </c>
      <c r="E666" s="5">
        <f t="shared" si="76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6"/>
        <v>0</v>
      </c>
      <c r="E667" s="5">
        <f t="shared" si="76"/>
        <v>0</v>
      </c>
    </row>
    <row r="668" spans="1:5" outlineLevel="1">
      <c r="A668" s="184" t="s">
        <v>556</v>
      </c>
      <c r="B668" s="185"/>
      <c r="C668" s="32">
        <v>0</v>
      </c>
      <c r="D668" s="32">
        <f t="shared" si="76"/>
        <v>0</v>
      </c>
      <c r="E668" s="32">
        <f t="shared" si="76"/>
        <v>0</v>
      </c>
    </row>
    <row r="669" spans="1:5" outlineLevel="1" collapsed="1">
      <c r="A669" s="184" t="s">
        <v>557</v>
      </c>
      <c r="B669" s="185"/>
      <c r="C669" s="32">
        <v>0</v>
      </c>
      <c r="D669" s="32">
        <f t="shared" si="76"/>
        <v>0</v>
      </c>
      <c r="E669" s="32">
        <f t="shared" si="76"/>
        <v>0</v>
      </c>
    </row>
    <row r="670" spans="1:5" outlineLevel="1" collapsed="1">
      <c r="A670" s="184" t="s">
        <v>558</v>
      </c>
      <c r="B670" s="185"/>
      <c r="C670" s="32">
        <v>0</v>
      </c>
      <c r="D670" s="32">
        <f t="shared" si="76"/>
        <v>0</v>
      </c>
      <c r="E670" s="32">
        <f t="shared" si="76"/>
        <v>0</v>
      </c>
    </row>
    <row r="671" spans="1:5" outlineLevel="1">
      <c r="A671" s="184" t="s">
        <v>559</v>
      </c>
      <c r="B671" s="185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7">C673</f>
        <v>0</v>
      </c>
      <c r="E673" s="5">
        <f t="shared" si="77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7"/>
        <v>0</v>
      </c>
      <c r="E674" s="5">
        <f t="shared" si="77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7"/>
        <v>0</v>
      </c>
      <c r="E675" s="5">
        <f t="shared" si="77"/>
        <v>0</v>
      </c>
    </row>
    <row r="676" spans="1:5" outlineLevel="1">
      <c r="A676" s="184" t="s">
        <v>560</v>
      </c>
      <c r="B676" s="185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84" t="s">
        <v>561</v>
      </c>
      <c r="B679" s="185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8">C681</f>
        <v>0</v>
      </c>
      <c r="E681" s="5">
        <f t="shared" si="78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8"/>
        <v>0</v>
      </c>
      <c r="E682" s="5">
        <f t="shared" si="78"/>
        <v>0</v>
      </c>
    </row>
    <row r="683" spans="1:5" outlineLevel="1">
      <c r="A683" s="184" t="s">
        <v>562</v>
      </c>
      <c r="B683" s="185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9">C684</f>
        <v>0</v>
      </c>
      <c r="E684" s="5">
        <f t="shared" si="79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9"/>
        <v>0</v>
      </c>
      <c r="E685" s="5">
        <f t="shared" si="79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9"/>
        <v>0</v>
      </c>
      <c r="E686" s="5">
        <f t="shared" si="79"/>
        <v>0</v>
      </c>
    </row>
    <row r="687" spans="1:5" outlineLevel="1">
      <c r="A687" s="184" t="s">
        <v>563</v>
      </c>
      <c r="B687" s="185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80">C689</f>
        <v>0</v>
      </c>
      <c r="E689" s="5">
        <f t="shared" si="80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80"/>
        <v>0</v>
      </c>
      <c r="E690" s="5">
        <f t="shared" si="80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80"/>
        <v>0</v>
      </c>
      <c r="E691" s="5">
        <f t="shared" si="80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80"/>
        <v>0</v>
      </c>
      <c r="E692" s="5">
        <f t="shared" si="80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80"/>
        <v>0</v>
      </c>
      <c r="E693" s="5">
        <f t="shared" si="80"/>
        <v>0</v>
      </c>
    </row>
    <row r="694" spans="1:5" outlineLevel="1">
      <c r="A694" s="184" t="s">
        <v>564</v>
      </c>
      <c r="B694" s="185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1">C696</f>
        <v>0</v>
      </c>
      <c r="E696" s="5">
        <f t="shared" si="81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1"/>
        <v>0</v>
      </c>
      <c r="E697" s="5">
        <f t="shared" si="81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1"/>
        <v>0</v>
      </c>
      <c r="E698" s="5">
        <f t="shared" si="81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1"/>
        <v>0</v>
      </c>
      <c r="E699" s="5">
        <f t="shared" si="81"/>
        <v>0</v>
      </c>
    </row>
    <row r="700" spans="1:5" outlineLevel="1">
      <c r="A700" s="184" t="s">
        <v>565</v>
      </c>
      <c r="B700" s="185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2">C702</f>
        <v>0</v>
      </c>
      <c r="E702" s="5">
        <f t="shared" si="82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2"/>
        <v>0</v>
      </c>
      <c r="E703" s="5">
        <f t="shared" si="82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2"/>
        <v>0</v>
      </c>
      <c r="E704" s="5">
        <f t="shared" si="82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2"/>
        <v>0</v>
      </c>
      <c r="E705" s="5">
        <f t="shared" si="82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2"/>
        <v>0</v>
      </c>
      <c r="E706" s="5">
        <f t="shared" si="82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2"/>
        <v>0</v>
      </c>
      <c r="E707" s="5">
        <f t="shared" si="8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2"/>
        <v>0</v>
      </c>
      <c r="E708" s="5">
        <f t="shared" si="8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2"/>
        <v>0</v>
      </c>
      <c r="E709" s="5">
        <f t="shared" si="8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2"/>
        <v>0</v>
      </c>
      <c r="E710" s="5">
        <f t="shared" si="8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2"/>
        <v>0</v>
      </c>
      <c r="E711" s="5">
        <f t="shared" si="82"/>
        <v>0</v>
      </c>
    </row>
    <row r="712" spans="1:10" outlineLevel="1">
      <c r="A712" s="184" t="s">
        <v>566</v>
      </c>
      <c r="B712" s="185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84" t="s">
        <v>567</v>
      </c>
      <c r="B713" s="185"/>
      <c r="C713" s="32">
        <v>0</v>
      </c>
      <c r="D713" s="31">
        <f t="shared" ref="D713:E715" si="83">C713</f>
        <v>0</v>
      </c>
      <c r="E713" s="31">
        <f t="shared" si="83"/>
        <v>0</v>
      </c>
    </row>
    <row r="714" spans="1:10" outlineLevel="1">
      <c r="A714" s="184" t="s">
        <v>568</v>
      </c>
      <c r="B714" s="185"/>
      <c r="C714" s="32">
        <v>0</v>
      </c>
      <c r="D714" s="31">
        <f t="shared" si="83"/>
        <v>0</v>
      </c>
      <c r="E714" s="31">
        <f t="shared" si="83"/>
        <v>0</v>
      </c>
    </row>
    <row r="715" spans="1:10" outlineLevel="1">
      <c r="A715" s="184" t="s">
        <v>569</v>
      </c>
      <c r="B715" s="185"/>
      <c r="C715" s="32">
        <v>0</v>
      </c>
      <c r="D715" s="31">
        <f t="shared" si="83"/>
        <v>0</v>
      </c>
      <c r="E715" s="31">
        <f t="shared" si="83"/>
        <v>0</v>
      </c>
    </row>
    <row r="716" spans="1:10">
      <c r="A716" s="182" t="s">
        <v>570</v>
      </c>
      <c r="B716" s="183"/>
      <c r="C716" s="36">
        <f>C717</f>
        <v>61963</v>
      </c>
      <c r="D716" s="36">
        <f>D717</f>
        <v>61963</v>
      </c>
      <c r="E716" s="36">
        <f>E717</f>
        <v>61963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80" t="s">
        <v>571</v>
      </c>
      <c r="B717" s="181"/>
      <c r="C717" s="33">
        <f>C718+C722</f>
        <v>61963</v>
      </c>
      <c r="D717" s="33">
        <f>D718+D722</f>
        <v>61963</v>
      </c>
      <c r="E717" s="33">
        <f>E718+E722</f>
        <v>61963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78" t="s">
        <v>851</v>
      </c>
      <c r="B718" s="179"/>
      <c r="C718" s="31">
        <f>SUM(C719:C721)</f>
        <v>61963</v>
      </c>
      <c r="D718" s="31">
        <f>SUM(D719:D721)</f>
        <v>61963</v>
      </c>
      <c r="E718" s="31">
        <f>SUM(E719:E721)</f>
        <v>61963</v>
      </c>
    </row>
    <row r="719" spans="1:10" ht="15" customHeight="1" outlineLevel="2">
      <c r="A719" s="6">
        <v>10950</v>
      </c>
      <c r="B719" s="4" t="s">
        <v>572</v>
      </c>
      <c r="C719" s="5">
        <v>61963</v>
      </c>
      <c r="D719" s="5">
        <f>C719</f>
        <v>61963</v>
      </c>
      <c r="E719" s="5">
        <f>D719</f>
        <v>61963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4">C720</f>
        <v>0</v>
      </c>
      <c r="E720" s="5">
        <f t="shared" si="84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4"/>
        <v>0</v>
      </c>
      <c r="E721" s="5">
        <f t="shared" si="84"/>
        <v>0</v>
      </c>
    </row>
    <row r="722" spans="1:10" outlineLevel="1">
      <c r="A722" s="178" t="s">
        <v>850</v>
      </c>
      <c r="B722" s="179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2" t="s">
        <v>577</v>
      </c>
      <c r="B725" s="18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80" t="s">
        <v>588</v>
      </c>
      <c r="B726" s="18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78" t="s">
        <v>849</v>
      </c>
      <c r="B727" s="17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8" t="s">
        <v>848</v>
      </c>
      <c r="B730" s="179"/>
      <c r="C730" s="31">
        <f t="shared" ref="C730:C731" si="85">C731</f>
        <v>0</v>
      </c>
      <c r="D730" s="31">
        <f t="shared" ref="D730:E731" si="86">D731</f>
        <v>0</v>
      </c>
      <c r="E730" s="31">
        <f t="shared" si="86"/>
        <v>0</v>
      </c>
    </row>
    <row r="731" spans="1:10" outlineLevel="2">
      <c r="A731" s="6">
        <v>2</v>
      </c>
      <c r="B731" s="4" t="s">
        <v>822</v>
      </c>
      <c r="C731" s="5">
        <f t="shared" si="85"/>
        <v>0</v>
      </c>
      <c r="D731" s="5">
        <f t="shared" si="86"/>
        <v>0</v>
      </c>
      <c r="E731" s="5">
        <f t="shared" si="86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8" t="s">
        <v>846</v>
      </c>
      <c r="B733" s="17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  <c r="F734" s="176"/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87">C735</f>
        <v>0</v>
      </c>
      <c r="E735" s="30">
        <f t="shared" si="87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87"/>
        <v>0</v>
      </c>
      <c r="E736" s="30">
        <f t="shared" si="87"/>
        <v>0</v>
      </c>
    </row>
    <row r="737" spans="1:5" outlineLevel="2" collapsed="1">
      <c r="A737" s="6">
        <v>3</v>
      </c>
      <c r="B737" s="4" t="s">
        <v>827</v>
      </c>
      <c r="C737" s="5"/>
      <c r="D737" s="5">
        <f t="shared" si="87"/>
        <v>0</v>
      </c>
      <c r="E737" s="5">
        <f t="shared" si="87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7"/>
        <v>0</v>
      </c>
      <c r="E738" s="5">
        <f t="shared" si="87"/>
        <v>0</v>
      </c>
    </row>
    <row r="739" spans="1:5" outlineLevel="1">
      <c r="A739" s="178" t="s">
        <v>843</v>
      </c>
      <c r="B739" s="179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8" t="s">
        <v>842</v>
      </c>
      <c r="B741" s="17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8" t="s">
        <v>841</v>
      </c>
      <c r="B743" s="17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 collapsed="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88">C747</f>
        <v>0</v>
      </c>
      <c r="E747" s="30">
        <f t="shared" si="88"/>
        <v>0</v>
      </c>
    </row>
    <row r="748" spans="1:5" outlineLevel="2" collapsed="1">
      <c r="A748" s="6">
        <v>3</v>
      </c>
      <c r="B748" s="4" t="s">
        <v>827</v>
      </c>
      <c r="C748" s="5"/>
      <c r="D748" s="5">
        <f t="shared" si="88"/>
        <v>0</v>
      </c>
      <c r="E748" s="5">
        <f t="shared" si="88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8"/>
        <v>0</v>
      </c>
      <c r="E749" s="5">
        <f t="shared" si="88"/>
        <v>0</v>
      </c>
    </row>
    <row r="750" spans="1:5" outlineLevel="1">
      <c r="A750" s="178" t="s">
        <v>836</v>
      </c>
      <c r="B750" s="17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89">C752</f>
        <v>0</v>
      </c>
      <c r="E752" s="125">
        <f t="shared" si="89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89"/>
        <v>0</v>
      </c>
      <c r="E753" s="125">
        <f t="shared" si="89"/>
        <v>0</v>
      </c>
    </row>
    <row r="754" spans="1:5" outlineLevel="2" collapsed="1">
      <c r="A754" s="6">
        <v>3</v>
      </c>
      <c r="B754" s="4" t="s">
        <v>827</v>
      </c>
      <c r="C754" s="5"/>
      <c r="D754" s="5">
        <f t="shared" si="89"/>
        <v>0</v>
      </c>
      <c r="E754" s="5">
        <f t="shared" si="89"/>
        <v>0</v>
      </c>
    </row>
    <row r="755" spans="1:5" outlineLevel="1">
      <c r="A755" s="178" t="s">
        <v>834</v>
      </c>
      <c r="B755" s="179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0">C758</f>
        <v>0</v>
      </c>
      <c r="E758" s="30">
        <f t="shared" si="90"/>
        <v>0</v>
      </c>
    </row>
    <row r="759" spans="1:5" outlineLevel="3">
      <c r="A759" s="29"/>
      <c r="B759" s="28" t="s">
        <v>831</v>
      </c>
      <c r="C759" s="30"/>
      <c r="D759" s="30">
        <f t="shared" si="90"/>
        <v>0</v>
      </c>
      <c r="E759" s="30">
        <f t="shared" si="90"/>
        <v>0</v>
      </c>
    </row>
    <row r="760" spans="1:5" outlineLevel="1">
      <c r="A760" s="178" t="s">
        <v>830</v>
      </c>
      <c r="B760" s="17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91">C762</f>
        <v>0</v>
      </c>
      <c r="E762" s="30">
        <f t="shared" si="91"/>
        <v>0</v>
      </c>
    </row>
    <row r="763" spans="1:5" hidden="1" outlineLevel="3">
      <c r="A763" s="29"/>
      <c r="B763" s="28" t="s">
        <v>819</v>
      </c>
      <c r="C763" s="30"/>
      <c r="D763" s="30">
        <f t="shared" si="91"/>
        <v>0</v>
      </c>
      <c r="E763" s="30">
        <f t="shared" si="91"/>
        <v>0</v>
      </c>
    </row>
    <row r="764" spans="1:5" outlineLevel="2" collapsed="1">
      <c r="A764" s="6">
        <v>3</v>
      </c>
      <c r="B764" s="4" t="s">
        <v>827</v>
      </c>
      <c r="C764" s="5">
        <v>0</v>
      </c>
      <c r="D764" s="5">
        <f t="shared" si="91"/>
        <v>0</v>
      </c>
      <c r="E764" s="5">
        <f t="shared" si="91"/>
        <v>0</v>
      </c>
    </row>
    <row r="765" spans="1:5" outlineLevel="1">
      <c r="A765" s="178" t="s">
        <v>828</v>
      </c>
      <c r="B765" s="17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8" t="s">
        <v>826</v>
      </c>
      <c r="B767" s="179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8" t="s">
        <v>823</v>
      </c>
      <c r="B771" s="179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2">C774</f>
        <v>0</v>
      </c>
      <c r="E774" s="30">
        <f t="shared" si="92"/>
        <v>0</v>
      </c>
    </row>
    <row r="775" spans="1:5" outlineLevel="3">
      <c r="A775" s="29"/>
      <c r="B775" s="28" t="s">
        <v>819</v>
      </c>
      <c r="C775" s="30"/>
      <c r="D775" s="30">
        <f t="shared" si="92"/>
        <v>0</v>
      </c>
      <c r="E775" s="30">
        <f t="shared" si="92"/>
        <v>0</v>
      </c>
    </row>
    <row r="776" spans="1:5" outlineLevel="3">
      <c r="A776" s="29"/>
      <c r="B776" s="28" t="s">
        <v>818</v>
      </c>
      <c r="C776" s="30"/>
      <c r="D776" s="30">
        <f t="shared" si="92"/>
        <v>0</v>
      </c>
      <c r="E776" s="30">
        <f t="shared" si="92"/>
        <v>0</v>
      </c>
    </row>
    <row r="777" spans="1:5" outlineLevel="1">
      <c r="A777" s="178" t="s">
        <v>817</v>
      </c>
      <c r="B777" s="179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5:E10 C254:C255" xr:uid="{00000000-0002-0000-0300-000000000000}">
      <formula1>0</formula1>
    </dataValidation>
    <dataValidation type="custom" allowBlank="1" showInputMessage="1" showErrorMessage="1" sqref="J1:J4 J547 J339 J560:J561 J550:J551" xr:uid="{00000000-0002-0000-0300-000001000000}">
      <formula1>C2+C114</formula1>
    </dataValidation>
    <dataValidation type="custom" allowBlank="1" showInputMessage="1" showErrorMessage="1" sqref="J559" xr:uid="{00000000-0002-0000-0300-000002000000}">
      <formula1>C259+C374</formula1>
    </dataValidation>
    <dataValidation type="custom" allowBlank="1" showInputMessage="1" showErrorMessage="1" sqref="J483" xr:uid="{00000000-0002-0000-0300-000003000000}">
      <formula1>C484+C595</formula1>
    </dataValidation>
    <dataValidation type="custom" allowBlank="1" showInputMessage="1" showErrorMessage="1" sqref="J256:J259" xr:uid="{00000000-0002-0000-0300-000004000000}">
      <formula1>C257+C372</formula1>
    </dataValidation>
    <dataValidation type="custom" allowBlank="1" showInputMessage="1" showErrorMessage="1" sqref="J11" xr:uid="{00000000-0002-0000-0300-000005000000}">
      <formula1>C12+C136</formula1>
    </dataValidation>
    <dataValidation type="custom" allowBlank="1" showInputMessage="1" showErrorMessage="1" sqref="J638 J725:J726 J645 J716:J717 J642" xr:uid="{00000000-0002-0000-0300-000006000000}">
      <formula1>C639+C793</formula1>
    </dataValidation>
    <dataValidation type="custom" allowBlank="1" showInputMessage="1" showErrorMessage="1" sqref="J97 J67:J68 J61 J38" xr:uid="{00000000-0002-0000-0300-000007000000}">
      <formula1>C39+C261</formula1>
    </dataValidation>
    <dataValidation type="custom" allowBlank="1" showInputMessage="1" showErrorMessage="1" sqref="J135" xr:uid="{00000000-0002-0000-0300-000008000000}">
      <formula1>C136+C349</formula1>
    </dataValidation>
    <dataValidation type="custom" allowBlank="1" showInputMessage="1" showErrorMessage="1" sqref="J163" xr:uid="{00000000-0002-0000-0300-000009000000}">
      <formula1>C164+C360</formula1>
    </dataValidation>
    <dataValidation type="custom" allowBlank="1" showInputMessage="1" showErrorMessage="1" sqref="J170" xr:uid="{00000000-0002-0000-0300-00000A000000}">
      <formula1>C171+C363</formula1>
    </dataValidation>
    <dataValidation type="custom" allowBlank="1" showInputMessage="1" showErrorMessage="1" sqref="J177:J178" xr:uid="{00000000-0002-0000-0300-00000B000000}">
      <formula1>C178+C366</formula1>
    </dataValidation>
    <dataValidation type="custom" allowBlank="1" showInputMessage="1" showErrorMessage="1" sqref="J152:J153" xr:uid="{00000000-0002-0000-0300-00000C000000}">
      <formula1>C153+C355</formula1>
    </dataValidation>
    <dataValidation type="custom" allowBlank="1" showInputMessage="1" showErrorMessage="1" sqref="J114:J116" xr:uid="{00000000-0002-0000-03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8"/>
  <sheetViews>
    <sheetView rightToLeft="1" workbookViewId="0">
      <selection activeCell="D4" sqref="D4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4" max="6" width="15.269531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94" t="s">
        <v>30</v>
      </c>
      <c r="B1" s="194"/>
      <c r="C1" s="194"/>
      <c r="D1" s="140" t="s">
        <v>853</v>
      </c>
      <c r="E1" s="140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202" t="s">
        <v>60</v>
      </c>
      <c r="B2" s="202"/>
      <c r="C2" s="26">
        <f>C3+C67</f>
        <v>890000</v>
      </c>
      <c r="D2" s="26">
        <f>D3+D67</f>
        <v>1000000</v>
      </c>
      <c r="E2" s="26">
        <f>E3+E67</f>
        <v>1000000</v>
      </c>
      <c r="G2" s="39" t="s">
        <v>60</v>
      </c>
      <c r="H2" s="41"/>
      <c r="I2" s="42"/>
      <c r="J2" s="40" t="b">
        <f>AND(H2=I2)</f>
        <v>1</v>
      </c>
    </row>
    <row r="3" spans="1:14">
      <c r="A3" s="199" t="s">
        <v>578</v>
      </c>
      <c r="B3" s="199"/>
      <c r="C3" s="23">
        <f>C4+C11+C38+C61</f>
        <v>461500</v>
      </c>
      <c r="D3" s="23">
        <f>D4+D11+D38+D61</f>
        <v>496500</v>
      </c>
      <c r="E3" s="23">
        <f>E4+E11+E38+E61</f>
        <v>496500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95" t="s">
        <v>124</v>
      </c>
      <c r="B4" s="196"/>
      <c r="C4" s="21">
        <f>SUM(C5:C10)</f>
        <v>272500</v>
      </c>
      <c r="D4" s="21">
        <f>SUM(D5:D10)</f>
        <v>272500</v>
      </c>
      <c r="E4" s="21">
        <f>SUM(E5:E10)</f>
        <v>272500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40000</v>
      </c>
      <c r="D5" s="2">
        <f>C5</f>
        <v>40000</v>
      </c>
      <c r="E5" s="2">
        <f>D5</f>
        <v>40000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2000</v>
      </c>
      <c r="D6" s="2">
        <f t="shared" ref="D6:E10" si="0">C6</f>
        <v>2000</v>
      </c>
      <c r="E6" s="2">
        <f t="shared" si="0"/>
        <v>2000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173000</v>
      </c>
      <c r="D7" s="2">
        <f t="shared" si="0"/>
        <v>173000</v>
      </c>
      <c r="E7" s="2">
        <f t="shared" si="0"/>
        <v>173000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52000</v>
      </c>
      <c r="D8" s="2">
        <f t="shared" si="0"/>
        <v>52000</v>
      </c>
      <c r="E8" s="2">
        <f t="shared" si="0"/>
        <v>52000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5000</v>
      </c>
      <c r="D9" s="2">
        <f t="shared" si="0"/>
        <v>5000</v>
      </c>
      <c r="E9" s="2">
        <f t="shared" si="0"/>
        <v>5000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0"/>
        <v>500</v>
      </c>
      <c r="E10" s="2">
        <f t="shared" si="0"/>
        <v>500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95" t="s">
        <v>125</v>
      </c>
      <c r="B11" s="196"/>
      <c r="C11" s="21">
        <f>SUM(C12:C37)</f>
        <v>103500</v>
      </c>
      <c r="D11" s="21">
        <f>SUM(D12:D37)</f>
        <v>103500</v>
      </c>
      <c r="E11" s="21">
        <f>SUM(E12:E37)</f>
        <v>103500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83000</v>
      </c>
      <c r="D12" s="2">
        <f>C12</f>
        <v>83000</v>
      </c>
      <c r="E12" s="2">
        <f>D12</f>
        <v>83000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6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6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6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6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  <c r="F20" s="176"/>
    </row>
    <row r="21" spans="1:6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6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6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6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6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6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6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6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6" outlineLevel="1">
      <c r="A29" s="3">
        <v>2401</v>
      </c>
      <c r="B29" s="1" t="s">
        <v>141</v>
      </c>
      <c r="C29" s="2">
        <v>1000</v>
      </c>
      <c r="D29" s="2">
        <f t="shared" ref="D29:E37" si="2">C29</f>
        <v>1000</v>
      </c>
      <c r="E29" s="2">
        <f t="shared" si="2"/>
        <v>1000</v>
      </c>
    </row>
    <row r="30" spans="1:6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6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6" outlineLevel="1">
      <c r="A32" s="3">
        <v>2402</v>
      </c>
      <c r="B32" s="1" t="s">
        <v>6</v>
      </c>
      <c r="C32" s="2">
        <v>4000</v>
      </c>
      <c r="D32" s="2">
        <f t="shared" si="2"/>
        <v>4000</v>
      </c>
      <c r="E32" s="2">
        <f t="shared" si="2"/>
        <v>4000</v>
      </c>
    </row>
    <row r="33" spans="1:10" outlineLevel="1">
      <c r="A33" s="3">
        <v>2403</v>
      </c>
      <c r="B33" s="1" t="s">
        <v>144</v>
      </c>
      <c r="C33" s="2">
        <v>1000</v>
      </c>
      <c r="D33" s="2">
        <f t="shared" si="2"/>
        <v>1000</v>
      </c>
      <c r="E33" s="2">
        <f t="shared" si="2"/>
        <v>1000</v>
      </c>
    </row>
    <row r="34" spans="1:10" outlineLevel="1">
      <c r="A34" s="3">
        <v>2404</v>
      </c>
      <c r="B34" s="1" t="s">
        <v>7</v>
      </c>
      <c r="C34" s="2">
        <v>5000</v>
      </c>
      <c r="D34" s="2">
        <f t="shared" si="2"/>
        <v>5000</v>
      </c>
      <c r="E34" s="2">
        <f t="shared" si="2"/>
        <v>5000</v>
      </c>
    </row>
    <row r="35" spans="1:10" outlineLevel="1">
      <c r="A35" s="3">
        <v>2405</v>
      </c>
      <c r="B35" s="1" t="s">
        <v>8</v>
      </c>
      <c r="C35" s="2">
        <v>3500</v>
      </c>
      <c r="D35" s="2">
        <f t="shared" si="2"/>
        <v>3500</v>
      </c>
      <c r="E35" s="2">
        <f t="shared" si="2"/>
        <v>3500</v>
      </c>
    </row>
    <row r="36" spans="1:10" outlineLevel="1">
      <c r="A36" s="3">
        <v>2406</v>
      </c>
      <c r="B36" s="1" t="s">
        <v>9</v>
      </c>
      <c r="C36" s="2">
        <v>6000</v>
      </c>
      <c r="D36" s="2">
        <f t="shared" si="2"/>
        <v>6000</v>
      </c>
      <c r="E36" s="2">
        <f t="shared" si="2"/>
        <v>6000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95" t="s">
        <v>145</v>
      </c>
      <c r="B38" s="196"/>
      <c r="C38" s="21">
        <f>SUM(C39:C60)</f>
        <v>85500</v>
      </c>
      <c r="D38" s="21">
        <f>SUM(D39:D60)</f>
        <v>120500</v>
      </c>
      <c r="E38" s="21">
        <f>SUM(E39:E60)</f>
        <v>120500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8000</v>
      </c>
      <c r="D39" s="2">
        <f>C39</f>
        <v>8000</v>
      </c>
      <c r="E39" s="2">
        <f>D39</f>
        <v>8000</v>
      </c>
    </row>
    <row r="40" spans="1:10" outlineLevel="1">
      <c r="A40" s="20">
        <v>3102</v>
      </c>
      <c r="B40" s="20" t="s">
        <v>12</v>
      </c>
      <c r="C40" s="2">
        <v>3500</v>
      </c>
      <c r="D40" s="2">
        <f t="shared" ref="D40:E55" si="3">C40</f>
        <v>3500</v>
      </c>
      <c r="E40" s="2">
        <f t="shared" si="3"/>
        <v>3500</v>
      </c>
    </row>
    <row r="41" spans="1:10" outlineLevel="1">
      <c r="A41" s="20">
        <v>3103</v>
      </c>
      <c r="B41" s="20" t="s">
        <v>13</v>
      </c>
      <c r="C41" s="2">
        <v>5500</v>
      </c>
      <c r="D41" s="2">
        <f t="shared" si="3"/>
        <v>5500</v>
      </c>
      <c r="E41" s="2">
        <f t="shared" si="3"/>
        <v>5500</v>
      </c>
    </row>
    <row r="42" spans="1:10" outlineLevel="1">
      <c r="A42" s="20">
        <v>3199</v>
      </c>
      <c r="B42" s="20" t="s">
        <v>14</v>
      </c>
      <c r="C42" s="2">
        <v>1500</v>
      </c>
      <c r="D42" s="2">
        <f t="shared" si="3"/>
        <v>1500</v>
      </c>
      <c r="E42" s="2">
        <f t="shared" si="3"/>
        <v>1500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1000</v>
      </c>
      <c r="D44" s="2">
        <f t="shared" si="3"/>
        <v>1000</v>
      </c>
      <c r="E44" s="2">
        <f t="shared" si="3"/>
        <v>1000</v>
      </c>
    </row>
    <row r="45" spans="1:10" outlineLevel="1">
      <c r="A45" s="20">
        <v>3203</v>
      </c>
      <c r="B45" s="20" t="s">
        <v>16</v>
      </c>
      <c r="C45" s="2">
        <v>1000</v>
      </c>
      <c r="D45" s="2">
        <f t="shared" si="3"/>
        <v>1000</v>
      </c>
      <c r="E45" s="2">
        <f t="shared" si="3"/>
        <v>1000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5500</v>
      </c>
      <c r="D48" s="2">
        <f t="shared" si="3"/>
        <v>5500</v>
      </c>
      <c r="E48" s="2">
        <f t="shared" si="3"/>
        <v>5500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>
        <v>3000</v>
      </c>
      <c r="D52" s="2">
        <f t="shared" si="3"/>
        <v>3000</v>
      </c>
      <c r="E52" s="2">
        <f t="shared" si="3"/>
        <v>3000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3"/>
        <v>1000</v>
      </c>
      <c r="E54" s="2">
        <f t="shared" si="3"/>
        <v>1000</v>
      </c>
    </row>
    <row r="55" spans="1:10" outlineLevel="1">
      <c r="A55" s="20">
        <v>3303</v>
      </c>
      <c r="B55" s="20" t="s">
        <v>153</v>
      </c>
      <c r="C55" s="2">
        <v>25000</v>
      </c>
      <c r="D55" s="2">
        <v>60000</v>
      </c>
      <c r="E55" s="2">
        <f t="shared" si="3"/>
        <v>60000</v>
      </c>
    </row>
    <row r="56" spans="1:10" outlineLevel="1">
      <c r="A56" s="20">
        <v>3303</v>
      </c>
      <c r="B56" s="20" t="s">
        <v>154</v>
      </c>
      <c r="C56" s="2">
        <v>30000</v>
      </c>
      <c r="D56" s="2">
        <f t="shared" ref="D56:E60" si="4">C56</f>
        <v>30000</v>
      </c>
      <c r="E56" s="2">
        <f t="shared" si="4"/>
        <v>30000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>
        <v>500</v>
      </c>
      <c r="D60" s="2">
        <f t="shared" si="4"/>
        <v>500</v>
      </c>
      <c r="E60" s="2">
        <f t="shared" si="4"/>
        <v>500</v>
      </c>
    </row>
    <row r="61" spans="1:10">
      <c r="A61" s="195" t="s">
        <v>158</v>
      </c>
      <c r="B61" s="19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99" t="s">
        <v>579</v>
      </c>
      <c r="B67" s="199"/>
      <c r="C67" s="25">
        <f>C97+C68</f>
        <v>428500</v>
      </c>
      <c r="D67" s="25">
        <f>D97+D68</f>
        <v>503500</v>
      </c>
      <c r="E67" s="25">
        <f>E97+E68</f>
        <v>503500</v>
      </c>
      <c r="G67" s="39" t="s">
        <v>59</v>
      </c>
      <c r="H67" s="41"/>
      <c r="I67" s="42"/>
      <c r="J67" s="40" t="b">
        <f>AND(H67=I67)</f>
        <v>1</v>
      </c>
    </row>
    <row r="68" spans="1:10">
      <c r="A68" s="195" t="s">
        <v>163</v>
      </c>
      <c r="B68" s="196"/>
      <c r="C68" s="21">
        <f>SUM(C69:C96)</f>
        <v>38500</v>
      </c>
      <c r="D68" s="21">
        <f>SUM(D69:D96)</f>
        <v>38500</v>
      </c>
      <c r="E68" s="21">
        <f>SUM(E69:E96)</f>
        <v>38500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35000</v>
      </c>
      <c r="D79" s="2">
        <f t="shared" si="6"/>
        <v>35000</v>
      </c>
      <c r="E79" s="2">
        <f t="shared" si="6"/>
        <v>35000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>
        <v>3000</v>
      </c>
      <c r="D90" s="2">
        <f t="shared" si="7"/>
        <v>3000</v>
      </c>
      <c r="E90" s="2">
        <f t="shared" si="7"/>
        <v>3000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>
        <v>500</v>
      </c>
      <c r="D96" s="2">
        <f t="shared" si="7"/>
        <v>500</v>
      </c>
      <c r="E96" s="2">
        <f t="shared" si="7"/>
        <v>500</v>
      </c>
    </row>
    <row r="97" spans="1:10">
      <c r="A97" s="19" t="s">
        <v>184</v>
      </c>
      <c r="B97" s="24"/>
      <c r="C97" s="21">
        <f>SUM(C98:C113)</f>
        <v>390000</v>
      </c>
      <c r="D97" s="21">
        <f>SUM(D98:D113)</f>
        <v>465000</v>
      </c>
      <c r="E97" s="21">
        <f>SUM(E98:E113)</f>
        <v>465000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340000</v>
      </c>
      <c r="D98" s="2">
        <v>415000</v>
      </c>
      <c r="E98" s="2">
        <f>D98</f>
        <v>415000</v>
      </c>
    </row>
    <row r="99" spans="1:10" ht="15" customHeight="1" outlineLevel="1">
      <c r="A99" s="3">
        <v>6002</v>
      </c>
      <c r="B99" s="1" t="s">
        <v>185</v>
      </c>
      <c r="C99" s="2">
        <v>50000</v>
      </c>
      <c r="D99" s="2">
        <f t="shared" ref="D99:E113" si="8">C99</f>
        <v>50000</v>
      </c>
      <c r="E99" s="2">
        <f t="shared" si="8"/>
        <v>50000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00" t="s">
        <v>62</v>
      </c>
      <c r="B114" s="201"/>
      <c r="C114" s="26">
        <f>C115+C152+C177</f>
        <v>221505</v>
      </c>
      <c r="D114" s="26">
        <f>D115+D152+D177</f>
        <v>221505</v>
      </c>
      <c r="E114" s="26">
        <f>E115+E152+E177</f>
        <v>221505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97" t="s">
        <v>580</v>
      </c>
      <c r="B115" s="198"/>
      <c r="C115" s="23">
        <f>C116+C135</f>
        <v>221505</v>
      </c>
      <c r="D115" s="23">
        <f>D116+D135</f>
        <v>221505</v>
      </c>
      <c r="E115" s="23">
        <f>E116+E135</f>
        <v>221505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95" t="s">
        <v>195</v>
      </c>
      <c r="B116" s="196"/>
      <c r="C116" s="21">
        <f>C117+C120+C123+C126+C129+C132</f>
        <v>167500</v>
      </c>
      <c r="D116" s="21">
        <f>D117+D120+D123+D126+D129+D132</f>
        <v>167500</v>
      </c>
      <c r="E116" s="21">
        <f>E117+E120+E123+E126+E129+E132</f>
        <v>167500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117500</v>
      </c>
      <c r="D117" s="2">
        <f>D118+D119</f>
        <v>117500</v>
      </c>
      <c r="E117" s="2">
        <f>E118+E119</f>
        <v>117500</v>
      </c>
    </row>
    <row r="118" spans="1:10" ht="15" customHeight="1" outlineLevel="2">
      <c r="A118" s="131"/>
      <c r="B118" s="130" t="s">
        <v>855</v>
      </c>
      <c r="C118" s="129">
        <v>50000</v>
      </c>
      <c r="D118" s="129">
        <f>C118</f>
        <v>50000</v>
      </c>
      <c r="E118" s="129">
        <f>D118</f>
        <v>50000</v>
      </c>
    </row>
    <row r="119" spans="1:10" ht="15" customHeight="1" outlineLevel="2">
      <c r="A119" s="131"/>
      <c r="B119" s="130" t="s">
        <v>860</v>
      </c>
      <c r="C119" s="129">
        <v>67500</v>
      </c>
      <c r="D119" s="129">
        <f>C119</f>
        <v>67500</v>
      </c>
      <c r="E119" s="129">
        <f>D119</f>
        <v>67500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10000</v>
      </c>
      <c r="D123" s="2">
        <f>D124+D125</f>
        <v>10000</v>
      </c>
      <c r="E123" s="2">
        <f>E124+E125</f>
        <v>10000</v>
      </c>
    </row>
    <row r="124" spans="1:10" ht="15" customHeight="1" outlineLevel="2">
      <c r="A124" s="131"/>
      <c r="B124" s="130" t="s">
        <v>855</v>
      </c>
      <c r="C124" s="129">
        <v>10000</v>
      </c>
      <c r="D124" s="129">
        <f>C124</f>
        <v>10000</v>
      </c>
      <c r="E124" s="129">
        <f>D124</f>
        <v>10000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40000</v>
      </c>
      <c r="D126" s="2">
        <f>D127+D128</f>
        <v>40000</v>
      </c>
      <c r="E126" s="2">
        <f>E127+E128</f>
        <v>40000</v>
      </c>
    </row>
    <row r="127" spans="1:10" ht="15" customHeight="1" outlineLevel="2">
      <c r="A127" s="131"/>
      <c r="B127" s="130" t="s">
        <v>855</v>
      </c>
      <c r="C127" s="129">
        <v>40000</v>
      </c>
      <c r="D127" s="129">
        <f>C127</f>
        <v>40000</v>
      </c>
      <c r="E127" s="129">
        <f>D127</f>
        <v>40000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95" t="s">
        <v>202</v>
      </c>
      <c r="B135" s="196"/>
      <c r="C135" s="21">
        <f>C136+C140+C143+C146+C149</f>
        <v>54005</v>
      </c>
      <c r="D135" s="21">
        <f>D136+D140+D143+D146+D149</f>
        <v>54005</v>
      </c>
      <c r="E135" s="21">
        <f>E136+E140+E143+E146+E149</f>
        <v>54005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54005</v>
      </c>
      <c r="D136" s="2">
        <f>D137+D138+D139</f>
        <v>54005</v>
      </c>
      <c r="E136" s="2">
        <f>E137+E138+E139</f>
        <v>54005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>
        <v>36800</v>
      </c>
      <c r="D138" s="129">
        <f t="shared" ref="D138:E139" si="9">C138</f>
        <v>36800</v>
      </c>
      <c r="E138" s="129">
        <f t="shared" si="9"/>
        <v>36800</v>
      </c>
    </row>
    <row r="139" spans="1:10" ht="15" customHeight="1" outlineLevel="2">
      <c r="A139" s="131"/>
      <c r="B139" s="130" t="s">
        <v>861</v>
      </c>
      <c r="C139" s="129">
        <v>17205</v>
      </c>
      <c r="D139" s="129">
        <f t="shared" si="9"/>
        <v>17205</v>
      </c>
      <c r="E139" s="129">
        <f t="shared" si="9"/>
        <v>17205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97" t="s">
        <v>581</v>
      </c>
      <c r="B152" s="19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95" t="s">
        <v>208</v>
      </c>
      <c r="B153" s="19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95" t="s">
        <v>212</v>
      </c>
      <c r="B163" s="19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95" t="s">
        <v>214</v>
      </c>
      <c r="B170" s="19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97" t="s">
        <v>582</v>
      </c>
      <c r="B177" s="19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95" t="s">
        <v>217</v>
      </c>
      <c r="B178" s="19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92" t="s">
        <v>849</v>
      </c>
      <c r="B179" s="19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92" t="s">
        <v>848</v>
      </c>
      <c r="B184" s="19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92" t="s">
        <v>846</v>
      </c>
      <c r="B188" s="19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92" t="s">
        <v>843</v>
      </c>
      <c r="B197" s="19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92" t="s">
        <v>842</v>
      </c>
      <c r="B200" s="19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92" t="s">
        <v>841</v>
      </c>
      <c r="B203" s="19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92" t="s">
        <v>836</v>
      </c>
      <c r="B215" s="19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92" t="s">
        <v>834</v>
      </c>
      <c r="B222" s="19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92" t="s">
        <v>830</v>
      </c>
      <c r="B228" s="19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92" t="s">
        <v>828</v>
      </c>
      <c r="B235" s="19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92" t="s">
        <v>826</v>
      </c>
      <c r="B238" s="19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92" t="s">
        <v>823</v>
      </c>
      <c r="B243" s="19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92" t="s">
        <v>817</v>
      </c>
      <c r="B250" s="19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  <c r="F252" s="176"/>
    </row>
    <row r="256" spans="1:10" ht="18.5">
      <c r="A256" s="194" t="s">
        <v>67</v>
      </c>
      <c r="B256" s="194"/>
      <c r="C256" s="194"/>
      <c r="D256" s="140" t="s">
        <v>853</v>
      </c>
      <c r="E256" s="140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6" t="s">
        <v>60</v>
      </c>
      <c r="B257" s="187"/>
      <c r="C257" s="37">
        <f>C258+C550</f>
        <v>863000</v>
      </c>
      <c r="D257" s="37">
        <v>896700</v>
      </c>
      <c r="E257" s="37">
        <v>896700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2" t="s">
        <v>266</v>
      </c>
      <c r="B258" s="183"/>
      <c r="C258" s="36">
        <f>C259+C339+C483+C547</f>
        <v>843000</v>
      </c>
      <c r="D258" s="36">
        <f>D259+D339+D483+D547</f>
        <v>567160</v>
      </c>
      <c r="E258" s="36">
        <f>E259+E339+E483+E547</f>
        <v>567160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0" t="s">
        <v>267</v>
      </c>
      <c r="B259" s="181"/>
      <c r="C259" s="33">
        <f>C260+C263+C314</f>
        <v>483000</v>
      </c>
      <c r="D259" s="33">
        <f>D260+D263+D314</f>
        <v>173460</v>
      </c>
      <c r="E259" s="33">
        <f>E260+E263+E314</f>
        <v>173460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84" t="s">
        <v>268</v>
      </c>
      <c r="B260" s="185"/>
      <c r="C260" s="32">
        <f>SUM(C261:C262)</f>
        <v>960</v>
      </c>
      <c r="D260" s="32">
        <f>SUM(D261:D262)</f>
        <v>960</v>
      </c>
      <c r="E260" s="32">
        <f>SUM(E261:E262)</f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84" t="s">
        <v>269</v>
      </c>
      <c r="B263" s="185"/>
      <c r="C263" s="32">
        <f>C264+C265+C289+C296+C298+C302+C305+C308+C313</f>
        <v>482040</v>
      </c>
      <c r="D263" s="32">
        <f>D264+D265+D289+D296+D298+D302+D305+D308+D313</f>
        <v>172500</v>
      </c>
      <c r="E263" s="32">
        <f>E264+E265+E289+E296+E298+E302+E305+E308+E313</f>
        <v>172500</v>
      </c>
    </row>
    <row r="264" spans="1:10" outlineLevel="2">
      <c r="A264" s="6">
        <v>1101</v>
      </c>
      <c r="B264" s="4" t="s">
        <v>34</v>
      </c>
      <c r="C264" s="5">
        <v>172500</v>
      </c>
      <c r="D264" s="5">
        <f>C264</f>
        <v>172500</v>
      </c>
      <c r="E264" s="5">
        <f>D264</f>
        <v>172500</v>
      </c>
    </row>
    <row r="265" spans="1:10" outlineLevel="2">
      <c r="A265" s="6">
        <v>1101</v>
      </c>
      <c r="B265" s="4" t="s">
        <v>35</v>
      </c>
      <c r="C265" s="5">
        <v>201290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v>13600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v>550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v>12000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v>2500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v>6200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v>73400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84" t="s">
        <v>601</v>
      </c>
      <c r="B314" s="18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80" t="s">
        <v>270</v>
      </c>
      <c r="B339" s="181"/>
      <c r="C339" s="33">
        <f>C340+C444+C482</f>
        <v>304300</v>
      </c>
      <c r="D339" s="33">
        <f>D340+D444+D482</f>
        <v>308300</v>
      </c>
      <c r="E339" s="33">
        <f>E340+E444+E482</f>
        <v>308300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84" t="s">
        <v>271</v>
      </c>
      <c r="B340" s="185"/>
      <c r="C340" s="32">
        <f>C341+C342+C343+C344+C347+C348+C353+C356+C357+C362+C367+BG290668+C371+C372+C373+C376+C377+C378+C382+C388+C391+C392+C395+C398+C399+C404+C407+C408+C409+C412+C415+C416+C419+C420+C421+C422+C429+C443</f>
        <v>288300</v>
      </c>
      <c r="D340" s="32">
        <f>D341+D342+D343+D344+D347+D348+D353+D356+D357+D362+D367+BH290668+D371+D372+D373+D376+D377+D378+D382+D388+D391+D392+D395+D398+D399+D404+D407+D408+D409+D412+D415+D416+D419+D420+D421+D422+D429+D443</f>
        <v>292300</v>
      </c>
      <c r="E340" s="32">
        <f>E341+E342+E343+E344+E347+E348+E353+E356+E357+E362+E367+BI290668+E371+E372+E373+E376+E377+E378+E382+E388+E391+E392+E395+E398+E399+E404+E407+E408+E409+E412+E415+E416+E419+E420+E421+E422+E429+E443</f>
        <v>292300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10000</v>
      </c>
      <c r="D342" s="5">
        <f t="shared" ref="D342:E343" si="26">C342</f>
        <v>10000</v>
      </c>
      <c r="E342" s="5">
        <f t="shared" si="26"/>
        <v>10000</v>
      </c>
    </row>
    <row r="343" spans="1:10" outlineLevel="2">
      <c r="A343" s="6">
        <v>2201</v>
      </c>
      <c r="B343" s="4" t="s">
        <v>41</v>
      </c>
      <c r="C343" s="5">
        <v>105000</v>
      </c>
      <c r="D343" s="5">
        <f t="shared" si="26"/>
        <v>105000</v>
      </c>
      <c r="E343" s="5">
        <f t="shared" si="26"/>
        <v>105000</v>
      </c>
    </row>
    <row r="344" spans="1:10" outlineLevel="2">
      <c r="A344" s="6">
        <v>2201</v>
      </c>
      <c r="B344" s="4" t="s">
        <v>273</v>
      </c>
      <c r="C344" s="5">
        <f>SUM(C345:C346)</f>
        <v>7200</v>
      </c>
      <c r="D344" s="5">
        <f>SUM(D345:D346)</f>
        <v>7200</v>
      </c>
      <c r="E344" s="5">
        <f>SUM(E345:E346)</f>
        <v>7200</v>
      </c>
    </row>
    <row r="345" spans="1:10" outlineLevel="3">
      <c r="A345" s="29"/>
      <c r="B345" s="28" t="s">
        <v>274</v>
      </c>
      <c r="C345" s="30">
        <v>4000</v>
      </c>
      <c r="D345" s="30">
        <f t="shared" ref="D345:E347" si="27">C345</f>
        <v>4000</v>
      </c>
      <c r="E345" s="30">
        <f t="shared" si="27"/>
        <v>4000</v>
      </c>
    </row>
    <row r="346" spans="1:10" outlineLevel="3">
      <c r="A346" s="29"/>
      <c r="B346" s="28" t="s">
        <v>275</v>
      </c>
      <c r="C346" s="30">
        <v>3200</v>
      </c>
      <c r="D346" s="30">
        <f t="shared" si="27"/>
        <v>3200</v>
      </c>
      <c r="E346" s="30">
        <f t="shared" si="27"/>
        <v>3200</v>
      </c>
    </row>
    <row r="347" spans="1:10" outlineLevel="2">
      <c r="A347" s="6">
        <v>2201</v>
      </c>
      <c r="B347" s="4" t="s">
        <v>276</v>
      </c>
      <c r="C347" s="5">
        <v>5000</v>
      </c>
      <c r="D347" s="5">
        <f t="shared" si="27"/>
        <v>5000</v>
      </c>
      <c r="E347" s="5">
        <f t="shared" si="27"/>
        <v>5000</v>
      </c>
    </row>
    <row r="348" spans="1:10" outlineLevel="2">
      <c r="A348" s="6">
        <v>2201</v>
      </c>
      <c r="B348" s="4" t="s">
        <v>277</v>
      </c>
      <c r="C348" s="5">
        <f>SUM(C349:C352)</f>
        <v>30000</v>
      </c>
      <c r="D348" s="5">
        <f>SUM(D349:D352)</f>
        <v>30000</v>
      </c>
      <c r="E348" s="5">
        <f>SUM(E349:E352)</f>
        <v>30000</v>
      </c>
    </row>
    <row r="349" spans="1:10" outlineLevel="3">
      <c r="A349" s="29"/>
      <c r="B349" s="28" t="s">
        <v>278</v>
      </c>
      <c r="C349" s="30">
        <v>30000</v>
      </c>
      <c r="D349" s="30">
        <f>C349</f>
        <v>30000</v>
      </c>
      <c r="E349" s="30">
        <f>D349</f>
        <v>30000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</row>
    <row r="354" spans="1:5" outlineLevel="3">
      <c r="A354" s="29"/>
      <c r="B354" s="28" t="s">
        <v>42</v>
      </c>
      <c r="C354" s="30">
        <v>300</v>
      </c>
      <c r="D354" s="30">
        <f t="shared" ref="D354:E356" si="29">C354</f>
        <v>300</v>
      </c>
      <c r="E354" s="30">
        <f t="shared" si="29"/>
        <v>300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5000</v>
      </c>
      <c r="D357" s="5">
        <f>SUM(D358:D361)</f>
        <v>5000</v>
      </c>
      <c r="E357" s="5">
        <f>SUM(E358:E361)</f>
        <v>5000</v>
      </c>
    </row>
    <row r="358" spans="1:5" outlineLevel="3">
      <c r="A358" s="29"/>
      <c r="B358" s="28" t="s">
        <v>286</v>
      </c>
      <c r="C358" s="30">
        <v>5000</v>
      </c>
      <c r="D358" s="30">
        <f>C358</f>
        <v>5000</v>
      </c>
      <c r="E358" s="30">
        <f>D358</f>
        <v>5000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15000</v>
      </c>
      <c r="D362" s="5">
        <f>SUM(D363:D366)</f>
        <v>14000</v>
      </c>
      <c r="E362" s="5">
        <f>SUM(E363:E366)</f>
        <v>14000</v>
      </c>
    </row>
    <row r="363" spans="1:5" outlineLevel="3">
      <c r="A363" s="29"/>
      <c r="B363" s="28" t="s">
        <v>291</v>
      </c>
      <c r="C363" s="30">
        <v>4000</v>
      </c>
      <c r="D363" s="30">
        <v>3000</v>
      </c>
      <c r="E363" s="30">
        <f>D363</f>
        <v>3000</v>
      </c>
    </row>
    <row r="364" spans="1:5" outlineLevel="3">
      <c r="A364" s="29"/>
      <c r="B364" s="28" t="s">
        <v>292</v>
      </c>
      <c r="C364" s="30">
        <v>10000</v>
      </c>
      <c r="D364" s="30">
        <f t="shared" ref="D364:E366" si="31">C364</f>
        <v>10000</v>
      </c>
      <c r="E364" s="30">
        <f t="shared" si="31"/>
        <v>10000</v>
      </c>
    </row>
    <row r="365" spans="1:5" outlineLevel="3">
      <c r="A365" s="29"/>
      <c r="B365" s="28" t="s">
        <v>293</v>
      </c>
      <c r="C365" s="30">
        <v>1000</v>
      </c>
      <c r="D365" s="30">
        <f t="shared" si="31"/>
        <v>1000</v>
      </c>
      <c r="E365" s="30">
        <f t="shared" si="31"/>
        <v>1000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5000</v>
      </c>
      <c r="D371" s="5">
        <f t="shared" si="32"/>
        <v>5000</v>
      </c>
      <c r="E371" s="5">
        <f t="shared" si="32"/>
        <v>5000</v>
      </c>
    </row>
    <row r="372" spans="1:5" outlineLevel="2">
      <c r="A372" s="6">
        <v>2201</v>
      </c>
      <c r="B372" s="4" t="s">
        <v>45</v>
      </c>
      <c r="C372" s="5">
        <v>5000</v>
      </c>
      <c r="D372" s="5">
        <f t="shared" si="32"/>
        <v>5000</v>
      </c>
      <c r="E372" s="5">
        <f t="shared" si="32"/>
        <v>5000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1000</v>
      </c>
      <c r="D377" s="5">
        <f t="shared" si="33"/>
        <v>1000</v>
      </c>
      <c r="E377" s="5">
        <f t="shared" si="33"/>
        <v>1000</v>
      </c>
    </row>
    <row r="378" spans="1:5" outlineLevel="2">
      <c r="A378" s="6">
        <v>2201</v>
      </c>
      <c r="B378" s="4" t="s">
        <v>303</v>
      </c>
      <c r="C378" s="5">
        <f>SUM(C379:C381)</f>
        <v>5500</v>
      </c>
      <c r="D378" s="5">
        <f>SUM(D379:D381)</f>
        <v>5500</v>
      </c>
      <c r="E378" s="5">
        <f>SUM(E379:E381)</f>
        <v>5500</v>
      </c>
    </row>
    <row r="379" spans="1:5" outlineLevel="3">
      <c r="A379" s="29"/>
      <c r="B379" s="28" t="s">
        <v>46</v>
      </c>
      <c r="C379" s="30">
        <v>5000</v>
      </c>
      <c r="D379" s="30">
        <f>C379</f>
        <v>5000</v>
      </c>
      <c r="E379" s="30">
        <f>D379</f>
        <v>5000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>
        <v>500</v>
      </c>
      <c r="D381" s="30">
        <f t="shared" si="34"/>
        <v>500</v>
      </c>
      <c r="E381" s="30">
        <f t="shared" si="34"/>
        <v>500</v>
      </c>
    </row>
    <row r="382" spans="1:5" outlineLevel="2">
      <c r="A382" s="6">
        <v>2201</v>
      </c>
      <c r="B382" s="4" t="s">
        <v>114</v>
      </c>
      <c r="C382" s="5">
        <f>SUM(C383:C387)</f>
        <v>2000</v>
      </c>
      <c r="D382" s="5">
        <f>SUM(D383:D387)</f>
        <v>2000</v>
      </c>
      <c r="E382" s="5">
        <f>SUM(E383:E387)</f>
        <v>2000</v>
      </c>
    </row>
    <row r="383" spans="1:5" outlineLevel="3">
      <c r="A383" s="29"/>
      <c r="B383" s="28" t="s">
        <v>304</v>
      </c>
      <c r="C383" s="30">
        <v>500</v>
      </c>
      <c r="D383" s="30">
        <f>C383</f>
        <v>500</v>
      </c>
      <c r="E383" s="30">
        <f>D383</f>
        <v>500</v>
      </c>
    </row>
    <row r="384" spans="1:5" outlineLevel="3">
      <c r="A384" s="29"/>
      <c r="B384" s="28" t="s">
        <v>305</v>
      </c>
      <c r="C384" s="30">
        <v>500</v>
      </c>
      <c r="D384" s="30">
        <f t="shared" ref="D384:E387" si="35">C384</f>
        <v>500</v>
      </c>
      <c r="E384" s="30">
        <f t="shared" si="35"/>
        <v>500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500</v>
      </c>
      <c r="D386" s="30">
        <f t="shared" si="35"/>
        <v>500</v>
      </c>
      <c r="E386" s="30">
        <f t="shared" si="35"/>
        <v>500</v>
      </c>
    </row>
    <row r="387" spans="1:5" outlineLevel="3">
      <c r="A387" s="29"/>
      <c r="B387" s="28" t="s">
        <v>308</v>
      </c>
      <c r="C387" s="30">
        <v>500</v>
      </c>
      <c r="D387" s="30">
        <f t="shared" si="35"/>
        <v>500</v>
      </c>
      <c r="E387" s="30">
        <f t="shared" si="35"/>
        <v>500</v>
      </c>
    </row>
    <row r="388" spans="1:5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</row>
    <row r="389" spans="1:5" outlineLevel="3">
      <c r="A389" s="29"/>
      <c r="B389" s="28" t="s">
        <v>48</v>
      </c>
      <c r="C389" s="30">
        <v>1000</v>
      </c>
      <c r="D389" s="30">
        <f t="shared" ref="D389:E391" si="36">C389</f>
        <v>1000</v>
      </c>
      <c r="E389" s="30">
        <f t="shared" si="36"/>
        <v>1000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6000</v>
      </c>
      <c r="D392" s="5">
        <f>SUM(D393:D394)</f>
        <v>6000</v>
      </c>
      <c r="E392" s="5">
        <f>SUM(E393:E394)</f>
        <v>6000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6000</v>
      </c>
      <c r="D394" s="30">
        <f>C394</f>
        <v>6000</v>
      </c>
      <c r="E394" s="30">
        <f>D394</f>
        <v>6000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500</v>
      </c>
      <c r="D398" s="5">
        <f t="shared" si="37"/>
        <v>500</v>
      </c>
      <c r="E398" s="5">
        <f t="shared" si="37"/>
        <v>500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4000</v>
      </c>
      <c r="D409" s="5">
        <f>SUM(D410:D411)</f>
        <v>2000</v>
      </c>
      <c r="E409" s="5">
        <f>SUM(E410:E411)</f>
        <v>2000</v>
      </c>
    </row>
    <row r="410" spans="1:5" outlineLevel="3" collapsed="1">
      <c r="A410" s="29"/>
      <c r="B410" s="28" t="s">
        <v>49</v>
      </c>
      <c r="C410" s="30">
        <v>4000</v>
      </c>
      <c r="D410" s="30">
        <v>2000</v>
      </c>
      <c r="E410" s="30">
        <f>D410</f>
        <v>2000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5000</v>
      </c>
      <c r="D412" s="5">
        <f>SUM(D413:D414)</f>
        <v>5000</v>
      </c>
      <c r="E412" s="5">
        <f>SUM(E413:E414)</f>
        <v>5000</v>
      </c>
    </row>
    <row r="413" spans="1:5" outlineLevel="3" collapsed="1">
      <c r="A413" s="29"/>
      <c r="B413" s="28" t="s">
        <v>328</v>
      </c>
      <c r="C413" s="30">
        <v>5000</v>
      </c>
      <c r="D413" s="30">
        <f t="shared" ref="D413:E415" si="40">C413</f>
        <v>5000</v>
      </c>
      <c r="E413" s="30">
        <f t="shared" si="40"/>
        <v>5000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>
        <v>8000</v>
      </c>
      <c r="D415" s="5">
        <f t="shared" si="40"/>
        <v>8000</v>
      </c>
      <c r="E415" s="5">
        <f t="shared" si="40"/>
        <v>8000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200</v>
      </c>
      <c r="D422" s="5">
        <f>SUM(D423:D428)</f>
        <v>200</v>
      </c>
      <c r="E422" s="5">
        <f>SUM(E423:E428)</f>
        <v>200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>
        <v>200</v>
      </c>
      <c r="D427" s="30">
        <f t="shared" si="42"/>
        <v>200</v>
      </c>
      <c r="E427" s="30">
        <f t="shared" si="42"/>
        <v>200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66600</v>
      </c>
      <c r="D429" s="5">
        <f>SUM(D430:D442)</f>
        <v>73600</v>
      </c>
      <c r="E429" s="5">
        <f>SUM(E430:E442)</f>
        <v>73600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>
        <v>14600</v>
      </c>
      <c r="D431" s="30">
        <f t="shared" ref="D431:E442" si="43">C431</f>
        <v>14600</v>
      </c>
      <c r="E431" s="30">
        <f t="shared" si="43"/>
        <v>14600</v>
      </c>
    </row>
    <row r="432" spans="1:5" outlineLevel="3">
      <c r="A432" s="29"/>
      <c r="B432" s="28" t="s">
        <v>345</v>
      </c>
      <c r="C432" s="30">
        <v>30000</v>
      </c>
      <c r="D432" s="30">
        <f t="shared" si="43"/>
        <v>30000</v>
      </c>
      <c r="E432" s="30">
        <f t="shared" si="43"/>
        <v>30000</v>
      </c>
    </row>
    <row r="433" spans="1:5" outlineLevel="3">
      <c r="A433" s="29"/>
      <c r="B433" s="28" t="s">
        <v>346</v>
      </c>
      <c r="C433" s="30">
        <v>8000</v>
      </c>
      <c r="D433" s="30">
        <f t="shared" si="43"/>
        <v>8000</v>
      </c>
      <c r="E433" s="30">
        <f t="shared" si="43"/>
        <v>8000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>
        <v>10000</v>
      </c>
      <c r="D441" s="30">
        <v>17000</v>
      </c>
      <c r="E441" s="30">
        <f t="shared" si="43"/>
        <v>17000</v>
      </c>
    </row>
    <row r="442" spans="1:5" outlineLevel="3">
      <c r="A442" s="29"/>
      <c r="B442" s="28" t="s">
        <v>355</v>
      </c>
      <c r="C442" s="30">
        <v>4000</v>
      </c>
      <c r="D442" s="30">
        <f t="shared" si="43"/>
        <v>4000</v>
      </c>
      <c r="E442" s="30">
        <f t="shared" si="43"/>
        <v>4000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84" t="s">
        <v>357</v>
      </c>
      <c r="B444" s="185"/>
      <c r="C444" s="32">
        <f>C445+C454+C455+C459+C462+C463+C468+C474+C477+C480+C481+C450</f>
        <v>16000</v>
      </c>
      <c r="D444" s="32">
        <f>D445+D454+D455+D459+D462+D463+D468+D474+D477+D480+D481+D450</f>
        <v>16000</v>
      </c>
      <c r="E444" s="32">
        <f>E445+E454+E455+E459+E462+E463+E468+E474+E477+E480+E481+E450</f>
        <v>16000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10000</v>
      </c>
      <c r="D454" s="5">
        <f>C454</f>
        <v>10000</v>
      </c>
      <c r="E454" s="5">
        <f>D454</f>
        <v>10000</v>
      </c>
    </row>
    <row r="455" spans="1:5" outlineLevel="2">
      <c r="A455" s="6">
        <v>2202</v>
      </c>
      <c r="B455" s="4" t="s">
        <v>120</v>
      </c>
      <c r="C455" s="5">
        <f>SUM(C456:C458)</f>
        <v>2000</v>
      </c>
      <c r="D455" s="5">
        <f>SUM(D456:D458)</f>
        <v>2000</v>
      </c>
      <c r="E455" s="5">
        <f>SUM(E456:E458)</f>
        <v>2000</v>
      </c>
    </row>
    <row r="456" spans="1:5" ht="15" customHeight="1" outlineLevel="3">
      <c r="A456" s="28"/>
      <c r="B456" s="28" t="s">
        <v>367</v>
      </c>
      <c r="C456" s="30">
        <v>2000</v>
      </c>
      <c r="D456" s="30">
        <f>C456</f>
        <v>2000</v>
      </c>
      <c r="E456" s="30">
        <f>D456</f>
        <v>2000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3000</v>
      </c>
      <c r="D468" s="5">
        <f>SUM(D469:D473)</f>
        <v>3000</v>
      </c>
      <c r="E468" s="5">
        <f>SUM(E469:E473)</f>
        <v>3000</v>
      </c>
    </row>
    <row r="469" spans="1:5" ht="15" customHeight="1" outlineLevel="3">
      <c r="A469" s="28"/>
      <c r="B469" s="28" t="s">
        <v>378</v>
      </c>
      <c r="C469" s="30">
        <v>1000</v>
      </c>
      <c r="D469" s="30">
        <f>C469</f>
        <v>1000</v>
      </c>
      <c r="E469" s="30">
        <f>D469</f>
        <v>1000</v>
      </c>
    </row>
    <row r="470" spans="1:5" ht="15" customHeight="1" outlineLevel="3">
      <c r="A470" s="28"/>
      <c r="B470" s="28" t="s">
        <v>379</v>
      </c>
      <c r="C470" s="30">
        <v>2000</v>
      </c>
      <c r="D470" s="30">
        <f t="shared" ref="D470:E473" si="49">C470</f>
        <v>2000</v>
      </c>
      <c r="E470" s="30">
        <f t="shared" si="49"/>
        <v>2000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1000</v>
      </c>
      <c r="D480" s="5">
        <f t="shared" si="50"/>
        <v>1000</v>
      </c>
      <c r="E480" s="5">
        <f t="shared" si="50"/>
        <v>1000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84" t="s">
        <v>388</v>
      </c>
      <c r="B482" s="185"/>
      <c r="C482" s="32">
        <v>0</v>
      </c>
      <c r="D482" s="32">
        <v>0</v>
      </c>
      <c r="E482" s="32">
        <v>0</v>
      </c>
    </row>
    <row r="483" spans="1:10">
      <c r="A483" s="190" t="s">
        <v>389</v>
      </c>
      <c r="B483" s="191"/>
      <c r="C483" s="35">
        <f>C484+C504+C509+C522+C528+C538</f>
        <v>40800</v>
      </c>
      <c r="D483" s="35">
        <f>D484+D504+D509+D522+D528+D538</f>
        <v>85400</v>
      </c>
      <c r="E483" s="35">
        <f>E484+E504+E509+E522+E528+E538</f>
        <v>85400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84" t="s">
        <v>390</v>
      </c>
      <c r="B484" s="185"/>
      <c r="C484" s="32">
        <f>C485+C486+C490+C491+C494+C497+C500+C501+C502+C503</f>
        <v>30800</v>
      </c>
      <c r="D484" s="32">
        <f>D485+D486+D490+D491+D494+D497+D500+D501+D502+D503</f>
        <v>75400</v>
      </c>
      <c r="E484" s="32">
        <f>E485+E486+E490+E491+E494+E497+E500+E501+E502+E503</f>
        <v>75400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30000</v>
      </c>
      <c r="D486" s="5">
        <f>SUM(D487:D489)</f>
        <v>74600</v>
      </c>
      <c r="E486" s="5">
        <f>SUM(E487:E489)</f>
        <v>74600</v>
      </c>
    </row>
    <row r="487" spans="1:10" ht="15" customHeight="1" outlineLevel="3">
      <c r="A487" s="28"/>
      <c r="B487" s="28" t="s">
        <v>393</v>
      </c>
      <c r="C487" s="30">
        <v>11500</v>
      </c>
      <c r="D487" s="30">
        <v>45200</v>
      </c>
      <c r="E487" s="30">
        <f>D487</f>
        <v>45200</v>
      </c>
    </row>
    <row r="488" spans="1:10" ht="15" customHeight="1" outlineLevel="3">
      <c r="A488" s="28"/>
      <c r="B488" s="28" t="s">
        <v>394</v>
      </c>
      <c r="C488" s="30">
        <v>18500</v>
      </c>
      <c r="D488" s="30">
        <v>29400</v>
      </c>
      <c r="E488" s="30">
        <f t="shared" ref="D488:E489" si="51">D488</f>
        <v>29400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>
        <v>300</v>
      </c>
      <c r="D490" s="5">
        <f>C490</f>
        <v>300</v>
      </c>
      <c r="E490" s="5">
        <f>D490</f>
        <v>300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84" t="s">
        <v>410</v>
      </c>
      <c r="B504" s="185"/>
      <c r="C504" s="32">
        <f>SUM(C505:C508)</f>
        <v>1000</v>
      </c>
      <c r="D504" s="32">
        <f>SUM(D505:D508)</f>
        <v>1000</v>
      </c>
      <c r="E504" s="32">
        <f>SUM(E505:E508)</f>
        <v>1000</v>
      </c>
    </row>
    <row r="505" spans="1:12" outlineLevel="2" collapsed="1">
      <c r="A505" s="6">
        <v>3303</v>
      </c>
      <c r="B505" s="4" t="s">
        <v>411</v>
      </c>
      <c r="C505" s="5">
        <v>1000</v>
      </c>
      <c r="D505" s="5">
        <f>C505</f>
        <v>1000</v>
      </c>
      <c r="E505" s="5">
        <f>D505</f>
        <v>1000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84" t="s">
        <v>414</v>
      </c>
      <c r="B509" s="185"/>
      <c r="C509" s="32">
        <f>C510+C511+C512+C513+C517+C518+C519+C520+C521</f>
        <v>8500</v>
      </c>
      <c r="D509" s="32">
        <f>D510+D511+D512+D513+D517+D518+D519+D520+D521</f>
        <v>8500</v>
      </c>
      <c r="E509" s="32">
        <f>E510+E511+E512+E513+E517+E518+E519+E520+E521</f>
        <v>8500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2000</v>
      </c>
      <c r="D513" s="5">
        <f>SUM(D514:D516)</f>
        <v>2000</v>
      </c>
      <c r="E513" s="5">
        <f>SUM(E514:E516)</f>
        <v>2000</v>
      </c>
    </row>
    <row r="514" spans="1:5" ht="15" customHeight="1" outlineLevel="3">
      <c r="A514" s="29"/>
      <c r="B514" s="28" t="s">
        <v>419</v>
      </c>
      <c r="C514" s="30">
        <v>2000</v>
      </c>
      <c r="D514" s="30">
        <f t="shared" ref="D514:E521" si="55">C514</f>
        <v>2000</v>
      </c>
      <c r="E514" s="30">
        <f t="shared" si="55"/>
        <v>2000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500</v>
      </c>
      <c r="D517" s="5">
        <f t="shared" si="55"/>
        <v>500</v>
      </c>
      <c r="E517" s="5">
        <f t="shared" si="55"/>
        <v>500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6000</v>
      </c>
      <c r="D520" s="5">
        <f t="shared" si="55"/>
        <v>6000</v>
      </c>
      <c r="E520" s="5">
        <f t="shared" si="55"/>
        <v>6000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84" t="s">
        <v>426</v>
      </c>
      <c r="B522" s="185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84" t="s">
        <v>432</v>
      </c>
      <c r="B528" s="185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84" t="s">
        <v>441</v>
      </c>
      <c r="B538" s="185"/>
      <c r="C538" s="32">
        <f>SUM(C539:C544)</f>
        <v>500</v>
      </c>
      <c r="D538" s="32">
        <f>SUM(D539:D544)</f>
        <v>500</v>
      </c>
      <c r="E538" s="32">
        <f>SUM(E539:E544)</f>
        <v>500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>
        <v>500</v>
      </c>
      <c r="D540" s="5">
        <f t="shared" ref="D540:E543" si="58">C540</f>
        <v>500</v>
      </c>
      <c r="E540" s="5">
        <f t="shared" si="58"/>
        <v>500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8" t="s">
        <v>449</v>
      </c>
      <c r="B547" s="189"/>
      <c r="C547" s="35">
        <f>C548+C549</f>
        <v>14900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84" t="s">
        <v>450</v>
      </c>
      <c r="B548" s="185"/>
      <c r="C548" s="32"/>
      <c r="D548" s="32">
        <f>C548</f>
        <v>0</v>
      </c>
      <c r="E548" s="32">
        <f>D548</f>
        <v>0</v>
      </c>
    </row>
    <row r="549" spans="1:10" outlineLevel="1">
      <c r="A549" s="184" t="s">
        <v>451</v>
      </c>
      <c r="B549" s="185"/>
      <c r="C549" s="32">
        <v>14900</v>
      </c>
      <c r="D549" s="32">
        <v>0</v>
      </c>
      <c r="E549" s="32">
        <f>D549</f>
        <v>0</v>
      </c>
    </row>
    <row r="550" spans="1:10">
      <c r="A550" s="182" t="s">
        <v>455</v>
      </c>
      <c r="B550" s="183"/>
      <c r="C550" s="36">
        <f>C551</f>
        <v>20000</v>
      </c>
      <c r="D550" s="36">
        <f>D551</f>
        <v>20000</v>
      </c>
      <c r="E550" s="36">
        <f>E551</f>
        <v>20000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80" t="s">
        <v>456</v>
      </c>
      <c r="B551" s="181"/>
      <c r="C551" s="33">
        <f>C552+C556</f>
        <v>20000</v>
      </c>
      <c r="D551" s="33">
        <f>D552+D556</f>
        <v>20000</v>
      </c>
      <c r="E551" s="33">
        <f>E552+E556</f>
        <v>20000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84" t="s">
        <v>457</v>
      </c>
      <c r="B552" s="185"/>
      <c r="C552" s="32">
        <f>SUM(C553:C555)</f>
        <v>20000</v>
      </c>
      <c r="D552" s="32">
        <f>SUM(D553:D555)</f>
        <v>20000</v>
      </c>
      <c r="E552" s="32">
        <f>SUM(E553:E555)</f>
        <v>20000</v>
      </c>
    </row>
    <row r="553" spans="1:10" outlineLevel="2" collapsed="1">
      <c r="A553" s="6">
        <v>5500</v>
      </c>
      <c r="B553" s="4" t="s">
        <v>458</v>
      </c>
      <c r="C553" s="5">
        <v>20000</v>
      </c>
      <c r="D553" s="5">
        <f t="shared" ref="D553:E555" si="59">C553</f>
        <v>20000</v>
      </c>
      <c r="E553" s="5">
        <f t="shared" si="59"/>
        <v>20000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84" t="s">
        <v>461</v>
      </c>
      <c r="B556" s="185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86" t="s">
        <v>62</v>
      </c>
      <c r="B559" s="187"/>
      <c r="C559" s="37">
        <f>C560+C716+C725</f>
        <v>248505</v>
      </c>
      <c r="D559" s="37">
        <f>D560+D716+D725</f>
        <v>346997.12599999999</v>
      </c>
      <c r="E559" s="37">
        <f>E560+E716+E725</f>
        <v>346997.12599999999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2" t="s">
        <v>464</v>
      </c>
      <c r="B560" s="183"/>
      <c r="C560" s="36">
        <f>C561+C638+C642+C645</f>
        <v>167500</v>
      </c>
      <c r="D560" s="36">
        <f>D561+D638+D642+D645</f>
        <v>167500</v>
      </c>
      <c r="E560" s="36">
        <f>E561+E638+E642+E645</f>
        <v>167500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80" t="s">
        <v>465</v>
      </c>
      <c r="B561" s="181"/>
      <c r="C561" s="38">
        <f>C562+C567+C568+C569+C576+C577+C581+C584+C585+C586+C587+C592+C595+C599+C603+C610+C616+C628</f>
        <v>167500</v>
      </c>
      <c r="D561" s="38">
        <f>D562+D567+D568+D569+D576+D577+D581+D584+D585+D586+D587+D592+D595+D599+D603+D610+D616+D628</f>
        <v>167500</v>
      </c>
      <c r="E561" s="38">
        <f>E562+E567+E568+E569+E576+E577+E581+E584+E585+E586+E587+E592+E595+E599+E603+E610+E616+E628</f>
        <v>167500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84" t="s">
        <v>466</v>
      </c>
      <c r="B562" s="185"/>
      <c r="C562" s="32">
        <f>SUM(C563:C566)</f>
        <v>12200</v>
      </c>
      <c r="D562" s="32">
        <f>SUM(D563:D566)</f>
        <v>12200</v>
      </c>
      <c r="E562" s="32">
        <f>SUM(E563:E566)</f>
        <v>12200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12200</v>
      </c>
      <c r="D566" s="5">
        <f t="shared" si="60"/>
        <v>12200</v>
      </c>
      <c r="E566" s="5">
        <f t="shared" si="60"/>
        <v>12200</v>
      </c>
    </row>
    <row r="567" spans="1:10" outlineLevel="1">
      <c r="A567" s="184" t="s">
        <v>467</v>
      </c>
      <c r="B567" s="185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84" t="s">
        <v>472</v>
      </c>
      <c r="B568" s="185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84" t="s">
        <v>473</v>
      </c>
      <c r="B569" s="185"/>
      <c r="C569" s="32">
        <f>SUM(C570:C575)</f>
        <v>3700</v>
      </c>
      <c r="D569" s="32">
        <f>SUM(D570:D575)</f>
        <v>3700</v>
      </c>
      <c r="E569" s="32">
        <f>SUM(E570:E575)</f>
        <v>3700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3700</v>
      </c>
      <c r="D575" s="5">
        <f t="shared" si="61"/>
        <v>3700</v>
      </c>
      <c r="E575" s="5">
        <f t="shared" si="61"/>
        <v>3700</v>
      </c>
    </row>
    <row r="576" spans="1:10" outlineLevel="1">
      <c r="A576" s="184" t="s">
        <v>480</v>
      </c>
      <c r="B576" s="185"/>
      <c r="C576" s="32">
        <v>0</v>
      </c>
      <c r="D576" s="32">
        <f>C576</f>
        <v>0</v>
      </c>
      <c r="E576" s="32">
        <f>D576</f>
        <v>0</v>
      </c>
    </row>
    <row r="577" spans="1:6" outlineLevel="1">
      <c r="A577" s="184" t="s">
        <v>481</v>
      </c>
      <c r="B577" s="185"/>
      <c r="C577" s="32">
        <f>SUM(C578:C580)</f>
        <v>2000</v>
      </c>
      <c r="D577" s="32">
        <f>SUM(D578:D580)</f>
        <v>2000</v>
      </c>
      <c r="E577" s="32">
        <f>SUM(E578:E580)</f>
        <v>2000</v>
      </c>
    </row>
    <row r="578" spans="1:6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6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6" outlineLevel="2">
      <c r="A580" s="7">
        <v>6605</v>
      </c>
      <c r="B580" s="4" t="s">
        <v>484</v>
      </c>
      <c r="C580" s="5">
        <v>2000</v>
      </c>
      <c r="D580" s="5">
        <f t="shared" si="62"/>
        <v>2000</v>
      </c>
      <c r="E580" s="5">
        <f t="shared" si="62"/>
        <v>2000</v>
      </c>
      <c r="F580" s="51"/>
    </row>
    <row r="581" spans="1:6" outlineLevel="1">
      <c r="A581" s="184" t="s">
        <v>485</v>
      </c>
      <c r="B581" s="185"/>
      <c r="C581" s="32">
        <f>SUM(C582:C583)</f>
        <v>85200</v>
      </c>
      <c r="D581" s="32">
        <f>SUM(D582:D583)</f>
        <v>85200</v>
      </c>
      <c r="E581" s="32">
        <f>SUM(E582:E583)</f>
        <v>85200</v>
      </c>
    </row>
    <row r="582" spans="1:6" outlineLevel="2">
      <c r="A582" s="7">
        <v>6606</v>
      </c>
      <c r="B582" s="4" t="s">
        <v>486</v>
      </c>
      <c r="C582" s="5">
        <v>85200</v>
      </c>
      <c r="D582" s="5">
        <f t="shared" ref="D582:E586" si="63">C582</f>
        <v>85200</v>
      </c>
      <c r="E582" s="5">
        <f t="shared" si="63"/>
        <v>85200</v>
      </c>
    </row>
    <row r="583" spans="1:6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6" outlineLevel="1">
      <c r="A584" s="184" t="s">
        <v>488</v>
      </c>
      <c r="B584" s="185"/>
      <c r="C584" s="32">
        <v>1000</v>
      </c>
      <c r="D584" s="32">
        <f t="shared" si="63"/>
        <v>1000</v>
      </c>
      <c r="E584" s="32">
        <f t="shared" si="63"/>
        <v>1000</v>
      </c>
    </row>
    <row r="585" spans="1:6" outlineLevel="1" collapsed="1">
      <c r="A585" s="184" t="s">
        <v>489</v>
      </c>
      <c r="B585" s="185"/>
      <c r="C585" s="32">
        <v>14950</v>
      </c>
      <c r="D585" s="32">
        <f t="shared" si="63"/>
        <v>14950</v>
      </c>
      <c r="E585" s="32">
        <f t="shared" si="63"/>
        <v>14950</v>
      </c>
    </row>
    <row r="586" spans="1:6" outlineLevel="1" collapsed="1">
      <c r="A586" s="184" t="s">
        <v>490</v>
      </c>
      <c r="B586" s="185"/>
      <c r="C586" s="32">
        <v>0</v>
      </c>
      <c r="D586" s="32">
        <f t="shared" si="63"/>
        <v>0</v>
      </c>
      <c r="E586" s="32">
        <f t="shared" si="63"/>
        <v>0</v>
      </c>
    </row>
    <row r="587" spans="1:6" outlineLevel="1">
      <c r="A587" s="184" t="s">
        <v>491</v>
      </c>
      <c r="B587" s="185"/>
      <c r="C587" s="32">
        <f>SUM(C588:C591)</f>
        <v>22300</v>
      </c>
      <c r="D587" s="32">
        <f>SUM(D588:D591)</f>
        <v>22300</v>
      </c>
      <c r="E587" s="32">
        <f>SUM(E588:E591)</f>
        <v>22300</v>
      </c>
    </row>
    <row r="588" spans="1:6" outlineLevel="2">
      <c r="A588" s="7">
        <v>6610</v>
      </c>
      <c r="B588" s="4" t="s">
        <v>492</v>
      </c>
      <c r="C588" s="5">
        <v>22300</v>
      </c>
      <c r="D588" s="5">
        <f>C588</f>
        <v>22300</v>
      </c>
      <c r="E588" s="5">
        <f>D588</f>
        <v>22300</v>
      </c>
    </row>
    <row r="589" spans="1:6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6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6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6" outlineLevel="1">
      <c r="A592" s="184" t="s">
        <v>498</v>
      </c>
      <c r="B592" s="185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84" t="s">
        <v>502</v>
      </c>
      <c r="B595" s="185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84" t="s">
        <v>503</v>
      </c>
      <c r="B599" s="185"/>
      <c r="C599" s="32">
        <f>SUM(C600:C602)</f>
        <v>16000</v>
      </c>
      <c r="D599" s="32">
        <f>SUM(D600:D602)</f>
        <v>16000</v>
      </c>
      <c r="E599" s="32">
        <f>SUM(E600:E602)</f>
        <v>16000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16000</v>
      </c>
      <c r="D601" s="5">
        <f t="shared" si="66"/>
        <v>16000</v>
      </c>
      <c r="E601" s="5">
        <f t="shared" si="66"/>
        <v>16000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84" t="s">
        <v>506</v>
      </c>
      <c r="B603" s="185"/>
      <c r="C603" s="32">
        <f>SUM(C604:C609)</f>
        <v>150</v>
      </c>
      <c r="D603" s="32">
        <f>SUM(D604:D609)</f>
        <v>150</v>
      </c>
      <c r="E603" s="32">
        <f>SUM(E604:E609)</f>
        <v>150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150</v>
      </c>
      <c r="D608" s="5">
        <f t="shared" si="67"/>
        <v>150</v>
      </c>
      <c r="E608" s="5">
        <f t="shared" si="67"/>
        <v>150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84" t="s">
        <v>513</v>
      </c>
      <c r="B610" s="185"/>
      <c r="C610" s="32">
        <f>SUM(C611:C615)</f>
        <v>10000</v>
      </c>
      <c r="D610" s="32">
        <f>SUM(D611:D615)</f>
        <v>10000</v>
      </c>
      <c r="E610" s="32">
        <f>SUM(E611:E615)</f>
        <v>10000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10000</v>
      </c>
      <c r="D613" s="5">
        <f t="shared" si="68"/>
        <v>10000</v>
      </c>
      <c r="E613" s="5">
        <f t="shared" si="68"/>
        <v>10000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84" t="s">
        <v>519</v>
      </c>
      <c r="B616" s="185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84" t="s">
        <v>531</v>
      </c>
      <c r="B628" s="185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80" t="s">
        <v>541</v>
      </c>
      <c r="B638" s="18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84" t="s">
        <v>542</v>
      </c>
      <c r="B639" s="185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84" t="s">
        <v>543</v>
      </c>
      <c r="B640" s="185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84" t="s">
        <v>544</v>
      </c>
      <c r="B641" s="185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80" t="s">
        <v>545</v>
      </c>
      <c r="B642" s="18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84" t="s">
        <v>546</v>
      </c>
      <c r="B643" s="185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84" t="s">
        <v>547</v>
      </c>
      <c r="B644" s="185"/>
      <c r="C644" s="32">
        <v>0</v>
      </c>
      <c r="D644" s="32">
        <f>C644</f>
        <v>0</v>
      </c>
      <c r="E644" s="32">
        <f>D644</f>
        <v>0</v>
      </c>
    </row>
    <row r="645" spans="1:10">
      <c r="A645" s="180" t="s">
        <v>548</v>
      </c>
      <c r="B645" s="18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84" t="s">
        <v>549</v>
      </c>
      <c r="B646" s="185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84" t="s">
        <v>550</v>
      </c>
      <c r="B651" s="185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84" t="s">
        <v>551</v>
      </c>
      <c r="B652" s="185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84" t="s">
        <v>552</v>
      </c>
      <c r="B653" s="185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84" t="s">
        <v>553</v>
      </c>
      <c r="B660" s="185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84" t="s">
        <v>554</v>
      </c>
      <c r="B661" s="185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84" t="s">
        <v>555</v>
      </c>
      <c r="B665" s="185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84" t="s">
        <v>556</v>
      </c>
      <c r="B668" s="185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84" t="s">
        <v>557</v>
      </c>
      <c r="B669" s="18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84" t="s">
        <v>558</v>
      </c>
      <c r="B670" s="18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84" t="s">
        <v>559</v>
      </c>
      <c r="B671" s="185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84" t="s">
        <v>560</v>
      </c>
      <c r="B676" s="185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84" t="s">
        <v>561</v>
      </c>
      <c r="B679" s="185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84" t="s">
        <v>562</v>
      </c>
      <c r="B683" s="185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84" t="s">
        <v>563</v>
      </c>
      <c r="B687" s="185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84" t="s">
        <v>564</v>
      </c>
      <c r="B694" s="185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84" t="s">
        <v>565</v>
      </c>
      <c r="B700" s="185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84" t="s">
        <v>566</v>
      </c>
      <c r="B712" s="185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84" t="s">
        <v>567</v>
      </c>
      <c r="B713" s="185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84" t="s">
        <v>568</v>
      </c>
      <c r="B714" s="185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84" t="s">
        <v>569</v>
      </c>
      <c r="B715" s="185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82" t="s">
        <v>570</v>
      </c>
      <c r="B716" s="183"/>
      <c r="C716" s="36">
        <f>C717</f>
        <v>81005</v>
      </c>
      <c r="D716" s="36">
        <f>D717</f>
        <v>179497.12599999999</v>
      </c>
      <c r="E716" s="36">
        <f>E717</f>
        <v>179497.12599999999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80" t="s">
        <v>571</v>
      </c>
      <c r="B717" s="181"/>
      <c r="C717" s="33">
        <f>C718+C722</f>
        <v>81005</v>
      </c>
      <c r="D717" s="33">
        <f>D718+D722</f>
        <v>179497.12599999999</v>
      </c>
      <c r="E717" s="33">
        <f>E718+E722</f>
        <v>179497.12599999999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78" t="s">
        <v>851</v>
      </c>
      <c r="B718" s="179"/>
      <c r="C718" s="31">
        <f>SUM(C719:C721)</f>
        <v>81005</v>
      </c>
      <c r="D718" s="31">
        <f>SUM(D719:D721)</f>
        <v>179497.12599999999</v>
      </c>
      <c r="E718" s="31">
        <f>SUM(E719:E721)</f>
        <v>179497.12599999999</v>
      </c>
    </row>
    <row r="719" spans="1:10" ht="15" customHeight="1" outlineLevel="2">
      <c r="A719" s="6">
        <v>10950</v>
      </c>
      <c r="B719" s="4" t="s">
        <v>572</v>
      </c>
      <c r="C719" s="5">
        <v>81005</v>
      </c>
      <c r="D719" s="5">
        <v>179497.12599999999</v>
      </c>
      <c r="E719" s="5">
        <f>D719</f>
        <v>179497.12599999999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78" t="s">
        <v>850</v>
      </c>
      <c r="B722" s="179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2" t="s">
        <v>577</v>
      </c>
      <c r="B725" s="18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80" t="s">
        <v>588</v>
      </c>
      <c r="B726" s="18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78" t="s">
        <v>849</v>
      </c>
      <c r="B727" s="17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8" t="s">
        <v>848</v>
      </c>
      <c r="B730" s="179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8" t="s">
        <v>846</v>
      </c>
      <c r="B733" s="17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6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6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6" outlineLevel="1">
      <c r="A739" s="178" t="s">
        <v>843</v>
      </c>
      <c r="B739" s="179"/>
      <c r="C739" s="31">
        <f>C740</f>
        <v>0</v>
      </c>
      <c r="D739" s="31">
        <f>D740</f>
        <v>0</v>
      </c>
      <c r="E739" s="31">
        <f>E740</f>
        <v>0</v>
      </c>
    </row>
    <row r="740" spans="1:6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6" outlineLevel="1">
      <c r="A741" s="178" t="s">
        <v>842</v>
      </c>
      <c r="B741" s="179"/>
      <c r="C741" s="31">
        <f>SUM(C742)</f>
        <v>0</v>
      </c>
      <c r="D741" s="31">
        <f>SUM(D742)</f>
        <v>0</v>
      </c>
      <c r="E741" s="31">
        <f>SUM(E742)</f>
        <v>0</v>
      </c>
      <c r="F741" s="176"/>
    </row>
    <row r="742" spans="1:6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6" outlineLevel="1">
      <c r="A743" s="178" t="s">
        <v>841</v>
      </c>
      <c r="B743" s="17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6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6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6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6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6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6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6" outlineLevel="1">
      <c r="A750" s="178" t="s">
        <v>836</v>
      </c>
      <c r="B750" s="17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6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6" s="124" customFormat="1" outlineLevel="3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78" t="s">
        <v>834</v>
      </c>
      <c r="B755" s="179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78" t="s">
        <v>830</v>
      </c>
      <c r="B760" s="17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78" t="s">
        <v>828</v>
      </c>
      <c r="B765" s="17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8" t="s">
        <v>826</v>
      </c>
      <c r="B767" s="179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8" t="s">
        <v>823</v>
      </c>
      <c r="B771" s="179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78" t="s">
        <v>817</v>
      </c>
      <c r="B777" s="179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400-000000000000}">
      <formula1>0</formula1>
    </dataValidation>
    <dataValidation type="custom" allowBlank="1" showInputMessage="1" showErrorMessage="1" sqref="J1:J4 J550:J551 J560:J561 J339 J547" xr:uid="{00000000-0002-0000-0400-000001000000}">
      <formula1>C2+C114</formula1>
    </dataValidation>
    <dataValidation type="custom" allowBlank="1" showInputMessage="1" showErrorMessage="1" sqref="J559" xr:uid="{00000000-0002-0000-0400-000002000000}">
      <formula1>C259+C374</formula1>
    </dataValidation>
    <dataValidation type="custom" allowBlank="1" showInputMessage="1" showErrorMessage="1" sqref="J483" xr:uid="{00000000-0002-0000-0400-000003000000}">
      <formula1>C484+C595</formula1>
    </dataValidation>
    <dataValidation type="custom" allowBlank="1" showInputMessage="1" showErrorMessage="1" sqref="J256:J259" xr:uid="{00000000-0002-0000-0400-000004000000}">
      <formula1>C257+C372</formula1>
    </dataValidation>
    <dataValidation type="custom" allowBlank="1" showInputMessage="1" showErrorMessage="1" sqref="J11" xr:uid="{00000000-0002-0000-0400-000005000000}">
      <formula1>C12+C136</formula1>
    </dataValidation>
    <dataValidation type="custom" allowBlank="1" showInputMessage="1" showErrorMessage="1" sqref="J638 J642 J716:J717 J645 J725:J726" xr:uid="{00000000-0002-0000-0400-000006000000}">
      <formula1>C639+C793</formula1>
    </dataValidation>
    <dataValidation type="custom" allowBlank="1" showInputMessage="1" showErrorMessage="1" sqref="J97 J38 J61 J67:J68" xr:uid="{00000000-0002-0000-0400-000007000000}">
      <formula1>C39+C261</formula1>
    </dataValidation>
    <dataValidation type="custom" allowBlank="1" showInputMessage="1" showErrorMessage="1" sqref="J135" xr:uid="{00000000-0002-0000-0400-000008000000}">
      <formula1>C136+C349</formula1>
    </dataValidation>
    <dataValidation type="custom" allowBlank="1" showInputMessage="1" showErrorMessage="1" sqref="J163" xr:uid="{00000000-0002-0000-0400-000009000000}">
      <formula1>C164+C360</formula1>
    </dataValidation>
    <dataValidation type="custom" allowBlank="1" showInputMessage="1" showErrorMessage="1" sqref="J170" xr:uid="{00000000-0002-0000-0400-00000A000000}">
      <formula1>C171+C363</formula1>
    </dataValidation>
    <dataValidation type="custom" allowBlank="1" showInputMessage="1" showErrorMessage="1" sqref="J177:J178" xr:uid="{00000000-0002-0000-0400-00000B000000}">
      <formula1>C178+C366</formula1>
    </dataValidation>
    <dataValidation type="custom" allowBlank="1" showInputMessage="1" showErrorMessage="1" sqref="J152:J153" xr:uid="{00000000-0002-0000-0400-00000C000000}">
      <formula1>C153+C355</formula1>
    </dataValidation>
    <dataValidation type="custom" allowBlank="1" showInputMessage="1" showErrorMessage="1" sqref="J114:J116" xr:uid="{00000000-0002-0000-0400-00000D000000}">
      <formula1>C115+C340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778"/>
  <sheetViews>
    <sheetView rightToLeft="1" topLeftCell="A256" workbookViewId="0">
      <selection activeCell="E560" sqref="E560"/>
    </sheetView>
  </sheetViews>
  <sheetFormatPr defaultColWidth="9.1796875" defaultRowHeight="14.5"/>
  <cols>
    <col min="1" max="1" width="22.7265625" customWidth="1"/>
    <col min="2" max="2" width="105.81640625" customWidth="1"/>
    <col min="3" max="3" width="16" customWidth="1"/>
    <col min="4" max="4" width="16.26953125" customWidth="1"/>
    <col min="5" max="5" width="15.54296875" customWidth="1"/>
    <col min="6" max="6" width="15.26953125" bestFit="1" customWidth="1"/>
  </cols>
  <sheetData>
    <row r="1" spans="1:11" ht="18.5">
      <c r="A1" s="194" t="s">
        <v>30</v>
      </c>
      <c r="B1" s="194"/>
      <c r="C1" s="194"/>
      <c r="D1" s="141" t="s">
        <v>853</v>
      </c>
      <c r="E1" s="141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202" t="s">
        <v>60</v>
      </c>
      <c r="B2" s="202"/>
      <c r="C2" s="26">
        <f>C3+C67</f>
        <v>1008000</v>
      </c>
      <c r="D2" s="26">
        <v>1104663.28</v>
      </c>
      <c r="E2" s="26">
        <v>1104663.28</v>
      </c>
      <c r="G2" s="39" t="s">
        <v>60</v>
      </c>
      <c r="H2" s="41"/>
      <c r="I2" s="42"/>
      <c r="J2" s="40" t="b">
        <f>AND(H2=I2)</f>
        <v>1</v>
      </c>
    </row>
    <row r="3" spans="1:11">
      <c r="A3" s="199" t="s">
        <v>578</v>
      </c>
      <c r="B3" s="199"/>
      <c r="C3" s="23">
        <f>C4+C11+C38+C61</f>
        <v>469500</v>
      </c>
      <c r="D3" s="23">
        <f>D4+D11+D38+D61</f>
        <v>469500</v>
      </c>
      <c r="E3" s="23">
        <f>E4+E11+E38+E61</f>
        <v>469500</v>
      </c>
      <c r="G3" s="39" t="s">
        <v>57</v>
      </c>
      <c r="H3" s="41"/>
      <c r="I3" s="42"/>
      <c r="J3" s="40" t="b">
        <f>AND(H3=I3)</f>
        <v>1</v>
      </c>
    </row>
    <row r="4" spans="1:11" ht="13.5" customHeight="1">
      <c r="A4" s="195" t="s">
        <v>124</v>
      </c>
      <c r="B4" s="196"/>
      <c r="C4" s="21">
        <f>SUM(C5:C10)</f>
        <v>310000</v>
      </c>
      <c r="D4" s="21">
        <f>SUM(D5:D10)</f>
        <v>310000</v>
      </c>
      <c r="E4" s="21">
        <f>SUM(E5:E10)</f>
        <v>310000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15.75" customHeight="1">
      <c r="A5" s="3">
        <v>1101</v>
      </c>
      <c r="B5" s="1" t="s">
        <v>0</v>
      </c>
      <c r="C5" s="2">
        <v>50000</v>
      </c>
      <c r="D5" s="2">
        <f>C5</f>
        <v>50000</v>
      </c>
      <c r="E5" s="2">
        <f>D5</f>
        <v>50000</v>
      </c>
      <c r="F5" s="17"/>
      <c r="G5" s="17"/>
      <c r="H5" s="17"/>
      <c r="I5" s="17"/>
      <c r="J5" s="17"/>
      <c r="K5" s="17"/>
    </row>
    <row r="6" spans="1:11" ht="16.5" customHeight="1">
      <c r="A6" s="3">
        <v>1102</v>
      </c>
      <c r="B6" s="1" t="s">
        <v>1</v>
      </c>
      <c r="C6" s="2">
        <v>2500</v>
      </c>
      <c r="D6" s="2">
        <f t="shared" ref="D6:E10" si="0">C6</f>
        <v>2500</v>
      </c>
      <c r="E6" s="2">
        <f t="shared" si="0"/>
        <v>2500</v>
      </c>
      <c r="F6" s="17"/>
      <c r="G6" s="17"/>
      <c r="H6" s="17"/>
      <c r="I6" s="17"/>
      <c r="J6" s="17"/>
      <c r="K6" s="17"/>
    </row>
    <row r="7" spans="1:11" ht="13.5" customHeight="1">
      <c r="A7" s="3">
        <v>1201</v>
      </c>
      <c r="B7" s="1" t="s">
        <v>2</v>
      </c>
      <c r="C7" s="2">
        <v>190000</v>
      </c>
      <c r="D7" s="2">
        <f t="shared" si="0"/>
        <v>190000</v>
      </c>
      <c r="E7" s="2">
        <f t="shared" si="0"/>
        <v>190000</v>
      </c>
      <c r="F7" s="17"/>
      <c r="G7" s="17"/>
      <c r="H7" s="17"/>
      <c r="I7" s="17"/>
      <c r="J7" s="17"/>
      <c r="K7" s="17"/>
    </row>
    <row r="8" spans="1:11" ht="17.25" customHeight="1">
      <c r="A8" s="3">
        <v>1201</v>
      </c>
      <c r="B8" s="1" t="s">
        <v>64</v>
      </c>
      <c r="C8" s="2">
        <v>60000</v>
      </c>
      <c r="D8" s="2">
        <f t="shared" si="0"/>
        <v>60000</v>
      </c>
      <c r="E8" s="2">
        <f t="shared" si="0"/>
        <v>60000</v>
      </c>
      <c r="F8" s="17"/>
      <c r="G8" s="17"/>
      <c r="H8" s="17"/>
      <c r="I8" s="17"/>
      <c r="J8" s="17"/>
      <c r="K8" s="17"/>
    </row>
    <row r="9" spans="1:11" ht="14.25" customHeight="1">
      <c r="A9" s="3">
        <v>1202</v>
      </c>
      <c r="B9" s="1" t="s">
        <v>123</v>
      </c>
      <c r="C9" s="2">
        <v>7000</v>
      </c>
      <c r="D9" s="2">
        <f t="shared" si="0"/>
        <v>7000</v>
      </c>
      <c r="E9" s="2">
        <f t="shared" si="0"/>
        <v>7000</v>
      </c>
      <c r="F9" s="17"/>
      <c r="G9" s="17"/>
      <c r="H9" s="17"/>
      <c r="I9" s="17"/>
      <c r="J9" s="17"/>
      <c r="K9" s="17"/>
    </row>
    <row r="10" spans="1:11" ht="13.5" customHeight="1">
      <c r="A10" s="3">
        <v>1203</v>
      </c>
      <c r="B10" s="1" t="s">
        <v>3</v>
      </c>
      <c r="C10" s="2">
        <v>500</v>
      </c>
      <c r="D10" s="2">
        <f t="shared" si="0"/>
        <v>500</v>
      </c>
      <c r="E10" s="2">
        <f t="shared" si="0"/>
        <v>500</v>
      </c>
      <c r="F10" s="17"/>
      <c r="G10" s="17"/>
      <c r="H10" s="17"/>
      <c r="I10" s="17"/>
      <c r="J10" s="17"/>
      <c r="K10" s="17"/>
    </row>
    <row r="11" spans="1:11" ht="15.75" customHeight="1">
      <c r="A11" s="195" t="s">
        <v>125</v>
      </c>
      <c r="B11" s="196"/>
      <c r="C11" s="21">
        <f>SUM(C12:C37)</f>
        <v>82000</v>
      </c>
      <c r="D11" s="21">
        <f>SUM(D12:D37)</f>
        <v>82000</v>
      </c>
      <c r="E11" s="21">
        <f>SUM(E12:E37)</f>
        <v>82000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65000</v>
      </c>
      <c r="D12" s="2">
        <f>C12</f>
        <v>65000</v>
      </c>
      <c r="E12" s="2">
        <f>D12</f>
        <v>65000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>
        <v>1000</v>
      </c>
      <c r="D14" s="2">
        <f t="shared" si="1"/>
        <v>1000</v>
      </c>
      <c r="E14" s="2">
        <f t="shared" si="1"/>
        <v>1000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6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  <c r="F17" s="51"/>
    </row>
    <row r="18" spans="1:6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6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6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6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6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6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6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6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6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6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6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6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6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6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6">
      <c r="A32" s="3">
        <v>2402</v>
      </c>
      <c r="B32" s="1" t="s">
        <v>6</v>
      </c>
      <c r="C32" s="2">
        <v>6000</v>
      </c>
      <c r="D32" s="2">
        <f t="shared" si="2"/>
        <v>6000</v>
      </c>
      <c r="E32" s="2">
        <f t="shared" si="2"/>
        <v>6000</v>
      </c>
    </row>
    <row r="33" spans="1:10">
      <c r="A33" s="3">
        <v>2403</v>
      </c>
      <c r="B33" s="1" t="s">
        <v>144</v>
      </c>
      <c r="C33" s="2">
        <v>1000</v>
      </c>
      <c r="D33" s="2">
        <f t="shared" si="2"/>
        <v>1000</v>
      </c>
      <c r="E33" s="2">
        <f t="shared" si="2"/>
        <v>1000</v>
      </c>
    </row>
    <row r="34" spans="1:10">
      <c r="A34" s="3">
        <v>2404</v>
      </c>
      <c r="B34" s="1" t="s">
        <v>7</v>
      </c>
      <c r="C34" s="2">
        <v>2000</v>
      </c>
      <c r="D34" s="2">
        <f t="shared" si="2"/>
        <v>2000</v>
      </c>
      <c r="E34" s="2">
        <f t="shared" si="2"/>
        <v>2000</v>
      </c>
    </row>
    <row r="35" spans="1:10">
      <c r="A35" s="3">
        <v>2405</v>
      </c>
      <c r="B35" s="1" t="s">
        <v>8</v>
      </c>
      <c r="C35" s="2">
        <v>2000</v>
      </c>
      <c r="D35" s="2">
        <f t="shared" si="2"/>
        <v>2000</v>
      </c>
      <c r="E35" s="2">
        <f t="shared" si="2"/>
        <v>2000</v>
      </c>
    </row>
    <row r="36" spans="1:10">
      <c r="A36" s="3">
        <v>2406</v>
      </c>
      <c r="B36" s="1" t="s">
        <v>9</v>
      </c>
      <c r="C36" s="2">
        <v>5000</v>
      </c>
      <c r="D36" s="2">
        <f t="shared" si="2"/>
        <v>5000</v>
      </c>
      <c r="E36" s="2">
        <f t="shared" si="2"/>
        <v>5000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95" t="s">
        <v>145</v>
      </c>
      <c r="B38" s="196"/>
      <c r="C38" s="21">
        <f>SUM(C39:C60)</f>
        <v>77500</v>
      </c>
      <c r="D38" s="21">
        <f>SUM(D39:D60)</f>
        <v>77500</v>
      </c>
      <c r="E38" s="21">
        <f>SUM(E39:E60)</f>
        <v>77500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8000</v>
      </c>
      <c r="D39" s="2">
        <f>C39</f>
        <v>8000</v>
      </c>
      <c r="E39" s="2">
        <f>D39</f>
        <v>8000</v>
      </c>
    </row>
    <row r="40" spans="1:10">
      <c r="A40" s="20">
        <v>3102</v>
      </c>
      <c r="B40" s="20" t="s">
        <v>12</v>
      </c>
      <c r="C40" s="2">
        <v>3000</v>
      </c>
      <c r="D40" s="2">
        <f t="shared" ref="D40:E55" si="3">C40</f>
        <v>3000</v>
      </c>
      <c r="E40" s="2">
        <f t="shared" si="3"/>
        <v>3000</v>
      </c>
    </row>
    <row r="41" spans="1:10">
      <c r="A41" s="20">
        <v>3103</v>
      </c>
      <c r="B41" s="20" t="s">
        <v>13</v>
      </c>
      <c r="C41" s="2">
        <v>5500</v>
      </c>
      <c r="D41" s="2">
        <f t="shared" si="3"/>
        <v>5500</v>
      </c>
      <c r="E41" s="2">
        <f t="shared" si="3"/>
        <v>5500</v>
      </c>
    </row>
    <row r="42" spans="1:10">
      <c r="A42" s="20">
        <v>3199</v>
      </c>
      <c r="B42" s="20" t="s">
        <v>14</v>
      </c>
      <c r="C42" s="2">
        <v>1500</v>
      </c>
      <c r="D42" s="2">
        <f t="shared" si="3"/>
        <v>1500</v>
      </c>
      <c r="E42" s="2">
        <f t="shared" si="3"/>
        <v>1500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>
        <v>500</v>
      </c>
      <c r="D44" s="2">
        <f t="shared" si="3"/>
        <v>500</v>
      </c>
      <c r="E44" s="2">
        <f t="shared" si="3"/>
        <v>500</v>
      </c>
    </row>
    <row r="45" spans="1:10">
      <c r="A45" s="20">
        <v>3203</v>
      </c>
      <c r="B45" s="20" t="s">
        <v>16</v>
      </c>
      <c r="C45" s="2">
        <v>1000</v>
      </c>
      <c r="D45" s="2">
        <f t="shared" si="3"/>
        <v>1000</v>
      </c>
      <c r="E45" s="2">
        <f t="shared" si="3"/>
        <v>1000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>
        <v>3000</v>
      </c>
      <c r="D48" s="2">
        <f t="shared" si="3"/>
        <v>3000</v>
      </c>
      <c r="E48" s="2">
        <f t="shared" si="3"/>
        <v>3000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>
        <v>1500</v>
      </c>
      <c r="D52" s="2">
        <f t="shared" si="3"/>
        <v>1500</v>
      </c>
      <c r="E52" s="2">
        <f t="shared" si="3"/>
        <v>1500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>
        <v>1000</v>
      </c>
      <c r="D54" s="2">
        <f t="shared" si="3"/>
        <v>1000</v>
      </c>
      <c r="E54" s="2">
        <f t="shared" si="3"/>
        <v>1000</v>
      </c>
    </row>
    <row r="55" spans="1:10">
      <c r="A55" s="20">
        <v>3303</v>
      </c>
      <c r="B55" s="20" t="s">
        <v>153</v>
      </c>
      <c r="C55" s="2">
        <v>20000</v>
      </c>
      <c r="D55" s="2">
        <f t="shared" si="3"/>
        <v>20000</v>
      </c>
      <c r="E55" s="2">
        <f t="shared" si="3"/>
        <v>20000</v>
      </c>
    </row>
    <row r="56" spans="1:10">
      <c r="A56" s="20">
        <v>3303</v>
      </c>
      <c r="B56" s="20" t="s">
        <v>154</v>
      </c>
      <c r="C56" s="2">
        <v>30000</v>
      </c>
      <c r="D56" s="2">
        <f t="shared" ref="D56:E60" si="4">C56</f>
        <v>30000</v>
      </c>
      <c r="E56" s="2">
        <f t="shared" si="4"/>
        <v>30000</v>
      </c>
    </row>
    <row r="57" spans="1:10">
      <c r="A57" s="20">
        <v>3304</v>
      </c>
      <c r="B57" s="20" t="s">
        <v>155</v>
      </c>
      <c r="C57" s="2">
        <v>1500</v>
      </c>
      <c r="D57" s="2">
        <f t="shared" si="4"/>
        <v>1500</v>
      </c>
      <c r="E57" s="2">
        <f t="shared" si="4"/>
        <v>1500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>
        <v>1000</v>
      </c>
      <c r="D60" s="2">
        <f t="shared" si="4"/>
        <v>1000</v>
      </c>
      <c r="E60" s="2">
        <f t="shared" si="4"/>
        <v>1000</v>
      </c>
    </row>
    <row r="61" spans="1:10">
      <c r="A61" s="195" t="s">
        <v>158</v>
      </c>
      <c r="B61" s="19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99" t="s">
        <v>579</v>
      </c>
      <c r="B67" s="199"/>
      <c r="C67" s="25">
        <f>C97+C68</f>
        <v>538500</v>
      </c>
      <c r="D67" s="25">
        <f>D97+D68</f>
        <v>538500</v>
      </c>
      <c r="E67" s="25">
        <f>E97+E68</f>
        <v>538500</v>
      </c>
      <c r="G67" s="39" t="s">
        <v>59</v>
      </c>
      <c r="H67" s="41"/>
      <c r="I67" s="42"/>
      <c r="J67" s="40" t="b">
        <f>AND(H67=I67)</f>
        <v>1</v>
      </c>
    </row>
    <row r="68" spans="1:10">
      <c r="A68" s="195" t="s">
        <v>163</v>
      </c>
      <c r="B68" s="196"/>
      <c r="C68" s="21">
        <f>SUM(C69:C96)</f>
        <v>53500</v>
      </c>
      <c r="D68" s="21">
        <f>SUM(D69:D96)</f>
        <v>53500</v>
      </c>
      <c r="E68" s="21">
        <f>SUM(E69:E96)</f>
        <v>53500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>
        <v>40000</v>
      </c>
      <c r="D79" s="2">
        <f t="shared" si="6"/>
        <v>40000</v>
      </c>
      <c r="E79" s="2">
        <f t="shared" si="6"/>
        <v>40000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>
        <v>1500</v>
      </c>
      <c r="D87" s="2">
        <f t="shared" si="7"/>
        <v>1500</v>
      </c>
      <c r="E87" s="2">
        <f t="shared" si="7"/>
        <v>1500</v>
      </c>
    </row>
    <row r="88" spans="1:11">
      <c r="A88" s="3">
        <v>5208</v>
      </c>
      <c r="B88" s="2" t="s">
        <v>180</v>
      </c>
      <c r="C88" s="2">
        <v>5000</v>
      </c>
      <c r="D88" s="2">
        <f t="shared" si="7"/>
        <v>5000</v>
      </c>
      <c r="E88" s="2">
        <f t="shared" si="7"/>
        <v>5000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>
        <v>3500</v>
      </c>
      <c r="D90" s="2">
        <f t="shared" si="7"/>
        <v>3500</v>
      </c>
      <c r="E90" s="2">
        <f t="shared" si="7"/>
        <v>3500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>
        <v>3000</v>
      </c>
      <c r="D94" s="2">
        <f t="shared" si="7"/>
        <v>3000</v>
      </c>
      <c r="E94" s="2">
        <f t="shared" si="7"/>
        <v>3000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>
        <v>500</v>
      </c>
      <c r="D96" s="2">
        <f t="shared" si="7"/>
        <v>500</v>
      </c>
      <c r="E96" s="2">
        <f t="shared" si="7"/>
        <v>500</v>
      </c>
    </row>
    <row r="97" spans="1:10">
      <c r="A97" s="19" t="s">
        <v>184</v>
      </c>
      <c r="B97" s="24"/>
      <c r="C97" s="21">
        <f>SUM(C98:C113)</f>
        <v>485000</v>
      </c>
      <c r="D97" s="21">
        <f>SUM(D98:D113)</f>
        <v>485000</v>
      </c>
      <c r="E97" s="21">
        <f>SUM(E98:E113)</f>
        <v>485000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420000</v>
      </c>
      <c r="D98" s="2">
        <f>C98</f>
        <v>420000</v>
      </c>
      <c r="E98" s="2">
        <f>D98</f>
        <v>420000</v>
      </c>
    </row>
    <row r="99" spans="1:10">
      <c r="A99" s="3">
        <v>6002</v>
      </c>
      <c r="B99" s="1" t="s">
        <v>185</v>
      </c>
      <c r="C99" s="2">
        <v>65000</v>
      </c>
      <c r="D99" s="2">
        <f t="shared" ref="D99:E113" si="8">C99</f>
        <v>65000</v>
      </c>
      <c r="E99" s="2">
        <f t="shared" si="8"/>
        <v>65000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00" t="s">
        <v>62</v>
      </c>
      <c r="B114" s="201"/>
      <c r="C114" s="26">
        <f>C115+C152+C177</f>
        <v>322432</v>
      </c>
      <c r="D114" s="26">
        <v>345116.114</v>
      </c>
      <c r="E114" s="26">
        <v>345116.114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97" t="s">
        <v>580</v>
      </c>
      <c r="B115" s="198"/>
      <c r="C115" s="23">
        <f>C116+C135</f>
        <v>322432</v>
      </c>
      <c r="D115" s="23">
        <f>D116+D135</f>
        <v>322432</v>
      </c>
      <c r="E115" s="23">
        <f>E116+E135</f>
        <v>322432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95" t="s">
        <v>195</v>
      </c>
      <c r="B116" s="196"/>
      <c r="C116" s="21">
        <f>C117+C120+C123+C126+C129+C132</f>
        <v>238400</v>
      </c>
      <c r="D116" s="21">
        <f>D117+D120+D123+D126+D129+D132</f>
        <v>238400</v>
      </c>
      <c r="E116" s="21">
        <f>E117+E120+E123+E126+E129+E132</f>
        <v>238400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202900</v>
      </c>
      <c r="D117" s="2">
        <f>D118+D119</f>
        <v>202900</v>
      </c>
      <c r="E117" s="2">
        <f>E118+E119</f>
        <v>202900</v>
      </c>
    </row>
    <row r="118" spans="1:10">
      <c r="A118" s="131"/>
      <c r="B118" s="130" t="s">
        <v>855</v>
      </c>
      <c r="C118" s="129">
        <v>69900</v>
      </c>
      <c r="D118" s="129">
        <f>C118</f>
        <v>69900</v>
      </c>
      <c r="E118" s="129">
        <f>D118</f>
        <v>69900</v>
      </c>
    </row>
    <row r="119" spans="1:10">
      <c r="A119" s="131"/>
      <c r="B119" s="130" t="s">
        <v>860</v>
      </c>
      <c r="C119" s="129">
        <v>133000</v>
      </c>
      <c r="D119" s="129">
        <f>C119</f>
        <v>133000</v>
      </c>
      <c r="E119" s="129">
        <f>D119</f>
        <v>133000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>
      <c r="A123" s="3">
        <v>7001</v>
      </c>
      <c r="B123" s="1" t="s">
        <v>198</v>
      </c>
      <c r="C123" s="2">
        <f>C124+C125</f>
        <v>10000</v>
      </c>
      <c r="D123" s="2">
        <f>D124+D125</f>
        <v>10000</v>
      </c>
      <c r="E123" s="2">
        <f>E124+E125</f>
        <v>10000</v>
      </c>
    </row>
    <row r="124" spans="1:10">
      <c r="A124" s="131"/>
      <c r="B124" s="130" t="s">
        <v>855</v>
      </c>
      <c r="C124" s="129">
        <v>10000</v>
      </c>
      <c r="D124" s="129">
        <f>C124</f>
        <v>10000</v>
      </c>
      <c r="E124" s="129">
        <f>D124</f>
        <v>10000</v>
      </c>
    </row>
    <row r="125" spans="1:10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>
      <c r="A126" s="3">
        <v>7001</v>
      </c>
      <c r="B126" s="1" t="s">
        <v>199</v>
      </c>
      <c r="C126" s="2">
        <f>C127+C128</f>
        <v>25500</v>
      </c>
      <c r="D126" s="2">
        <f>D127+D128</f>
        <v>25500</v>
      </c>
      <c r="E126" s="2">
        <f>E127+E128</f>
        <v>25500</v>
      </c>
    </row>
    <row r="127" spans="1:10">
      <c r="A127" s="131"/>
      <c r="B127" s="130" t="s">
        <v>855</v>
      </c>
      <c r="C127" s="129">
        <v>25500</v>
      </c>
      <c r="D127" s="129">
        <f>C127</f>
        <v>25500</v>
      </c>
      <c r="E127" s="129">
        <f>D127</f>
        <v>25500</v>
      </c>
    </row>
    <row r="128" spans="1:10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95" t="s">
        <v>202</v>
      </c>
      <c r="B135" s="196"/>
      <c r="C135" s="21">
        <f>C136+C140+C143+C146+C149</f>
        <v>84032</v>
      </c>
      <c r="D135" s="21">
        <f>D136+D140+D143+D146+D149</f>
        <v>84032</v>
      </c>
      <c r="E135" s="21">
        <f>E136+E140+E143+E146+E149</f>
        <v>84032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84032</v>
      </c>
      <c r="D136" s="2">
        <f>D137+D138+D139</f>
        <v>84032</v>
      </c>
      <c r="E136" s="2">
        <f>E137+E138+E139</f>
        <v>84032</v>
      </c>
    </row>
    <row r="137" spans="1:10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>
      <c r="A138" s="131"/>
      <c r="B138" s="130" t="s">
        <v>862</v>
      </c>
      <c r="C138" s="129">
        <v>56782</v>
      </c>
      <c r="D138" s="129">
        <f t="shared" ref="D138:E139" si="9">C138</f>
        <v>56782</v>
      </c>
      <c r="E138" s="129">
        <f t="shared" si="9"/>
        <v>56782</v>
      </c>
    </row>
    <row r="139" spans="1:10">
      <c r="A139" s="131"/>
      <c r="B139" s="130" t="s">
        <v>861</v>
      </c>
      <c r="C139" s="129">
        <v>27250</v>
      </c>
      <c r="D139" s="129">
        <f t="shared" si="9"/>
        <v>27250</v>
      </c>
      <c r="E139" s="129">
        <f t="shared" si="9"/>
        <v>27250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97" t="s">
        <v>581</v>
      </c>
      <c r="B152" s="19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95" t="s">
        <v>208</v>
      </c>
      <c r="B153" s="19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95" t="s">
        <v>212</v>
      </c>
      <c r="B163" s="19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95" t="s">
        <v>214</v>
      </c>
      <c r="B170" s="19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97" t="s">
        <v>582</v>
      </c>
      <c r="B177" s="19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95" t="s">
        <v>217</v>
      </c>
      <c r="B178" s="19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92" t="s">
        <v>849</v>
      </c>
      <c r="B179" s="193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>
      <c r="A184" s="192" t="s">
        <v>848</v>
      </c>
      <c r="B184" s="193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>
      <c r="A188" s="192" t="s">
        <v>846</v>
      </c>
      <c r="B188" s="19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>
      <c r="A197" s="192" t="s">
        <v>843</v>
      </c>
      <c r="B197" s="19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>
      <c r="A200" s="192" t="s">
        <v>842</v>
      </c>
      <c r="B200" s="193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>
      <c r="A203" s="192" t="s">
        <v>841</v>
      </c>
      <c r="B203" s="19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11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11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11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11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11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11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11">
      <c r="A215" s="192" t="s">
        <v>836</v>
      </c>
      <c r="B215" s="193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11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11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  <c r="F218" s="124"/>
      <c r="G218" s="124"/>
      <c r="H218" s="124"/>
      <c r="I218" s="124"/>
      <c r="J218" s="124"/>
      <c r="K218" s="124"/>
    </row>
    <row r="219" spans="1:11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  <c r="F219" s="124"/>
      <c r="G219" s="124"/>
      <c r="H219" s="124"/>
      <c r="I219" s="124"/>
      <c r="J219" s="124"/>
      <c r="K219" s="124"/>
    </row>
    <row r="220" spans="1:11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11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11">
      <c r="A222" s="192" t="s">
        <v>834</v>
      </c>
      <c r="B222" s="193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11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>
      <c r="A228" s="192" t="s">
        <v>830</v>
      </c>
      <c r="B228" s="193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>
      <c r="A235" s="192" t="s">
        <v>828</v>
      </c>
      <c r="B235" s="193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>
      <c r="A238" s="192" t="s">
        <v>826</v>
      </c>
      <c r="B238" s="193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>
      <c r="A243" s="192" t="s">
        <v>823</v>
      </c>
      <c r="B243" s="193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>
      <c r="A250" s="192" t="s">
        <v>817</v>
      </c>
      <c r="B250" s="193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94" t="s">
        <v>67</v>
      </c>
      <c r="B256" s="194"/>
      <c r="C256" s="194"/>
      <c r="D256" s="141" t="s">
        <v>853</v>
      </c>
      <c r="E256" s="14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6" t="s">
        <v>60</v>
      </c>
      <c r="B257" s="187"/>
      <c r="C257" s="37">
        <f>C258+C550</f>
        <v>955000</v>
      </c>
      <c r="D257" s="37">
        <v>1051663.28</v>
      </c>
      <c r="E257" s="37">
        <v>1051663.28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2" t="s">
        <v>266</v>
      </c>
      <c r="B258" s="183"/>
      <c r="C258" s="36">
        <f>C259+C339+C483+C547</f>
        <v>945000</v>
      </c>
      <c r="D258" s="36">
        <f>D259+D339+D483+D547</f>
        <v>594060</v>
      </c>
      <c r="E258" s="36">
        <f>E259+E339+E483+E547</f>
        <v>594060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0" t="s">
        <v>267</v>
      </c>
      <c r="B259" s="181"/>
      <c r="C259" s="33">
        <f>C260+C263+C314</f>
        <v>518100</v>
      </c>
      <c r="D259" s="33">
        <f>D260+D263+D314</f>
        <v>167160</v>
      </c>
      <c r="E259" s="33">
        <f>E260+E263+E314</f>
        <v>167160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84" t="s">
        <v>268</v>
      </c>
      <c r="B260" s="185"/>
      <c r="C260" s="32">
        <f>SUM(C261:C262)</f>
        <v>960</v>
      </c>
      <c r="D260" s="32">
        <f>SUM(D261:D262)</f>
        <v>960</v>
      </c>
      <c r="E260" s="32">
        <f>SUM(E261:E262)</f>
        <v>960</v>
      </c>
    </row>
    <row r="261" spans="1:10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84" t="s">
        <v>269</v>
      </c>
      <c r="B263" s="185"/>
      <c r="C263" s="32">
        <f>C264+C265+C289+C296+C298+C302+C305+C308+C313</f>
        <v>517140</v>
      </c>
      <c r="D263" s="32">
        <f>D264+D265+D289+D296+D298+D302+D305+D308+D313</f>
        <v>166200</v>
      </c>
      <c r="E263" s="32">
        <f>E264+E265+E289+E296+E298+E302+E305+E308+E313</f>
        <v>166200</v>
      </c>
    </row>
    <row r="264" spans="1:10">
      <c r="A264" s="6">
        <v>1101</v>
      </c>
      <c r="B264" s="4" t="s">
        <v>34</v>
      </c>
      <c r="C264" s="5">
        <v>166200</v>
      </c>
      <c r="D264" s="5">
        <f>C264</f>
        <v>166200</v>
      </c>
      <c r="E264" s="5">
        <f>D264</f>
        <v>166200</v>
      </c>
    </row>
    <row r="265" spans="1:10">
      <c r="A265" s="6">
        <v>1101</v>
      </c>
      <c r="B265" s="4" t="s">
        <v>35</v>
      </c>
      <c r="C265" s="5">
        <v>241790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v>8550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v>500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v>11600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v>4500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v>7000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v>77000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84" t="s">
        <v>601</v>
      </c>
      <c r="B314" s="18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80" t="s">
        <v>270</v>
      </c>
      <c r="B339" s="181"/>
      <c r="C339" s="33">
        <f>C340+C444+C482</f>
        <v>337600</v>
      </c>
      <c r="D339" s="33">
        <f>D340+D444+D482</f>
        <v>337600</v>
      </c>
      <c r="E339" s="33">
        <f>E340+E444+E482</f>
        <v>337600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84" t="s">
        <v>271</v>
      </c>
      <c r="B340" s="185"/>
      <c r="C340" s="32">
        <f>C341+C342+C343+C344+C347+C348+C353+C356+C357+C362+C367+BG290668+C371+C372+C373+C376+C377+C378+C382+C388+C391+C392+C395+C398+C399+C404+C407+C408+C409+C412+C415+C416+C419+C420+C421+C422+C429+C443</f>
        <v>318600</v>
      </c>
      <c r="D340" s="32">
        <f>D341+D342+D343+D344+D347+D348+D353+D356+D357+D362+D367+BH290668+D371+D372+D373+D376+D377+D378+D382+D388+D391+D392+D395+D398+D399+D404+D407+D408+D409+D412+D415+D416+D419+D420+D421+D422+D429+D443</f>
        <v>318600</v>
      </c>
      <c r="E340" s="32">
        <f>E341+E342+E343+E344+E347+E348+E353+E356+E357+E362+E367+BI290668+E371+E372+E373+E376+E377+E378+E382+E388+E391+E392+E395+E398+E399+E404+E407+E408+E409+E412+E415+E416+E419+E420+E421+E422+E429+E443</f>
        <v>318600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>
        <v>12000</v>
      </c>
      <c r="D342" s="5">
        <f t="shared" ref="D342:E343" si="26">C342</f>
        <v>12000</v>
      </c>
      <c r="E342" s="5">
        <f t="shared" si="26"/>
        <v>12000</v>
      </c>
    </row>
    <row r="343" spans="1:10">
      <c r="A343" s="6">
        <v>2201</v>
      </c>
      <c r="B343" s="4" t="s">
        <v>41</v>
      </c>
      <c r="C343" s="5">
        <v>120000</v>
      </c>
      <c r="D343" s="5">
        <f t="shared" si="26"/>
        <v>120000</v>
      </c>
      <c r="E343" s="5">
        <f t="shared" si="26"/>
        <v>120000</v>
      </c>
    </row>
    <row r="344" spans="1:10">
      <c r="A344" s="6">
        <v>2201</v>
      </c>
      <c r="B344" s="4" t="s">
        <v>273</v>
      </c>
      <c r="C344" s="5">
        <f>SUM(C345:C346)</f>
        <v>8500</v>
      </c>
      <c r="D344" s="5">
        <f>SUM(D345:D346)</f>
        <v>8500</v>
      </c>
      <c r="E344" s="5">
        <f>SUM(E345:E346)</f>
        <v>8500</v>
      </c>
    </row>
    <row r="345" spans="1:10">
      <c r="A345" s="29"/>
      <c r="B345" s="28" t="s">
        <v>274</v>
      </c>
      <c r="C345" s="30">
        <v>5000</v>
      </c>
      <c r="D345" s="30">
        <f t="shared" ref="D345:E347" si="27">C345</f>
        <v>5000</v>
      </c>
      <c r="E345" s="30">
        <f t="shared" si="27"/>
        <v>5000</v>
      </c>
    </row>
    <row r="346" spans="1:10">
      <c r="A346" s="29"/>
      <c r="B346" s="28" t="s">
        <v>275</v>
      </c>
      <c r="C346" s="30">
        <v>3500</v>
      </c>
      <c r="D346" s="30">
        <f t="shared" si="27"/>
        <v>3500</v>
      </c>
      <c r="E346" s="30">
        <f t="shared" si="27"/>
        <v>3500</v>
      </c>
    </row>
    <row r="347" spans="1:10">
      <c r="A347" s="6">
        <v>2201</v>
      </c>
      <c r="B347" s="4" t="s">
        <v>276</v>
      </c>
      <c r="C347" s="5">
        <v>5000</v>
      </c>
      <c r="D347" s="5">
        <f t="shared" si="27"/>
        <v>5000</v>
      </c>
      <c r="E347" s="5">
        <f t="shared" si="27"/>
        <v>5000</v>
      </c>
    </row>
    <row r="348" spans="1:10">
      <c r="A348" s="6">
        <v>2201</v>
      </c>
      <c r="B348" s="4" t="s">
        <v>277</v>
      </c>
      <c r="C348" s="5">
        <f>SUM(C349:C352)</f>
        <v>34000</v>
      </c>
      <c r="D348" s="5">
        <f>SUM(D349:D352)</f>
        <v>34000</v>
      </c>
      <c r="E348" s="5">
        <f>SUM(E349:E352)</f>
        <v>34000</v>
      </c>
    </row>
    <row r="349" spans="1:10">
      <c r="A349" s="29"/>
      <c r="B349" s="28" t="s">
        <v>278</v>
      </c>
      <c r="C349" s="30">
        <v>34000</v>
      </c>
      <c r="D349" s="30">
        <f>C349</f>
        <v>34000</v>
      </c>
      <c r="E349" s="30">
        <f>D349</f>
        <v>34000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</row>
    <row r="354" spans="1:5">
      <c r="A354" s="29"/>
      <c r="B354" s="28" t="s">
        <v>42</v>
      </c>
      <c r="C354" s="30">
        <v>300</v>
      </c>
      <c r="D354" s="30">
        <f t="shared" ref="D354:E356" si="29">C354</f>
        <v>300</v>
      </c>
      <c r="E354" s="30">
        <f t="shared" si="29"/>
        <v>300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f>SUM(C358:C361)</f>
        <v>6000</v>
      </c>
      <c r="D357" s="5">
        <f>SUM(D358:D361)</f>
        <v>6000</v>
      </c>
      <c r="E357" s="5">
        <f>SUM(E358:E361)</f>
        <v>6000</v>
      </c>
    </row>
    <row r="358" spans="1:5">
      <c r="A358" s="29"/>
      <c r="B358" s="28" t="s">
        <v>286</v>
      </c>
      <c r="C358" s="30">
        <v>6000</v>
      </c>
      <c r="D358" s="30">
        <f>C358</f>
        <v>6000</v>
      </c>
      <c r="E358" s="30">
        <f>D358</f>
        <v>6000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25000</v>
      </c>
      <c r="D362" s="5">
        <f>SUM(D363:D366)</f>
        <v>25000</v>
      </c>
      <c r="E362" s="5">
        <f>SUM(E363:E366)</f>
        <v>25000</v>
      </c>
    </row>
    <row r="363" spans="1:5">
      <c r="A363" s="29"/>
      <c r="B363" s="28" t="s">
        <v>291</v>
      </c>
      <c r="C363" s="30">
        <v>4000</v>
      </c>
      <c r="D363" s="30">
        <f>C363</f>
        <v>4000</v>
      </c>
      <c r="E363" s="30">
        <f>D363</f>
        <v>4000</v>
      </c>
    </row>
    <row r="364" spans="1:5">
      <c r="A364" s="29"/>
      <c r="B364" s="28" t="s">
        <v>292</v>
      </c>
      <c r="C364" s="30">
        <v>20000</v>
      </c>
      <c r="D364" s="30">
        <f t="shared" ref="D364:E366" si="31">C364</f>
        <v>20000</v>
      </c>
      <c r="E364" s="30">
        <f t="shared" si="31"/>
        <v>20000</v>
      </c>
    </row>
    <row r="365" spans="1:5">
      <c r="A365" s="29"/>
      <c r="B365" s="28" t="s">
        <v>293</v>
      </c>
      <c r="C365" s="30">
        <v>1000</v>
      </c>
      <c r="D365" s="30">
        <f t="shared" si="31"/>
        <v>1000</v>
      </c>
      <c r="E365" s="30">
        <f t="shared" si="31"/>
        <v>1000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>
        <v>5000</v>
      </c>
      <c r="D371" s="5">
        <f t="shared" si="32"/>
        <v>5000</v>
      </c>
      <c r="E371" s="5">
        <f t="shared" si="32"/>
        <v>5000</v>
      </c>
    </row>
    <row r="372" spans="1:5">
      <c r="A372" s="6">
        <v>2201</v>
      </c>
      <c r="B372" s="4" t="s">
        <v>45</v>
      </c>
      <c r="C372" s="5">
        <v>5000</v>
      </c>
      <c r="D372" s="5">
        <f t="shared" si="32"/>
        <v>5000</v>
      </c>
      <c r="E372" s="5">
        <f t="shared" si="32"/>
        <v>5000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1000</v>
      </c>
      <c r="D377" s="5">
        <f t="shared" si="33"/>
        <v>1000</v>
      </c>
      <c r="E377" s="5">
        <f t="shared" si="33"/>
        <v>1000</v>
      </c>
    </row>
    <row r="378" spans="1:5">
      <c r="A378" s="6">
        <v>2201</v>
      </c>
      <c r="B378" s="4" t="s">
        <v>303</v>
      </c>
      <c r="C378" s="5">
        <f>SUM(C379:C381)</f>
        <v>6000</v>
      </c>
      <c r="D378" s="5">
        <f>SUM(D379:D381)</f>
        <v>6000</v>
      </c>
      <c r="E378" s="5">
        <f>SUM(E379:E381)</f>
        <v>6000</v>
      </c>
    </row>
    <row r="379" spans="1:5">
      <c r="A379" s="29"/>
      <c r="B379" s="28" t="s">
        <v>46</v>
      </c>
      <c r="C379" s="30">
        <v>5000</v>
      </c>
      <c r="D379" s="30">
        <f>C379</f>
        <v>5000</v>
      </c>
      <c r="E379" s="30">
        <f>D379</f>
        <v>5000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>
        <v>1000</v>
      </c>
      <c r="D381" s="30">
        <f t="shared" si="34"/>
        <v>1000</v>
      </c>
      <c r="E381" s="30">
        <f t="shared" si="34"/>
        <v>1000</v>
      </c>
    </row>
    <row r="382" spans="1:5">
      <c r="A382" s="6">
        <v>2201</v>
      </c>
      <c r="B382" s="4" t="s">
        <v>114</v>
      </c>
      <c r="C382" s="5">
        <f>SUM(C383:C387)</f>
        <v>6000</v>
      </c>
      <c r="D382" s="5">
        <f>SUM(D383:D387)</f>
        <v>6000</v>
      </c>
      <c r="E382" s="5">
        <f>SUM(E383:E387)</f>
        <v>6000</v>
      </c>
    </row>
    <row r="383" spans="1:5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</row>
    <row r="384" spans="1:5">
      <c r="A384" s="29"/>
      <c r="B384" s="28" t="s">
        <v>305</v>
      </c>
      <c r="C384" s="30">
        <v>1000</v>
      </c>
      <c r="D384" s="30">
        <f t="shared" ref="D384:E387" si="35">C384</f>
        <v>1000</v>
      </c>
      <c r="E384" s="30">
        <f t="shared" si="35"/>
        <v>1000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>
        <v>3000</v>
      </c>
      <c r="D386" s="30">
        <f t="shared" si="35"/>
        <v>3000</v>
      </c>
      <c r="E386" s="30">
        <f t="shared" si="35"/>
        <v>3000</v>
      </c>
    </row>
    <row r="387" spans="1:5">
      <c r="A387" s="29"/>
      <c r="B387" s="28" t="s">
        <v>308</v>
      </c>
      <c r="C387" s="30">
        <v>1000</v>
      </c>
      <c r="D387" s="30">
        <f t="shared" si="35"/>
        <v>1000</v>
      </c>
      <c r="E387" s="30">
        <f t="shared" si="35"/>
        <v>1000</v>
      </c>
    </row>
    <row r="388" spans="1:5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</row>
    <row r="389" spans="1:5">
      <c r="A389" s="29"/>
      <c r="B389" s="28" t="s">
        <v>48</v>
      </c>
      <c r="C389" s="30">
        <v>1000</v>
      </c>
      <c r="D389" s="30">
        <f t="shared" ref="D389:E391" si="36">C389</f>
        <v>1000</v>
      </c>
      <c r="E389" s="30">
        <f t="shared" si="36"/>
        <v>1000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6000</v>
      </c>
      <c r="D392" s="5">
        <f>SUM(D393:D394)</f>
        <v>6000</v>
      </c>
      <c r="E392" s="5">
        <f>SUM(E393:E394)</f>
        <v>6000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>
        <v>6000</v>
      </c>
      <c r="D394" s="30">
        <f>C394</f>
        <v>6000</v>
      </c>
      <c r="E394" s="30">
        <f>D394</f>
        <v>6000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500</v>
      </c>
      <c r="D398" s="5">
        <f t="shared" si="37"/>
        <v>500</v>
      </c>
      <c r="E398" s="5">
        <f t="shared" si="37"/>
        <v>500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</row>
    <row r="410" spans="1:5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6000</v>
      </c>
      <c r="D412" s="5">
        <f>SUM(D413:D414)</f>
        <v>6000</v>
      </c>
      <c r="E412" s="5">
        <f>SUM(E413:E414)</f>
        <v>6000</v>
      </c>
    </row>
    <row r="413" spans="1:5">
      <c r="A413" s="29"/>
      <c r="B413" s="28" t="s">
        <v>328</v>
      </c>
      <c r="C413" s="30">
        <v>6000</v>
      </c>
      <c r="D413" s="30">
        <f t="shared" ref="D413:E415" si="40">C413</f>
        <v>6000</v>
      </c>
      <c r="E413" s="30">
        <f t="shared" si="40"/>
        <v>6000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>
        <v>6000</v>
      </c>
      <c r="D415" s="5">
        <f t="shared" si="40"/>
        <v>6000</v>
      </c>
      <c r="E415" s="5">
        <f t="shared" si="40"/>
        <v>6000</v>
      </c>
    </row>
    <row r="416" spans="1:5">
      <c r="A416" s="6">
        <v>2201</v>
      </c>
      <c r="B416" s="4" t="s">
        <v>332</v>
      </c>
      <c r="C416" s="5">
        <f>SUM(C417:C418)</f>
        <v>1500</v>
      </c>
      <c r="D416" s="5">
        <f>SUM(D417:D418)</f>
        <v>1500</v>
      </c>
      <c r="E416" s="5">
        <f>SUM(E417:E418)</f>
        <v>1500</v>
      </c>
    </row>
    <row r="417" spans="1:5">
      <c r="A417" s="29"/>
      <c r="B417" s="28" t="s">
        <v>330</v>
      </c>
      <c r="C417" s="30">
        <v>1300</v>
      </c>
      <c r="D417" s="30">
        <f t="shared" ref="D417:E421" si="41">C417</f>
        <v>1300</v>
      </c>
      <c r="E417" s="30">
        <f t="shared" si="41"/>
        <v>1300</v>
      </c>
    </row>
    <row r="418" spans="1:5">
      <c r="A418" s="29"/>
      <c r="B418" s="28" t="s">
        <v>331</v>
      </c>
      <c r="C418" s="30">
        <v>200</v>
      </c>
      <c r="D418" s="30">
        <f t="shared" si="41"/>
        <v>200</v>
      </c>
      <c r="E418" s="30">
        <f t="shared" si="41"/>
        <v>200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200</v>
      </c>
      <c r="D422" s="5">
        <f>SUM(D423:D428)</f>
        <v>200</v>
      </c>
      <c r="E422" s="5">
        <f>SUM(E423:E428)</f>
        <v>200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>
        <v>200</v>
      </c>
      <c r="D427" s="30">
        <f t="shared" si="42"/>
        <v>200</v>
      </c>
      <c r="E427" s="30">
        <f t="shared" si="42"/>
        <v>200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57600</v>
      </c>
      <c r="D429" s="5">
        <f>SUM(D430:D442)</f>
        <v>57600</v>
      </c>
      <c r="E429" s="5">
        <f>SUM(E430:E442)</f>
        <v>57600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>
        <v>14600</v>
      </c>
      <c r="D431" s="30">
        <f t="shared" ref="D431:E442" si="43">C431</f>
        <v>14600</v>
      </c>
      <c r="E431" s="30">
        <f t="shared" si="43"/>
        <v>14600</v>
      </c>
    </row>
    <row r="432" spans="1:5">
      <c r="A432" s="29"/>
      <c r="B432" s="28" t="s">
        <v>345</v>
      </c>
      <c r="C432" s="30">
        <v>25000</v>
      </c>
      <c r="D432" s="30">
        <f t="shared" si="43"/>
        <v>25000</v>
      </c>
      <c r="E432" s="30">
        <f t="shared" si="43"/>
        <v>25000</v>
      </c>
    </row>
    <row r="433" spans="1:5">
      <c r="A433" s="29"/>
      <c r="B433" s="28" t="s">
        <v>346</v>
      </c>
      <c r="C433" s="30">
        <v>8000</v>
      </c>
      <c r="D433" s="30">
        <f t="shared" si="43"/>
        <v>8000</v>
      </c>
      <c r="E433" s="30">
        <f t="shared" si="43"/>
        <v>8000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>
        <v>10000</v>
      </c>
      <c r="D441" s="30">
        <f t="shared" si="43"/>
        <v>10000</v>
      </c>
      <c r="E441" s="30">
        <f t="shared" si="43"/>
        <v>10000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84" t="s">
        <v>357</v>
      </c>
      <c r="B444" s="185"/>
      <c r="C444" s="32">
        <f>C445+C454+C455+C459+C462+C463+C468+C474+C477+C480+C481+C450</f>
        <v>19000</v>
      </c>
      <c r="D444" s="32">
        <f>D445+D454+D455+D459+D462+D463+D468+D474+D477+D480+D481+D450</f>
        <v>19000</v>
      </c>
      <c r="E444" s="32">
        <f>E445+E454+E455+E459+E462+E463+E468+E474+E477+E480+E481+E450</f>
        <v>19000</v>
      </c>
    </row>
    <row r="445" spans="1:5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>
        <v>12000</v>
      </c>
      <c r="D454" s="5">
        <f>C454</f>
        <v>12000</v>
      </c>
      <c r="E454" s="5">
        <f>D454</f>
        <v>12000</v>
      </c>
    </row>
    <row r="455" spans="1:5">
      <c r="A455" s="6">
        <v>2202</v>
      </c>
      <c r="B455" s="4" t="s">
        <v>120</v>
      </c>
      <c r="C455" s="5">
        <f>SUM(C456:C458)</f>
        <v>2000</v>
      </c>
      <c r="D455" s="5">
        <f>SUM(D456:D458)</f>
        <v>2000</v>
      </c>
      <c r="E455" s="5">
        <f>SUM(E456:E458)</f>
        <v>2000</v>
      </c>
    </row>
    <row r="456" spans="1:5">
      <c r="A456" s="28"/>
      <c r="B456" s="28" t="s">
        <v>367</v>
      </c>
      <c r="C456" s="30">
        <v>2000</v>
      </c>
      <c r="D456" s="30">
        <f>C456</f>
        <v>2000</v>
      </c>
      <c r="E456" s="30">
        <f>D456</f>
        <v>2000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2500</v>
      </c>
      <c r="D468" s="5">
        <f>SUM(D469:D473)</f>
        <v>2500</v>
      </c>
      <c r="E468" s="5">
        <f>SUM(E469:E473)</f>
        <v>2500</v>
      </c>
    </row>
    <row r="469" spans="1:5">
      <c r="A469" s="28"/>
      <c r="B469" s="28" t="s">
        <v>378</v>
      </c>
      <c r="C469" s="30">
        <v>500</v>
      </c>
      <c r="D469" s="30">
        <f>C469</f>
        <v>500</v>
      </c>
      <c r="E469" s="30">
        <f>D469</f>
        <v>500</v>
      </c>
    </row>
    <row r="470" spans="1:5">
      <c r="A470" s="28"/>
      <c r="B470" s="28" t="s">
        <v>379</v>
      </c>
      <c r="C470" s="30">
        <v>2000</v>
      </c>
      <c r="D470" s="30">
        <f t="shared" ref="D470:E473" si="49">C470</f>
        <v>2000</v>
      </c>
      <c r="E470" s="30">
        <f t="shared" si="49"/>
        <v>2000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1500</v>
      </c>
      <c r="D474" s="5">
        <f>SUM(D475:D476)</f>
        <v>1500</v>
      </c>
      <c r="E474" s="5">
        <f>SUM(E475:E476)</f>
        <v>1500</v>
      </c>
    </row>
    <row r="475" spans="1:5">
      <c r="A475" s="28"/>
      <c r="B475" s="28" t="s">
        <v>383</v>
      </c>
      <c r="C475" s="30">
        <v>1500</v>
      </c>
      <c r="D475" s="30">
        <f>C475</f>
        <v>1500</v>
      </c>
      <c r="E475" s="30">
        <f>D475</f>
        <v>1500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1000</v>
      </c>
      <c r="D480" s="5">
        <f t="shared" si="50"/>
        <v>1000</v>
      </c>
      <c r="E480" s="5">
        <f t="shared" si="50"/>
        <v>1000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84" t="s">
        <v>388</v>
      </c>
      <c r="B482" s="185"/>
      <c r="C482" s="32">
        <v>0</v>
      </c>
      <c r="D482" s="32">
        <v>0</v>
      </c>
      <c r="E482" s="32">
        <v>0</v>
      </c>
    </row>
    <row r="483" spans="1:10">
      <c r="A483" s="190" t="s">
        <v>389</v>
      </c>
      <c r="B483" s="191"/>
      <c r="C483" s="35">
        <f>C484+C504+C509+C522+C528+C538</f>
        <v>41800</v>
      </c>
      <c r="D483" s="35">
        <f>D484+D504+D509+D522+D528+D538</f>
        <v>41800</v>
      </c>
      <c r="E483" s="35">
        <f>E484+E504+E509+E522+E528+E538</f>
        <v>41800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84" t="s">
        <v>390</v>
      </c>
      <c r="B484" s="185"/>
      <c r="C484" s="32">
        <f>C485+C486+C490+C491+C494+C497+C500+C501+C502+C503</f>
        <v>30800</v>
      </c>
      <c r="D484" s="32">
        <f>D485+D486+D490+D491+D494+D497+D500+D501+D502+D503</f>
        <v>30800</v>
      </c>
      <c r="E484" s="32">
        <f>E485+E486+E490+E491+E494+E497+E500+E501+E502+E503</f>
        <v>30800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30000</v>
      </c>
      <c r="D486" s="5">
        <f>SUM(D487:D489)</f>
        <v>30000</v>
      </c>
      <c r="E486" s="5">
        <f>SUM(E487:E489)</f>
        <v>30000</v>
      </c>
    </row>
    <row r="487" spans="1:10">
      <c r="A487" s="28"/>
      <c r="B487" s="28" t="s">
        <v>393</v>
      </c>
      <c r="C487" s="30">
        <v>20000</v>
      </c>
      <c r="D487" s="30">
        <f>C487</f>
        <v>20000</v>
      </c>
      <c r="E487" s="30">
        <f>D487</f>
        <v>20000</v>
      </c>
    </row>
    <row r="488" spans="1:10">
      <c r="A488" s="28"/>
      <c r="B488" s="28" t="s">
        <v>394</v>
      </c>
      <c r="C488" s="30">
        <v>10000</v>
      </c>
      <c r="D488" s="30">
        <f t="shared" ref="D488:E489" si="51">C488</f>
        <v>10000</v>
      </c>
      <c r="E488" s="30">
        <f t="shared" si="51"/>
        <v>10000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>
        <v>300</v>
      </c>
      <c r="D490" s="5">
        <f>C490</f>
        <v>300</v>
      </c>
      <c r="E490" s="5">
        <f>D490</f>
        <v>300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</row>
    <row r="495" spans="1:10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84" t="s">
        <v>410</v>
      </c>
      <c r="B504" s="185"/>
      <c r="C504" s="32">
        <f>SUM(C505:C508)</f>
        <v>1000</v>
      </c>
      <c r="D504" s="32">
        <f>SUM(D505:D508)</f>
        <v>1000</v>
      </c>
      <c r="E504" s="32">
        <f>SUM(E505:E508)</f>
        <v>1000</v>
      </c>
    </row>
    <row r="505" spans="1:6">
      <c r="A505" s="6">
        <v>3303</v>
      </c>
      <c r="B505" s="4" t="s">
        <v>411</v>
      </c>
      <c r="C505" s="5">
        <v>1000</v>
      </c>
      <c r="D505" s="5">
        <f>C505</f>
        <v>1000</v>
      </c>
      <c r="E505" s="5">
        <f>D505</f>
        <v>1000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184" t="s">
        <v>414</v>
      </c>
      <c r="B509" s="185"/>
      <c r="C509" s="32">
        <f>C510+C511+C512+C513+C517+C518+C519+C520+C521</f>
        <v>9500</v>
      </c>
      <c r="D509" s="32">
        <f>D510+D511+D512+D513+D517+D518+D519+D520+D521</f>
        <v>9500</v>
      </c>
      <c r="E509" s="32">
        <f>E510+E511+E512+E513+E517+E518+E519+E520+E521</f>
        <v>9500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2500</v>
      </c>
      <c r="D513" s="5">
        <f>SUM(D514:D516)</f>
        <v>2500</v>
      </c>
      <c r="E513" s="5">
        <f>SUM(E514:E516)</f>
        <v>2500</v>
      </c>
    </row>
    <row r="514" spans="1:5">
      <c r="A514" s="29"/>
      <c r="B514" s="28" t="s">
        <v>419</v>
      </c>
      <c r="C514" s="30">
        <v>2500</v>
      </c>
      <c r="D514" s="30">
        <f t="shared" ref="D514:E521" si="55">C514</f>
        <v>2500</v>
      </c>
      <c r="E514" s="30">
        <f t="shared" si="55"/>
        <v>2500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1000</v>
      </c>
      <c r="D517" s="5">
        <f t="shared" si="55"/>
        <v>1000</v>
      </c>
      <c r="E517" s="5">
        <f t="shared" si="55"/>
        <v>1000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6000</v>
      </c>
      <c r="D520" s="5">
        <f t="shared" si="55"/>
        <v>6000</v>
      </c>
      <c r="E520" s="5">
        <f t="shared" si="55"/>
        <v>6000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84" t="s">
        <v>426</v>
      </c>
      <c r="B522" s="185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84" t="s">
        <v>432</v>
      </c>
      <c r="B528" s="185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84" t="s">
        <v>441</v>
      </c>
      <c r="B538" s="185"/>
      <c r="C538" s="32">
        <f>SUM(C539:C544)</f>
        <v>500</v>
      </c>
      <c r="D538" s="32">
        <f>SUM(D539:D544)</f>
        <v>500</v>
      </c>
      <c r="E538" s="32">
        <f>SUM(E539:E544)</f>
        <v>500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>
        <v>500</v>
      </c>
      <c r="D540" s="5">
        <f t="shared" ref="D540:E543" si="58">C540</f>
        <v>500</v>
      </c>
      <c r="E540" s="5">
        <f t="shared" si="58"/>
        <v>500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8" t="s">
        <v>449</v>
      </c>
      <c r="B547" s="189"/>
      <c r="C547" s="35">
        <f>C548+C549</f>
        <v>47500</v>
      </c>
      <c r="D547" s="35">
        <f>D548+D549</f>
        <v>47500</v>
      </c>
      <c r="E547" s="35">
        <f>E548+E549</f>
        <v>47500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84" t="s">
        <v>450</v>
      </c>
      <c r="B548" s="185"/>
      <c r="C548" s="32"/>
      <c r="D548" s="32">
        <f>C548</f>
        <v>0</v>
      </c>
      <c r="E548" s="32">
        <f>D548</f>
        <v>0</v>
      </c>
    </row>
    <row r="549" spans="1:10">
      <c r="A549" s="184" t="s">
        <v>451</v>
      </c>
      <c r="B549" s="185"/>
      <c r="C549" s="32">
        <v>47500</v>
      </c>
      <c r="D549" s="32">
        <f>C549</f>
        <v>47500</v>
      </c>
      <c r="E549" s="32">
        <f>D549</f>
        <v>47500</v>
      </c>
    </row>
    <row r="550" spans="1:10">
      <c r="A550" s="182" t="s">
        <v>455</v>
      </c>
      <c r="B550" s="183"/>
      <c r="C550" s="36">
        <f>C551</f>
        <v>10000</v>
      </c>
      <c r="D550" s="36">
        <f>D551</f>
        <v>10000</v>
      </c>
      <c r="E550" s="36">
        <f>E551</f>
        <v>10000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80" t="s">
        <v>456</v>
      </c>
      <c r="B551" s="181"/>
      <c r="C551" s="33">
        <f>C552+C556</f>
        <v>10000</v>
      </c>
      <c r="D551" s="33">
        <f>D552+D556</f>
        <v>10000</v>
      </c>
      <c r="E551" s="33">
        <f>E552+E556</f>
        <v>10000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84" t="s">
        <v>457</v>
      </c>
      <c r="B552" s="185"/>
      <c r="C552" s="32">
        <f>SUM(C553:C555)</f>
        <v>10000</v>
      </c>
      <c r="D552" s="32">
        <f>SUM(D553:D555)</f>
        <v>10000</v>
      </c>
      <c r="E552" s="32">
        <f>SUM(E553:E555)</f>
        <v>10000</v>
      </c>
    </row>
    <row r="553" spans="1:10">
      <c r="A553" s="6">
        <v>5500</v>
      </c>
      <c r="B553" s="4" t="s">
        <v>458</v>
      </c>
      <c r="C553" s="5">
        <v>10000</v>
      </c>
      <c r="D553" s="5">
        <f t="shared" ref="D553:E555" si="59">C553</f>
        <v>10000</v>
      </c>
      <c r="E553" s="5">
        <f t="shared" si="59"/>
        <v>10000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84" t="s">
        <v>461</v>
      </c>
      <c r="B556" s="185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86" t="s">
        <v>62</v>
      </c>
      <c r="B559" s="187"/>
      <c r="C559" s="37">
        <f>C560+C716+C725</f>
        <v>375432</v>
      </c>
      <c r="D559" s="37">
        <v>398116.799</v>
      </c>
      <c r="E559" s="37">
        <v>398116.114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2" t="s">
        <v>464</v>
      </c>
      <c r="B560" s="183"/>
      <c r="C560" s="36">
        <f>C561+C638+C642+C645</f>
        <v>291400</v>
      </c>
      <c r="D560" s="36">
        <f>D561+D638+D642+D645</f>
        <v>291400</v>
      </c>
      <c r="E560" s="36">
        <f>E561+E638+E642+E645</f>
        <v>291400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80" t="s">
        <v>465</v>
      </c>
      <c r="B561" s="181"/>
      <c r="C561" s="38">
        <f>C562+C567+C568+C569+C576+C577+C581+C584+C585+C586+C587+C592+C595+C599+C603+C610+C616+C628</f>
        <v>291400</v>
      </c>
      <c r="D561" s="38">
        <f>D562+D567+D568+D569+D576+D577+D581+D584+D585+D586+D587+D592+D595+D599+D603+D610+D616+D628</f>
        <v>291400</v>
      </c>
      <c r="E561" s="38">
        <f>E562+E567+E568+E569+E576+E577+E581+E584+E585+E586+E587+E592+E595+E599+E603+E610+E616+E628</f>
        <v>291400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84" t="s">
        <v>466</v>
      </c>
      <c r="B562" s="185"/>
      <c r="C562" s="32">
        <f>SUM(C563:C566)</f>
        <v>18200</v>
      </c>
      <c r="D562" s="32">
        <f>SUM(D563:D566)</f>
        <v>18200</v>
      </c>
      <c r="E562" s="32">
        <f>SUM(E563:E566)</f>
        <v>18200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18200</v>
      </c>
      <c r="D566" s="5">
        <f t="shared" si="60"/>
        <v>18200</v>
      </c>
      <c r="E566" s="5">
        <f t="shared" si="60"/>
        <v>18200</v>
      </c>
    </row>
    <row r="567" spans="1:10">
      <c r="A567" s="184" t="s">
        <v>467</v>
      </c>
      <c r="B567" s="185"/>
      <c r="C567" s="31">
        <v>0</v>
      </c>
      <c r="D567" s="31">
        <f>C567</f>
        <v>0</v>
      </c>
      <c r="E567" s="31">
        <f>D567</f>
        <v>0</v>
      </c>
    </row>
    <row r="568" spans="1:10">
      <c r="A568" s="184" t="s">
        <v>472</v>
      </c>
      <c r="B568" s="185"/>
      <c r="C568" s="32">
        <v>0</v>
      </c>
      <c r="D568" s="32">
        <f>C568</f>
        <v>0</v>
      </c>
      <c r="E568" s="32">
        <f>D568</f>
        <v>0</v>
      </c>
    </row>
    <row r="569" spans="1:10">
      <c r="A569" s="184" t="s">
        <v>473</v>
      </c>
      <c r="B569" s="185"/>
      <c r="C569" s="32">
        <f>SUM(C570:C575)</f>
        <v>87000</v>
      </c>
      <c r="D569" s="32">
        <f>SUM(D570:D575)</f>
        <v>87000</v>
      </c>
      <c r="E569" s="32">
        <f>SUM(E570:E575)</f>
        <v>87000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87000</v>
      </c>
      <c r="D575" s="5">
        <f t="shared" si="61"/>
        <v>87000</v>
      </c>
      <c r="E575" s="5">
        <f t="shared" si="61"/>
        <v>87000</v>
      </c>
    </row>
    <row r="576" spans="1:10">
      <c r="A576" s="184" t="s">
        <v>480</v>
      </c>
      <c r="B576" s="185"/>
      <c r="C576" s="32">
        <v>0</v>
      </c>
      <c r="D576" s="32">
        <f>C576</f>
        <v>0</v>
      </c>
      <c r="E576" s="32">
        <f>D576</f>
        <v>0</v>
      </c>
    </row>
    <row r="577" spans="1:5">
      <c r="A577" s="184" t="s">
        <v>481</v>
      </c>
      <c r="B577" s="185"/>
      <c r="C577" s="32">
        <f>SUM(C578:C580)</f>
        <v>5000</v>
      </c>
      <c r="D577" s="32">
        <f>SUM(D578:D580)</f>
        <v>5000</v>
      </c>
      <c r="E577" s="32">
        <f>SUM(E578:E580)</f>
        <v>5000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5000</v>
      </c>
      <c r="D580" s="5">
        <f t="shared" si="62"/>
        <v>5000</v>
      </c>
      <c r="E580" s="5">
        <f t="shared" si="62"/>
        <v>5000</v>
      </c>
    </row>
    <row r="581" spans="1:5">
      <c r="A581" s="184" t="s">
        <v>485</v>
      </c>
      <c r="B581" s="185"/>
      <c r="C581" s="32">
        <f>SUM(C582:C583)</f>
        <v>68900</v>
      </c>
      <c r="D581" s="32">
        <f>SUM(D582:D583)</f>
        <v>68900</v>
      </c>
      <c r="E581" s="32">
        <f>SUM(E582:E583)</f>
        <v>68900</v>
      </c>
    </row>
    <row r="582" spans="1:5">
      <c r="A582" s="7">
        <v>6606</v>
      </c>
      <c r="B582" s="4" t="s">
        <v>486</v>
      </c>
      <c r="C582" s="5">
        <v>28900</v>
      </c>
      <c r="D582" s="5">
        <f t="shared" ref="D582:E586" si="63">C582</f>
        <v>28900</v>
      </c>
      <c r="E582" s="5">
        <f t="shared" si="63"/>
        <v>28900</v>
      </c>
    </row>
    <row r="583" spans="1:5">
      <c r="A583" s="7">
        <v>6606</v>
      </c>
      <c r="B583" s="4" t="s">
        <v>487</v>
      </c>
      <c r="C583" s="5">
        <v>40000</v>
      </c>
      <c r="D583" s="5">
        <f t="shared" si="63"/>
        <v>40000</v>
      </c>
      <c r="E583" s="5">
        <f t="shared" si="63"/>
        <v>40000</v>
      </c>
    </row>
    <row r="584" spans="1:5">
      <c r="A584" s="184" t="s">
        <v>488</v>
      </c>
      <c r="B584" s="185"/>
      <c r="C584" s="32">
        <v>1000</v>
      </c>
      <c r="D584" s="32">
        <f t="shared" si="63"/>
        <v>1000</v>
      </c>
      <c r="E584" s="32">
        <f t="shared" si="63"/>
        <v>1000</v>
      </c>
    </row>
    <row r="585" spans="1:5">
      <c r="A585" s="184" t="s">
        <v>489</v>
      </c>
      <c r="B585" s="185"/>
      <c r="C585" s="32">
        <v>53000</v>
      </c>
      <c r="D585" s="32">
        <f t="shared" si="63"/>
        <v>53000</v>
      </c>
      <c r="E585" s="32">
        <f t="shared" si="63"/>
        <v>53000</v>
      </c>
    </row>
    <row r="586" spans="1:5">
      <c r="A586" s="184" t="s">
        <v>490</v>
      </c>
      <c r="B586" s="185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84" t="s">
        <v>491</v>
      </c>
      <c r="B587" s="185"/>
      <c r="C587" s="32">
        <f>SUM(C588:C591)</f>
        <v>22300</v>
      </c>
      <c r="D587" s="32">
        <f>SUM(D588:D591)</f>
        <v>22300</v>
      </c>
      <c r="E587" s="32">
        <f>SUM(E588:E591)</f>
        <v>22300</v>
      </c>
    </row>
    <row r="588" spans="1:5">
      <c r="A588" s="7">
        <v>6610</v>
      </c>
      <c r="B588" s="4" t="s">
        <v>492</v>
      </c>
      <c r="C588" s="5">
        <v>22300</v>
      </c>
      <c r="D588" s="5">
        <f>C588</f>
        <v>22300</v>
      </c>
      <c r="E588" s="5">
        <f>D588</f>
        <v>22300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84" t="s">
        <v>498</v>
      </c>
      <c r="B592" s="185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84" t="s">
        <v>502</v>
      </c>
      <c r="B595" s="185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84" t="s">
        <v>503</v>
      </c>
      <c r="B599" s="185"/>
      <c r="C599" s="32">
        <f>SUM(C600:C602)</f>
        <v>26000</v>
      </c>
      <c r="D599" s="32">
        <f>SUM(D600:D602)</f>
        <v>26000</v>
      </c>
      <c r="E599" s="32">
        <f>SUM(E600:E602)</f>
        <v>26000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16000</v>
      </c>
      <c r="D601" s="5">
        <f t="shared" si="66"/>
        <v>16000</v>
      </c>
      <c r="E601" s="5">
        <f t="shared" si="66"/>
        <v>16000</v>
      </c>
    </row>
    <row r="602" spans="1:5">
      <c r="A602" s="7">
        <v>6613</v>
      </c>
      <c r="B602" s="4" t="s">
        <v>501</v>
      </c>
      <c r="C602" s="5">
        <v>10000</v>
      </c>
      <c r="D602" s="5">
        <f t="shared" si="66"/>
        <v>10000</v>
      </c>
      <c r="E602" s="5">
        <f t="shared" si="66"/>
        <v>10000</v>
      </c>
    </row>
    <row r="603" spans="1:5">
      <c r="A603" s="184" t="s">
        <v>506</v>
      </c>
      <c r="B603" s="185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84" t="s">
        <v>513</v>
      </c>
      <c r="B610" s="185"/>
      <c r="C610" s="32">
        <f>SUM(C611:C615)</f>
        <v>10000</v>
      </c>
      <c r="D610" s="32">
        <f>SUM(D611:D615)</f>
        <v>10000</v>
      </c>
      <c r="E610" s="32">
        <f>SUM(E611:E615)</f>
        <v>10000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10000</v>
      </c>
      <c r="D613" s="5">
        <f t="shared" si="68"/>
        <v>10000</v>
      </c>
      <c r="E613" s="5">
        <f t="shared" si="68"/>
        <v>10000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84" t="s">
        <v>519</v>
      </c>
      <c r="B616" s="185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84" t="s">
        <v>531</v>
      </c>
      <c r="B628" s="185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80" t="s">
        <v>541</v>
      </c>
      <c r="B638" s="18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84" t="s">
        <v>542</v>
      </c>
      <c r="B639" s="185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84" t="s">
        <v>543</v>
      </c>
      <c r="B640" s="185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84" t="s">
        <v>544</v>
      </c>
      <c r="B641" s="185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80" t="s">
        <v>545</v>
      </c>
      <c r="B642" s="18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84" t="s">
        <v>546</v>
      </c>
      <c r="B643" s="185"/>
      <c r="C643" s="32">
        <v>0</v>
      </c>
      <c r="D643" s="32">
        <f>C643</f>
        <v>0</v>
      </c>
      <c r="E643" s="32">
        <f>D643</f>
        <v>0</v>
      </c>
    </row>
    <row r="644" spans="1:10">
      <c r="A644" s="184" t="s">
        <v>547</v>
      </c>
      <c r="B644" s="185"/>
      <c r="C644" s="32">
        <v>0</v>
      </c>
      <c r="D644" s="32">
        <f>C644</f>
        <v>0</v>
      </c>
      <c r="E644" s="32">
        <f>D644</f>
        <v>0</v>
      </c>
    </row>
    <row r="645" spans="1:10">
      <c r="A645" s="180" t="s">
        <v>548</v>
      </c>
      <c r="B645" s="18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84" t="s">
        <v>549</v>
      </c>
      <c r="B646" s="185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84" t="s">
        <v>550</v>
      </c>
      <c r="B651" s="185"/>
      <c r="C651" s="31">
        <v>0</v>
      </c>
      <c r="D651" s="31">
        <f>C651</f>
        <v>0</v>
      </c>
      <c r="E651" s="31">
        <f>D651</f>
        <v>0</v>
      </c>
    </row>
    <row r="652" spans="1:10">
      <c r="A652" s="184" t="s">
        <v>551</v>
      </c>
      <c r="B652" s="185"/>
      <c r="C652" s="32">
        <v>0</v>
      </c>
      <c r="D652" s="32">
        <f>C652</f>
        <v>0</v>
      </c>
      <c r="E652" s="32">
        <f>D652</f>
        <v>0</v>
      </c>
    </row>
    <row r="653" spans="1:10">
      <c r="A653" s="184" t="s">
        <v>552</v>
      </c>
      <c r="B653" s="185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84" t="s">
        <v>553</v>
      </c>
      <c r="B660" s="185"/>
      <c r="C660" s="32">
        <v>0</v>
      </c>
      <c r="D660" s="32">
        <f>C660</f>
        <v>0</v>
      </c>
      <c r="E660" s="32">
        <f>D660</f>
        <v>0</v>
      </c>
    </row>
    <row r="661" spans="1:5">
      <c r="A661" s="184" t="s">
        <v>554</v>
      </c>
      <c r="B661" s="185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84" t="s">
        <v>555</v>
      </c>
      <c r="B665" s="185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84" t="s">
        <v>556</v>
      </c>
      <c r="B668" s="185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84" t="s">
        <v>557</v>
      </c>
      <c r="B669" s="185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84" t="s">
        <v>558</v>
      </c>
      <c r="B670" s="185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84" t="s">
        <v>559</v>
      </c>
      <c r="B671" s="185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84" t="s">
        <v>560</v>
      </c>
      <c r="B676" s="185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84" t="s">
        <v>561</v>
      </c>
      <c r="B679" s="185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84" t="s">
        <v>562</v>
      </c>
      <c r="B683" s="185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84" t="s">
        <v>563</v>
      </c>
      <c r="B687" s="185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84" t="s">
        <v>564</v>
      </c>
      <c r="B694" s="185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84" t="s">
        <v>565</v>
      </c>
      <c r="B700" s="185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84" t="s">
        <v>566</v>
      </c>
      <c r="B712" s="185"/>
      <c r="C712" s="31">
        <v>0</v>
      </c>
      <c r="D712" s="31">
        <f>C712</f>
        <v>0</v>
      </c>
      <c r="E712" s="31">
        <f>D712</f>
        <v>0</v>
      </c>
    </row>
    <row r="713" spans="1:10">
      <c r="A713" s="184" t="s">
        <v>567</v>
      </c>
      <c r="B713" s="185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84" t="s">
        <v>568</v>
      </c>
      <c r="B714" s="185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84" t="s">
        <v>569</v>
      </c>
      <c r="B715" s="185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82" t="s">
        <v>570</v>
      </c>
      <c r="B716" s="183"/>
      <c r="C716" s="36">
        <f>C717</f>
        <v>84032</v>
      </c>
      <c r="D716" s="36">
        <f>D717</f>
        <v>84032</v>
      </c>
      <c r="E716" s="36">
        <f>E717</f>
        <v>84032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80" t="s">
        <v>571</v>
      </c>
      <c r="B717" s="181"/>
      <c r="C717" s="33">
        <f>C718+C722</f>
        <v>84032</v>
      </c>
      <c r="D717" s="33">
        <f>D718+D722</f>
        <v>84032</v>
      </c>
      <c r="E717" s="33">
        <f>E718+E722</f>
        <v>84032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78" t="s">
        <v>851</v>
      </c>
      <c r="B718" s="179"/>
      <c r="C718" s="31">
        <f>SUM(C719:C721)</f>
        <v>84032</v>
      </c>
      <c r="D718" s="31">
        <f>SUM(D719:D721)</f>
        <v>84032</v>
      </c>
      <c r="E718" s="31">
        <f>SUM(E719:E721)</f>
        <v>84032</v>
      </c>
    </row>
    <row r="719" spans="1:10">
      <c r="A719" s="6">
        <v>10950</v>
      </c>
      <c r="B719" s="4" t="s">
        <v>572</v>
      </c>
      <c r="C719" s="5">
        <v>84032</v>
      </c>
      <c r="D719" s="5">
        <f>C719</f>
        <v>84032</v>
      </c>
      <c r="E719" s="5">
        <f>D719</f>
        <v>84032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78" t="s">
        <v>850</v>
      </c>
      <c r="B722" s="179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2" t="s">
        <v>577</v>
      </c>
      <c r="B725" s="18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80" t="s">
        <v>588</v>
      </c>
      <c r="B726" s="18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78" t="s">
        <v>849</v>
      </c>
      <c r="B727" s="17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78" t="s">
        <v>848</v>
      </c>
      <c r="B730" s="179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78" t="s">
        <v>846</v>
      </c>
      <c r="B733" s="17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78" t="s">
        <v>843</v>
      </c>
      <c r="B739" s="179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78" t="s">
        <v>842</v>
      </c>
      <c r="B741" s="179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78" t="s">
        <v>841</v>
      </c>
      <c r="B743" s="17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78" t="s">
        <v>836</v>
      </c>
      <c r="B750" s="17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  <c r="F752" s="124"/>
      <c r="G752" s="124"/>
      <c r="H752" s="124"/>
      <c r="I752" s="124"/>
      <c r="J752" s="124"/>
      <c r="K752" s="124"/>
    </row>
    <row r="753" spans="1:11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  <c r="F753" s="124"/>
      <c r="G753" s="124"/>
      <c r="H753" s="124"/>
      <c r="I753" s="124"/>
      <c r="J753" s="124"/>
      <c r="K753" s="124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78" t="s">
        <v>834</v>
      </c>
      <c r="B755" s="179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78" t="s">
        <v>830</v>
      </c>
      <c r="B760" s="179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78" t="s">
        <v>828</v>
      </c>
      <c r="B765" s="179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78" t="s">
        <v>826</v>
      </c>
      <c r="B767" s="179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78" t="s">
        <v>823</v>
      </c>
      <c r="B771" s="179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78" t="s">
        <v>817</v>
      </c>
      <c r="B777" s="179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500-000000000000}">
      <formula1>C115+C340</formula1>
    </dataValidation>
    <dataValidation type="custom" allowBlank="1" showInputMessage="1" showErrorMessage="1" sqref="J152:J153" xr:uid="{00000000-0002-0000-0500-000001000000}">
      <formula1>C153+C355</formula1>
    </dataValidation>
    <dataValidation type="custom" allowBlank="1" showInputMessage="1" showErrorMessage="1" sqref="J177:J178" xr:uid="{00000000-0002-0000-0500-000002000000}">
      <formula1>C178+C366</formula1>
    </dataValidation>
    <dataValidation type="custom" allowBlank="1" showInputMessage="1" showErrorMessage="1" sqref="J170" xr:uid="{00000000-0002-0000-0500-000003000000}">
      <formula1>C171+C363</formula1>
    </dataValidation>
    <dataValidation type="custom" allowBlank="1" showInputMessage="1" showErrorMessage="1" sqref="J163" xr:uid="{00000000-0002-0000-0500-000004000000}">
      <formula1>C164+C360</formula1>
    </dataValidation>
    <dataValidation type="custom" allowBlank="1" showInputMessage="1" showErrorMessage="1" sqref="J135" xr:uid="{00000000-0002-0000-0500-000005000000}">
      <formula1>C136+C349</formula1>
    </dataValidation>
    <dataValidation type="custom" allowBlank="1" showInputMessage="1" showErrorMessage="1" sqref="J97 J38 J61 J67:J68" xr:uid="{00000000-0002-0000-0500-000006000000}">
      <formula1>C39+C261</formula1>
    </dataValidation>
    <dataValidation type="custom" allowBlank="1" showInputMessage="1" showErrorMessage="1" sqref="J638 J642 J716:J717 J645 J725:J726" xr:uid="{00000000-0002-0000-0500-000007000000}">
      <formula1>C639+C793</formula1>
    </dataValidation>
    <dataValidation type="custom" allowBlank="1" showInputMessage="1" showErrorMessage="1" sqref="J11" xr:uid="{00000000-0002-0000-0500-000008000000}">
      <formula1>C12+C136</formula1>
    </dataValidation>
    <dataValidation type="custom" allowBlank="1" showInputMessage="1" showErrorMessage="1" sqref="J256:J259" xr:uid="{00000000-0002-0000-0500-000009000000}">
      <formula1>C257+C372</formula1>
    </dataValidation>
    <dataValidation type="custom" allowBlank="1" showInputMessage="1" showErrorMessage="1" sqref="J483" xr:uid="{00000000-0002-0000-0500-00000A000000}">
      <formula1>C484+C595</formula1>
    </dataValidation>
    <dataValidation type="custom" allowBlank="1" showInputMessage="1" showErrorMessage="1" sqref="J559" xr:uid="{00000000-0002-0000-0500-00000B000000}">
      <formula1>C259+C374</formula1>
    </dataValidation>
    <dataValidation type="custom" allowBlank="1" showInputMessage="1" showErrorMessage="1" sqref="J1:J4 J550:J551 J560:J561 J339 J547" xr:uid="{00000000-0002-0000-05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500-00000D000000}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780"/>
  <sheetViews>
    <sheetView rightToLeft="1" tabSelected="1" topLeftCell="A251" workbookViewId="0">
      <selection activeCell="C254" sqref="C254"/>
    </sheetView>
  </sheetViews>
  <sheetFormatPr defaultColWidth="10.90625" defaultRowHeight="14.5"/>
  <cols>
    <col min="2" max="2" width="106.81640625" customWidth="1"/>
    <col min="3" max="4" width="15.26953125" bestFit="1" customWidth="1"/>
    <col min="5" max="5" width="14.1796875" bestFit="1" customWidth="1"/>
    <col min="6" max="6" width="15.26953125" bestFit="1" customWidth="1"/>
  </cols>
  <sheetData>
    <row r="1" spans="1:10" ht="18.5">
      <c r="A1" s="194" t="s">
        <v>30</v>
      </c>
      <c r="B1" s="194"/>
      <c r="C1" s="194"/>
      <c r="D1" s="161" t="s">
        <v>853</v>
      </c>
      <c r="E1" s="161" t="s">
        <v>852</v>
      </c>
      <c r="G1" s="43" t="s">
        <v>31</v>
      </c>
      <c r="H1" s="44">
        <f>C2+C114</f>
        <v>1801067</v>
      </c>
      <c r="I1" s="45"/>
      <c r="J1" s="46" t="b">
        <f>AND(H1=I1)</f>
        <v>0</v>
      </c>
    </row>
    <row r="2" spans="1:10">
      <c r="A2" s="202" t="s">
        <v>60</v>
      </c>
      <c r="B2" s="202"/>
      <c r="C2" s="26">
        <f>C3+C67</f>
        <v>1402500</v>
      </c>
      <c r="D2" s="166">
        <f>D3+D67</f>
        <v>1402500</v>
      </c>
      <c r="E2" s="166">
        <f>E3+E67</f>
        <v>1402500</v>
      </c>
      <c r="G2" s="39" t="s">
        <v>60</v>
      </c>
      <c r="H2" s="41">
        <f>C2</f>
        <v>1402500</v>
      </c>
      <c r="I2" s="42"/>
      <c r="J2" s="40" t="b">
        <f>AND(H2=I2)</f>
        <v>0</v>
      </c>
    </row>
    <row r="3" spans="1:10">
      <c r="A3" s="199" t="s">
        <v>578</v>
      </c>
      <c r="B3" s="199"/>
      <c r="C3" s="23">
        <f>C4+C11+C38+C61</f>
        <v>522500</v>
      </c>
      <c r="D3" s="167">
        <f>D4+D11+D38+D61</f>
        <v>522500</v>
      </c>
      <c r="E3" s="167">
        <f>E4+E11+E38+E61</f>
        <v>522500</v>
      </c>
      <c r="G3" s="39" t="s">
        <v>57</v>
      </c>
      <c r="H3" s="41">
        <f t="shared" ref="H3:H66" si="0">C3</f>
        <v>522500</v>
      </c>
      <c r="I3" s="42"/>
      <c r="J3" s="40" t="b">
        <f>AND(H3=I3)</f>
        <v>0</v>
      </c>
    </row>
    <row r="4" spans="1:10" ht="16.5" customHeight="1">
      <c r="A4" s="195" t="s">
        <v>124</v>
      </c>
      <c r="B4" s="196"/>
      <c r="C4" s="21">
        <f>SUM(C5:C10)</f>
        <v>315000</v>
      </c>
      <c r="D4" s="168">
        <f>SUM(D5:D10)</f>
        <v>315000</v>
      </c>
      <c r="E4" s="168">
        <f>SUM(E5:E10)</f>
        <v>315000</v>
      </c>
      <c r="F4" s="17"/>
      <c r="G4" s="39" t="s">
        <v>53</v>
      </c>
      <c r="H4" s="41">
        <f t="shared" si="0"/>
        <v>315000</v>
      </c>
      <c r="I4" s="42"/>
      <c r="J4" s="40" t="b">
        <f>AND(H4=I4)</f>
        <v>0</v>
      </c>
    </row>
    <row r="5" spans="1:10" ht="17.25" customHeight="1">
      <c r="A5" s="3">
        <v>1101</v>
      </c>
      <c r="B5" s="1" t="s">
        <v>0</v>
      </c>
      <c r="C5" s="2">
        <v>55000</v>
      </c>
      <c r="D5" s="169">
        <f>C5</f>
        <v>55000</v>
      </c>
      <c r="E5" s="169">
        <f>D5</f>
        <v>55000</v>
      </c>
      <c r="F5" s="17"/>
      <c r="G5" s="17"/>
      <c r="H5" s="41">
        <f t="shared" si="0"/>
        <v>55000</v>
      </c>
      <c r="I5" s="17"/>
      <c r="J5" s="17"/>
    </row>
    <row r="6" spans="1:10" ht="17.25" customHeight="1">
      <c r="A6" s="3">
        <v>1102</v>
      </c>
      <c r="B6" s="1" t="s">
        <v>1</v>
      </c>
      <c r="C6" s="2">
        <v>2500</v>
      </c>
      <c r="D6" s="169">
        <f t="shared" ref="D6:E10" si="1">C6</f>
        <v>2500</v>
      </c>
      <c r="E6" s="169">
        <f t="shared" si="1"/>
        <v>2500</v>
      </c>
      <c r="F6" s="17"/>
      <c r="G6" s="17"/>
      <c r="H6" s="41">
        <f t="shared" si="0"/>
        <v>2500</v>
      </c>
      <c r="I6" s="17"/>
      <c r="J6" s="17"/>
    </row>
    <row r="7" spans="1:10" ht="16.5" customHeight="1">
      <c r="A7" s="3">
        <v>1201</v>
      </c>
      <c r="B7" s="1" t="s">
        <v>2</v>
      </c>
      <c r="C7" s="2">
        <v>190000</v>
      </c>
      <c r="D7" s="169">
        <f t="shared" si="1"/>
        <v>190000</v>
      </c>
      <c r="E7" s="169">
        <f t="shared" si="1"/>
        <v>190000</v>
      </c>
      <c r="F7" s="17"/>
      <c r="G7" s="17"/>
      <c r="H7" s="41">
        <f t="shared" si="0"/>
        <v>190000</v>
      </c>
      <c r="I7" s="17"/>
      <c r="J7" s="17"/>
    </row>
    <row r="8" spans="1:10" ht="16.5" customHeight="1">
      <c r="A8" s="3">
        <v>1201</v>
      </c>
      <c r="B8" s="1" t="s">
        <v>64</v>
      </c>
      <c r="C8" s="2">
        <v>60000</v>
      </c>
      <c r="D8" s="169">
        <f t="shared" si="1"/>
        <v>60000</v>
      </c>
      <c r="E8" s="169">
        <f t="shared" si="1"/>
        <v>60000</v>
      </c>
      <c r="F8" s="17"/>
      <c r="G8" s="17"/>
      <c r="H8" s="41">
        <f t="shared" si="0"/>
        <v>60000</v>
      </c>
      <c r="I8" s="17"/>
      <c r="J8" s="17"/>
    </row>
    <row r="9" spans="1:10" ht="15" customHeight="1">
      <c r="A9" s="3">
        <v>1202</v>
      </c>
      <c r="B9" s="1" t="s">
        <v>123</v>
      </c>
      <c r="C9" s="2">
        <v>7000</v>
      </c>
      <c r="D9" s="169">
        <f t="shared" si="1"/>
        <v>7000</v>
      </c>
      <c r="E9" s="169">
        <f t="shared" si="1"/>
        <v>7000</v>
      </c>
      <c r="F9" s="17"/>
      <c r="G9" s="17"/>
      <c r="H9" s="41">
        <f t="shared" si="0"/>
        <v>7000</v>
      </c>
      <c r="I9" s="17"/>
      <c r="J9" s="17"/>
    </row>
    <row r="10" spans="1:10" ht="15.75" customHeight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</row>
    <row r="11" spans="1:10" ht="16.5" customHeight="1">
      <c r="A11" s="195" t="s">
        <v>125</v>
      </c>
      <c r="B11" s="196"/>
      <c r="C11" s="21">
        <f>SUM(C12:C37)</f>
        <v>92500</v>
      </c>
      <c r="D11" s="21">
        <f>SUM(D12:D37)</f>
        <v>92500</v>
      </c>
      <c r="E11" s="21">
        <f>SUM(E12:E37)</f>
        <v>92500</v>
      </c>
      <c r="F11" s="17"/>
      <c r="G11" s="39" t="s">
        <v>54</v>
      </c>
      <c r="H11" s="41">
        <f t="shared" si="0"/>
        <v>92500</v>
      </c>
      <c r="I11" s="42"/>
      <c r="J11" s="40" t="b">
        <f>AND(H11=I11)</f>
        <v>0</v>
      </c>
    </row>
    <row r="12" spans="1:10">
      <c r="A12" s="3">
        <v>2101</v>
      </c>
      <c r="B12" s="1" t="s">
        <v>4</v>
      </c>
      <c r="C12" s="2">
        <v>65000</v>
      </c>
      <c r="D12" s="2">
        <f>C12</f>
        <v>65000</v>
      </c>
      <c r="E12" s="2">
        <f>D12</f>
        <v>65000</v>
      </c>
      <c r="H12" s="41">
        <f t="shared" si="0"/>
        <v>65000</v>
      </c>
    </row>
    <row r="13" spans="1:10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0">
      <c r="A14" s="3">
        <v>2201</v>
      </c>
      <c r="B14" s="1" t="s">
        <v>5</v>
      </c>
      <c r="C14" s="2">
        <v>2500</v>
      </c>
      <c r="D14" s="2">
        <f t="shared" si="2"/>
        <v>2500</v>
      </c>
      <c r="E14" s="2">
        <f t="shared" si="2"/>
        <v>2500</v>
      </c>
      <c r="H14" s="41">
        <f t="shared" si="0"/>
        <v>2500</v>
      </c>
    </row>
    <row r="15" spans="1:10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0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F16" s="51"/>
      <c r="H16" s="41">
        <f t="shared" si="0"/>
        <v>0</v>
      </c>
    </row>
    <row r="17" spans="1:8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>
      <c r="A32" s="3">
        <v>2402</v>
      </c>
      <c r="B32" s="1" t="s">
        <v>6</v>
      </c>
      <c r="C32" s="2">
        <v>10000</v>
      </c>
      <c r="D32" s="2">
        <f t="shared" si="3"/>
        <v>10000</v>
      </c>
      <c r="E32" s="2">
        <f t="shared" si="3"/>
        <v>10000</v>
      </c>
      <c r="H32" s="41">
        <f t="shared" si="0"/>
        <v>10000</v>
      </c>
    </row>
    <row r="33" spans="1:10">
      <c r="A33" s="3">
        <v>2403</v>
      </c>
      <c r="B33" s="1" t="s">
        <v>144</v>
      </c>
      <c r="C33" s="2">
        <v>1000</v>
      </c>
      <c r="D33" s="2">
        <f t="shared" si="3"/>
        <v>1000</v>
      </c>
      <c r="E33" s="2">
        <f t="shared" si="3"/>
        <v>1000</v>
      </c>
      <c r="H33" s="41">
        <f t="shared" si="0"/>
        <v>1000</v>
      </c>
    </row>
    <row r="34" spans="1:10">
      <c r="A34" s="3">
        <v>2404</v>
      </c>
      <c r="B34" s="1" t="s">
        <v>7</v>
      </c>
      <c r="C34" s="2">
        <v>3000</v>
      </c>
      <c r="D34" s="2">
        <f t="shared" si="3"/>
        <v>3000</v>
      </c>
      <c r="E34" s="2">
        <f t="shared" si="3"/>
        <v>3000</v>
      </c>
      <c r="H34" s="41">
        <f t="shared" si="0"/>
        <v>3000</v>
      </c>
    </row>
    <row r="35" spans="1:10">
      <c r="A35" s="3">
        <v>2405</v>
      </c>
      <c r="B35" s="1" t="s">
        <v>8</v>
      </c>
      <c r="C35" s="2">
        <v>3000</v>
      </c>
      <c r="D35" s="2">
        <f t="shared" si="3"/>
        <v>3000</v>
      </c>
      <c r="E35" s="2">
        <f t="shared" si="3"/>
        <v>3000</v>
      </c>
      <c r="H35" s="41">
        <f t="shared" si="0"/>
        <v>3000</v>
      </c>
    </row>
    <row r="36" spans="1:10">
      <c r="A36" s="3">
        <v>2406</v>
      </c>
      <c r="B36" s="1" t="s">
        <v>9</v>
      </c>
      <c r="C36" s="2">
        <v>8000</v>
      </c>
      <c r="D36" s="2">
        <f t="shared" si="3"/>
        <v>8000</v>
      </c>
      <c r="E36" s="2">
        <f t="shared" si="3"/>
        <v>8000</v>
      </c>
      <c r="H36" s="41">
        <f t="shared" si="0"/>
        <v>8000</v>
      </c>
    </row>
    <row r="37" spans="1:10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95" t="s">
        <v>145</v>
      </c>
      <c r="B38" s="196"/>
      <c r="C38" s="21">
        <f>SUM(C39:C60)</f>
        <v>115000</v>
      </c>
      <c r="D38" s="21">
        <f>SUM(D39:D60)</f>
        <v>115000</v>
      </c>
      <c r="E38" s="21">
        <f>SUM(E39:E60)</f>
        <v>115000</v>
      </c>
      <c r="G38" s="39" t="s">
        <v>55</v>
      </c>
      <c r="H38" s="41">
        <f t="shared" si="0"/>
        <v>115000</v>
      </c>
      <c r="I38" s="42"/>
      <c r="J38" s="40" t="b">
        <f>AND(H38=I38)</f>
        <v>0</v>
      </c>
    </row>
    <row r="39" spans="1:10">
      <c r="A39" s="20">
        <v>3101</v>
      </c>
      <c r="B39" s="20" t="s">
        <v>11</v>
      </c>
      <c r="C39" s="2">
        <v>15000</v>
      </c>
      <c r="D39" s="2">
        <f>C39</f>
        <v>15000</v>
      </c>
      <c r="E39" s="2">
        <f>D39</f>
        <v>15000</v>
      </c>
      <c r="H39" s="41">
        <f t="shared" si="0"/>
        <v>15000</v>
      </c>
    </row>
    <row r="40" spans="1:10">
      <c r="A40" s="20">
        <v>3102</v>
      </c>
      <c r="B40" s="20" t="s">
        <v>12</v>
      </c>
      <c r="C40" s="2">
        <v>6000</v>
      </c>
      <c r="D40" s="2">
        <f t="shared" ref="D40:E55" si="4">C40</f>
        <v>6000</v>
      </c>
      <c r="E40" s="2">
        <f t="shared" si="4"/>
        <v>6000</v>
      </c>
      <c r="H40" s="41">
        <f t="shared" si="0"/>
        <v>6000</v>
      </c>
    </row>
    <row r="41" spans="1:10">
      <c r="A41" s="20">
        <v>3103</v>
      </c>
      <c r="B41" s="20" t="s">
        <v>13</v>
      </c>
      <c r="C41" s="2">
        <v>15000</v>
      </c>
      <c r="D41" s="2">
        <f t="shared" si="4"/>
        <v>15000</v>
      </c>
      <c r="E41" s="2">
        <f t="shared" si="4"/>
        <v>15000</v>
      </c>
      <c r="H41" s="41">
        <f t="shared" si="0"/>
        <v>15000</v>
      </c>
    </row>
    <row r="42" spans="1:10">
      <c r="A42" s="20">
        <v>3199</v>
      </c>
      <c r="B42" s="20" t="s">
        <v>14</v>
      </c>
      <c r="C42" s="2">
        <v>1500</v>
      </c>
      <c r="D42" s="2">
        <f t="shared" si="4"/>
        <v>1500</v>
      </c>
      <c r="E42" s="2">
        <f t="shared" si="4"/>
        <v>1500</v>
      </c>
      <c r="H42" s="41">
        <f t="shared" si="0"/>
        <v>1500</v>
      </c>
    </row>
    <row r="43" spans="1:10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>
      <c r="A48" s="20">
        <v>3206</v>
      </c>
      <c r="B48" s="20" t="s">
        <v>17</v>
      </c>
      <c r="C48" s="2">
        <v>6000</v>
      </c>
      <c r="D48" s="2">
        <f t="shared" si="4"/>
        <v>6000</v>
      </c>
      <c r="E48" s="2">
        <f t="shared" si="4"/>
        <v>6000</v>
      </c>
      <c r="H48" s="41">
        <f t="shared" si="0"/>
        <v>6000</v>
      </c>
    </row>
    <row r="49" spans="1:10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>
      <c r="A52" s="20">
        <v>3299</v>
      </c>
      <c r="B52" s="20" t="s">
        <v>152</v>
      </c>
      <c r="C52" s="2">
        <v>2000</v>
      </c>
      <c r="D52" s="2">
        <f t="shared" si="4"/>
        <v>2000</v>
      </c>
      <c r="E52" s="2">
        <f t="shared" si="4"/>
        <v>2000</v>
      </c>
      <c r="H52" s="41">
        <f t="shared" si="0"/>
        <v>2000</v>
      </c>
    </row>
    <row r="53" spans="1:10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>
      <c r="A54" s="20">
        <v>3302</v>
      </c>
      <c r="B54" s="20" t="s">
        <v>19</v>
      </c>
      <c r="C54" s="2">
        <v>4000</v>
      </c>
      <c r="D54" s="2">
        <f t="shared" si="4"/>
        <v>4000</v>
      </c>
      <c r="E54" s="2">
        <f t="shared" si="4"/>
        <v>4000</v>
      </c>
      <c r="H54" s="41">
        <f t="shared" si="0"/>
        <v>4000</v>
      </c>
    </row>
    <row r="55" spans="1:10">
      <c r="A55" s="20">
        <v>3303</v>
      </c>
      <c r="B55" s="20" t="s">
        <v>153</v>
      </c>
      <c r="C55" s="2">
        <v>25000</v>
      </c>
      <c r="D55" s="2">
        <f t="shared" si="4"/>
        <v>25000</v>
      </c>
      <c r="E55" s="2">
        <f t="shared" si="4"/>
        <v>25000</v>
      </c>
      <c r="H55" s="41">
        <f t="shared" si="0"/>
        <v>25000</v>
      </c>
    </row>
    <row r="56" spans="1:10">
      <c r="A56" s="20">
        <v>3303</v>
      </c>
      <c r="B56" s="20" t="s">
        <v>154</v>
      </c>
      <c r="C56" s="2">
        <v>35000</v>
      </c>
      <c r="D56" s="2">
        <f t="shared" ref="D56:E60" si="5">C56</f>
        <v>35000</v>
      </c>
      <c r="E56" s="2">
        <f t="shared" si="5"/>
        <v>35000</v>
      </c>
      <c r="H56" s="41">
        <f t="shared" si="0"/>
        <v>35000</v>
      </c>
    </row>
    <row r="57" spans="1:10">
      <c r="A57" s="20">
        <v>3304</v>
      </c>
      <c r="B57" s="20" t="s">
        <v>155</v>
      </c>
      <c r="C57" s="2">
        <v>2500</v>
      </c>
      <c r="D57" s="2">
        <f t="shared" si="5"/>
        <v>2500</v>
      </c>
      <c r="E57" s="2">
        <f t="shared" si="5"/>
        <v>2500</v>
      </c>
      <c r="H57" s="41">
        <f t="shared" si="0"/>
        <v>2500</v>
      </c>
    </row>
    <row r="58" spans="1:10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>
      <c r="A60" s="20">
        <v>3399</v>
      </c>
      <c r="B60" s="20" t="s">
        <v>104</v>
      </c>
      <c r="C60" s="2">
        <v>1000</v>
      </c>
      <c r="D60" s="2">
        <f t="shared" si="5"/>
        <v>1000</v>
      </c>
      <c r="E60" s="2">
        <f t="shared" si="5"/>
        <v>1000</v>
      </c>
      <c r="H60" s="41">
        <f t="shared" si="0"/>
        <v>1000</v>
      </c>
    </row>
    <row r="61" spans="1:10">
      <c r="A61" s="195" t="s">
        <v>158</v>
      </c>
      <c r="B61" s="19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99" t="s">
        <v>579</v>
      </c>
      <c r="B67" s="199"/>
      <c r="C67" s="25">
        <f>C97+C68</f>
        <v>880000</v>
      </c>
      <c r="D67" s="25">
        <f>D97+D68</f>
        <v>880000</v>
      </c>
      <c r="E67" s="25">
        <f>E97+E68</f>
        <v>880000</v>
      </c>
      <c r="G67" s="39" t="s">
        <v>59</v>
      </c>
      <c r="H67" s="41">
        <f t="shared" ref="H67:H130" si="7">C67</f>
        <v>880000</v>
      </c>
      <c r="I67" s="42"/>
      <c r="J67" s="40" t="b">
        <f>AND(H67=I67)</f>
        <v>0</v>
      </c>
    </row>
    <row r="68" spans="1:10">
      <c r="A68" s="195" t="s">
        <v>163</v>
      </c>
      <c r="B68" s="196"/>
      <c r="C68" s="21">
        <f>SUM(C69:C96)</f>
        <v>150000</v>
      </c>
      <c r="D68" s="21">
        <f>SUM(D69:D96)</f>
        <v>150000</v>
      </c>
      <c r="E68" s="21">
        <f>SUM(E69:E96)</f>
        <v>150000</v>
      </c>
      <c r="G68" s="39" t="s">
        <v>56</v>
      </c>
      <c r="H68" s="41">
        <f t="shared" si="7"/>
        <v>150000</v>
      </c>
      <c r="I68" s="42"/>
      <c r="J68" s="40" t="b">
        <f>AND(H68=I68)</f>
        <v>0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>
      <c r="A79" s="3">
        <v>5201</v>
      </c>
      <c r="B79" s="2" t="s">
        <v>20</v>
      </c>
      <c r="C79" s="18">
        <v>50000</v>
      </c>
      <c r="D79" s="2">
        <f t="shared" si="8"/>
        <v>50000</v>
      </c>
      <c r="E79" s="2">
        <f t="shared" si="8"/>
        <v>50000</v>
      </c>
      <c r="H79" s="41">
        <f t="shared" si="7"/>
        <v>50000</v>
      </c>
    </row>
    <row r="80" spans="1:10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10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10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10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F83" s="16"/>
      <c r="G83" s="16"/>
      <c r="H83" s="41">
        <f t="shared" si="7"/>
        <v>0</v>
      </c>
      <c r="I83" s="16"/>
      <c r="J83" s="16"/>
    </row>
    <row r="84" spans="1:10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10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10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10">
      <c r="A87" s="3">
        <v>5207</v>
      </c>
      <c r="B87" s="2" t="s">
        <v>179</v>
      </c>
      <c r="C87" s="2">
        <v>1500</v>
      </c>
      <c r="D87" s="2">
        <f t="shared" si="9"/>
        <v>1500</v>
      </c>
      <c r="E87" s="2">
        <f t="shared" si="9"/>
        <v>1500</v>
      </c>
      <c r="H87" s="41">
        <f t="shared" si="7"/>
        <v>1500</v>
      </c>
    </row>
    <row r="88" spans="1:10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10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10">
      <c r="A90" s="3">
        <v>5210</v>
      </c>
      <c r="B90" s="2" t="s">
        <v>108</v>
      </c>
      <c r="C90" s="2">
        <v>4000</v>
      </c>
      <c r="D90" s="2">
        <f t="shared" si="9"/>
        <v>4000</v>
      </c>
      <c r="E90" s="2">
        <f t="shared" si="9"/>
        <v>4000</v>
      </c>
      <c r="H90" s="41">
        <f t="shared" si="7"/>
        <v>4000</v>
      </c>
    </row>
    <row r="91" spans="1:10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10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10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10">
      <c r="A94" s="3">
        <v>5301</v>
      </c>
      <c r="B94" s="2" t="s">
        <v>109</v>
      </c>
      <c r="C94" s="2">
        <v>94000</v>
      </c>
      <c r="D94" s="2">
        <f t="shared" si="9"/>
        <v>94000</v>
      </c>
      <c r="E94" s="2">
        <f t="shared" si="9"/>
        <v>94000</v>
      </c>
      <c r="H94" s="41">
        <f t="shared" si="7"/>
        <v>94000</v>
      </c>
    </row>
    <row r="95" spans="1:10">
      <c r="A95" s="3">
        <v>5302</v>
      </c>
      <c r="B95" s="2" t="s">
        <v>24</v>
      </c>
      <c r="C95" s="2">
        <v>500</v>
      </c>
      <c r="D95" s="2">
        <f t="shared" si="9"/>
        <v>500</v>
      </c>
      <c r="E95" s="2">
        <f t="shared" si="9"/>
        <v>500</v>
      </c>
      <c r="H95" s="41">
        <f t="shared" si="7"/>
        <v>500</v>
      </c>
    </row>
    <row r="96" spans="1:10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730000</v>
      </c>
      <c r="D97" s="21">
        <f>SUM(D98:D113)</f>
        <v>730000</v>
      </c>
      <c r="E97" s="21">
        <f>SUM(E98:E113)</f>
        <v>730000</v>
      </c>
      <c r="G97" s="39" t="s">
        <v>58</v>
      </c>
      <c r="H97" s="41">
        <f t="shared" si="7"/>
        <v>730000</v>
      </c>
      <c r="I97" s="42"/>
      <c r="J97" s="40" t="b">
        <f>AND(H97=I97)</f>
        <v>0</v>
      </c>
    </row>
    <row r="98" spans="1:10">
      <c r="A98" s="3">
        <v>6001</v>
      </c>
      <c r="B98" s="1" t="s">
        <v>25</v>
      </c>
      <c r="C98" s="2">
        <v>650000</v>
      </c>
      <c r="D98" s="2">
        <f>C98</f>
        <v>650000</v>
      </c>
      <c r="E98" s="2">
        <f>D98</f>
        <v>650000</v>
      </c>
      <c r="H98" s="41">
        <f t="shared" si="7"/>
        <v>650000</v>
      </c>
    </row>
    <row r="99" spans="1:10">
      <c r="A99" s="3">
        <v>6002</v>
      </c>
      <c r="B99" s="1" t="s">
        <v>185</v>
      </c>
      <c r="C99" s="2">
        <v>80000</v>
      </c>
      <c r="D99" s="2">
        <f t="shared" ref="D99:E113" si="10">C99</f>
        <v>80000</v>
      </c>
      <c r="E99" s="2">
        <f t="shared" si="10"/>
        <v>80000</v>
      </c>
      <c r="H99" s="41">
        <f t="shared" si="7"/>
        <v>80000</v>
      </c>
    </row>
    <row r="100" spans="1:10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200" t="s">
        <v>62</v>
      </c>
      <c r="B114" s="201"/>
      <c r="C114" s="26">
        <f>C115+C152+C177</f>
        <v>398567</v>
      </c>
      <c r="D114" s="26">
        <f>D115+D152+D177</f>
        <v>398567</v>
      </c>
      <c r="E114" s="26">
        <f>E115+E152+E177</f>
        <v>398567</v>
      </c>
      <c r="G114" s="39" t="s">
        <v>62</v>
      </c>
      <c r="H114" s="41">
        <f t="shared" si="7"/>
        <v>398567</v>
      </c>
      <c r="I114" s="42"/>
      <c r="J114" s="40" t="b">
        <f>AND(H114=I114)</f>
        <v>0</v>
      </c>
    </row>
    <row r="115" spans="1:10">
      <c r="A115" s="197" t="s">
        <v>580</v>
      </c>
      <c r="B115" s="198"/>
      <c r="C115" s="23">
        <f>C116+C135</f>
        <v>398567</v>
      </c>
      <c r="D115" s="23">
        <f>D116+D135</f>
        <v>398567</v>
      </c>
      <c r="E115" s="23">
        <f>E116+E135</f>
        <v>398567</v>
      </c>
      <c r="G115" s="39" t="s">
        <v>61</v>
      </c>
      <c r="H115" s="41">
        <f t="shared" si="7"/>
        <v>398567</v>
      </c>
      <c r="I115" s="42"/>
      <c r="J115" s="40" t="b">
        <f>AND(H115=I115)</f>
        <v>0</v>
      </c>
    </row>
    <row r="116" spans="1:10">
      <c r="A116" s="195" t="s">
        <v>195</v>
      </c>
      <c r="B116" s="196"/>
      <c r="C116" s="21">
        <f>C117+C120+C123+C126+C129+C132</f>
        <v>311200</v>
      </c>
      <c r="D116" s="21">
        <f>D117+D120+D123+D126+D129+D132</f>
        <v>311200</v>
      </c>
      <c r="E116" s="21">
        <f>E117+E120+E123+E126+E129+E132</f>
        <v>311200</v>
      </c>
      <c r="G116" s="39" t="s">
        <v>583</v>
      </c>
      <c r="H116" s="41">
        <f t="shared" si="7"/>
        <v>311200</v>
      </c>
      <c r="I116" s="42"/>
      <c r="J116" s="40" t="b">
        <f>AND(H116=I116)</f>
        <v>0</v>
      </c>
    </row>
    <row r="117" spans="1:10">
      <c r="A117" s="3">
        <v>7001</v>
      </c>
      <c r="B117" s="1" t="s">
        <v>196</v>
      </c>
      <c r="C117" s="2">
        <f>C118+C119</f>
        <v>301200</v>
      </c>
      <c r="D117" s="2">
        <f>D118+D119</f>
        <v>301200</v>
      </c>
      <c r="E117" s="2">
        <f>E118+E119</f>
        <v>301200</v>
      </c>
      <c r="H117" s="41">
        <f t="shared" si="7"/>
        <v>301200</v>
      </c>
    </row>
    <row r="118" spans="1:10">
      <c r="A118" s="131"/>
      <c r="B118" s="130" t="s">
        <v>855</v>
      </c>
      <c r="C118" s="129">
        <v>168200</v>
      </c>
      <c r="D118" s="129">
        <f>C118</f>
        <v>168200</v>
      </c>
      <c r="E118" s="129">
        <f>D118</f>
        <v>168200</v>
      </c>
      <c r="H118" s="41">
        <f t="shared" si="7"/>
        <v>168200</v>
      </c>
    </row>
    <row r="119" spans="1:10">
      <c r="A119" s="131"/>
      <c r="B119" s="130" t="s">
        <v>860</v>
      </c>
      <c r="C119" s="129">
        <v>133000</v>
      </c>
      <c r="D119" s="129">
        <f>C119</f>
        <v>133000</v>
      </c>
      <c r="E119" s="129">
        <f>D119</f>
        <v>133000</v>
      </c>
      <c r="H119" s="41">
        <f t="shared" si="7"/>
        <v>133000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>
      <c r="A123" s="3">
        <v>7001</v>
      </c>
      <c r="B123" s="1" t="s">
        <v>198</v>
      </c>
      <c r="C123" s="2">
        <f>C124+C125</f>
        <v>10000</v>
      </c>
      <c r="D123" s="2">
        <f>D124+D125</f>
        <v>10000</v>
      </c>
      <c r="E123" s="2">
        <f>E124+E125</f>
        <v>10000</v>
      </c>
      <c r="H123" s="41">
        <f t="shared" si="7"/>
        <v>10000</v>
      </c>
    </row>
    <row r="124" spans="1:10">
      <c r="A124" s="131"/>
      <c r="B124" s="130" t="s">
        <v>855</v>
      </c>
      <c r="C124" s="129">
        <v>10000</v>
      </c>
      <c r="D124" s="129">
        <f>C124</f>
        <v>10000</v>
      </c>
      <c r="E124" s="129">
        <f>D124</f>
        <v>10000</v>
      </c>
      <c r="H124" s="41">
        <f t="shared" si="7"/>
        <v>10000</v>
      </c>
    </row>
    <row r="125" spans="1:10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>
      <c r="A135" s="195" t="s">
        <v>202</v>
      </c>
      <c r="B135" s="196"/>
      <c r="C135" s="21">
        <f>C136+C140+C143+C146+C149</f>
        <v>87367</v>
      </c>
      <c r="D135" s="21">
        <f>D136+D140+D143+D146+D149</f>
        <v>87367</v>
      </c>
      <c r="E135" s="21">
        <f>E136+E140+E143+E146+E149</f>
        <v>87367</v>
      </c>
      <c r="G135" s="39" t="s">
        <v>584</v>
      </c>
      <c r="H135" s="41">
        <f t="shared" si="11"/>
        <v>87367</v>
      </c>
      <c r="I135" s="42"/>
      <c r="J135" s="40" t="b">
        <f>AND(H135=I135)</f>
        <v>0</v>
      </c>
    </row>
    <row r="136" spans="1:10">
      <c r="A136" s="3">
        <v>8001</v>
      </c>
      <c r="B136" s="1" t="s">
        <v>203</v>
      </c>
      <c r="C136" s="2">
        <f>C137+C138+C139</f>
        <v>87367</v>
      </c>
      <c r="D136" s="2">
        <f>D137+D138+D139</f>
        <v>87367</v>
      </c>
      <c r="E136" s="2">
        <f>E137+E138+E139</f>
        <v>87367</v>
      </c>
      <c r="H136" s="41">
        <f t="shared" si="11"/>
        <v>87367</v>
      </c>
    </row>
    <row r="137" spans="1:10">
      <c r="A137" s="131"/>
      <c r="B137" s="130" t="s">
        <v>855</v>
      </c>
      <c r="C137" s="129"/>
      <c r="D137" s="129">
        <f>C137</f>
        <v>0</v>
      </c>
      <c r="E137" s="129">
        <f>D137</f>
        <v>0</v>
      </c>
      <c r="H137" s="41">
        <f t="shared" si="11"/>
        <v>0</v>
      </c>
    </row>
    <row r="138" spans="1:10">
      <c r="A138" s="131"/>
      <c r="B138" s="130" t="s">
        <v>862</v>
      </c>
      <c r="C138" s="129">
        <v>51200</v>
      </c>
      <c r="D138" s="129">
        <f t="shared" ref="D138:E139" si="12">C138</f>
        <v>51200</v>
      </c>
      <c r="E138" s="129">
        <f t="shared" si="12"/>
        <v>51200</v>
      </c>
      <c r="H138" s="41">
        <f t="shared" si="11"/>
        <v>51200</v>
      </c>
    </row>
    <row r="139" spans="1:10">
      <c r="A139" s="131"/>
      <c r="B139" s="130" t="s">
        <v>861</v>
      </c>
      <c r="C139" s="129">
        <v>36167</v>
      </c>
      <c r="D139" s="129">
        <f t="shared" si="12"/>
        <v>36167</v>
      </c>
      <c r="E139" s="129">
        <f t="shared" si="12"/>
        <v>36167</v>
      </c>
      <c r="H139" s="41">
        <f t="shared" si="11"/>
        <v>36167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>
      <c r="A152" s="197" t="s">
        <v>581</v>
      </c>
      <c r="B152" s="19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95" t="s">
        <v>208</v>
      </c>
      <c r="B153" s="19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 t="shared" si="11"/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>
      <c r="A163" s="195" t="s">
        <v>212</v>
      </c>
      <c r="B163" s="19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>
      <c r="A170" s="195" t="s">
        <v>214</v>
      </c>
      <c r="B170" s="19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>
      <c r="A177" s="197" t="s">
        <v>582</v>
      </c>
      <c r="B177" s="19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95" t="s">
        <v>217</v>
      </c>
      <c r="B178" s="19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>
      <c r="A179" s="192" t="s">
        <v>849</v>
      </c>
      <c r="B179" s="193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>
      <c r="A184" s="192" t="s">
        <v>848</v>
      </c>
      <c r="B184" s="193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>
      <c r="A188" s="192" t="s">
        <v>846</v>
      </c>
      <c r="B188" s="19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>
      <c r="A197" s="192" t="s">
        <v>843</v>
      </c>
      <c r="B197" s="19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>
      <c r="A200" s="192" t="s">
        <v>842</v>
      </c>
      <c r="B200" s="193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>
      <c r="A203" s="192" t="s">
        <v>841</v>
      </c>
      <c r="B203" s="19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10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10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10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10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10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10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10">
      <c r="A215" s="192" t="s">
        <v>836</v>
      </c>
      <c r="B215" s="193"/>
      <c r="C215" s="2">
        <f>C220++C216</f>
        <v>0</v>
      </c>
      <c r="D215" s="2">
        <f>D220++D216</f>
        <v>0</v>
      </c>
      <c r="E215" s="2">
        <f>E220++E216</f>
        <v>0</v>
      </c>
    </row>
    <row r="216" spans="1:10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10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10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  <c r="F218" s="124"/>
      <c r="G218" s="124"/>
      <c r="H218" s="124"/>
      <c r="I218" s="124"/>
      <c r="J218" s="124"/>
    </row>
    <row r="219" spans="1:10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  <c r="F219" s="124"/>
      <c r="G219" s="124"/>
      <c r="H219" s="124"/>
      <c r="I219" s="124"/>
      <c r="J219" s="124"/>
    </row>
    <row r="220" spans="1:10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10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10">
      <c r="A222" s="192" t="s">
        <v>834</v>
      </c>
      <c r="B222" s="193"/>
      <c r="C222" s="2">
        <f>C223</f>
        <v>0</v>
      </c>
      <c r="D222" s="2">
        <f>D223</f>
        <v>0</v>
      </c>
      <c r="E222" s="2">
        <f>E223</f>
        <v>0</v>
      </c>
    </row>
    <row r="223" spans="1:10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10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>
      <c r="A228" s="192" t="s">
        <v>830</v>
      </c>
      <c r="B228" s="193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>
      <c r="A235" s="192" t="s">
        <v>828</v>
      </c>
      <c r="B235" s="193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>
      <c r="A238" s="192" t="s">
        <v>826</v>
      </c>
      <c r="B238" s="193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>
      <c r="A243" s="192" t="s">
        <v>823</v>
      </c>
      <c r="B243" s="193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>
      <c r="A250" s="192" t="s">
        <v>817</v>
      </c>
      <c r="B250" s="193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4" spans="1:10">
      <c r="C254" s="176"/>
    </row>
    <row r="255" spans="1:10">
      <c r="C255" s="176"/>
    </row>
    <row r="256" spans="1:10" ht="18.5">
      <c r="A256" s="194" t="s">
        <v>67</v>
      </c>
      <c r="B256" s="194"/>
      <c r="C256" s="194"/>
      <c r="D256" s="161" t="s">
        <v>853</v>
      </c>
      <c r="E256" s="161" t="s">
        <v>852</v>
      </c>
      <c r="G256" s="47" t="s">
        <v>589</v>
      </c>
      <c r="H256" s="48">
        <f>C257+C561</f>
        <v>1801067</v>
      </c>
      <c r="I256" s="49"/>
      <c r="J256" s="50" t="b">
        <f>AND(H256=I256)</f>
        <v>0</v>
      </c>
    </row>
    <row r="257" spans="1:10">
      <c r="A257" s="186" t="s">
        <v>60</v>
      </c>
      <c r="B257" s="187"/>
      <c r="C257" s="37">
        <f>C258+C552</f>
        <v>1331502</v>
      </c>
      <c r="D257" s="37">
        <f>D258+D552</f>
        <v>1311502</v>
      </c>
      <c r="E257" s="37">
        <f>E258+E552</f>
        <v>1311502</v>
      </c>
      <c r="G257" s="39" t="s">
        <v>60</v>
      </c>
      <c r="H257" s="41">
        <f>C257</f>
        <v>1331502</v>
      </c>
      <c r="I257" s="42"/>
      <c r="J257" s="40" t="b">
        <f>AND(H257=I257)</f>
        <v>0</v>
      </c>
    </row>
    <row r="258" spans="1:10">
      <c r="A258" s="182" t="s">
        <v>266</v>
      </c>
      <c r="B258" s="183"/>
      <c r="C258" s="36">
        <f>C259+C339+C483+C549</f>
        <v>1330002</v>
      </c>
      <c r="D258" s="36">
        <f>D259+D339+D483+D549</f>
        <v>1310002</v>
      </c>
      <c r="E258" s="36">
        <f>E259+E339+E483+E549</f>
        <v>1310002</v>
      </c>
      <c r="G258" s="39" t="s">
        <v>57</v>
      </c>
      <c r="H258" s="41">
        <f t="shared" ref="H258:H321" si="21">C258</f>
        <v>1330002</v>
      </c>
      <c r="I258" s="42"/>
      <c r="J258" s="40" t="b">
        <f>AND(H258=I258)</f>
        <v>0</v>
      </c>
    </row>
    <row r="259" spans="1:10">
      <c r="A259" s="180" t="s">
        <v>267</v>
      </c>
      <c r="B259" s="181"/>
      <c r="C259" s="33">
        <f>C260+C263+C314</f>
        <v>626000</v>
      </c>
      <c r="D259" s="33">
        <f>D260+D263+D314</f>
        <v>626000</v>
      </c>
      <c r="E259" s="33">
        <f>E260+E263+E314</f>
        <v>626000</v>
      </c>
      <c r="G259" s="39" t="s">
        <v>590</v>
      </c>
      <c r="H259" s="41">
        <f t="shared" si="21"/>
        <v>626000</v>
      </c>
      <c r="I259" s="42"/>
      <c r="J259" s="40" t="b">
        <f>AND(H259=I259)</f>
        <v>0</v>
      </c>
    </row>
    <row r="260" spans="1:10">
      <c r="A260" s="184" t="s">
        <v>268</v>
      </c>
      <c r="B260" s="185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>
      <c r="A263" s="184" t="s">
        <v>269</v>
      </c>
      <c r="B263" s="185"/>
      <c r="C263" s="32">
        <f>C264+C265+C289+C296+C298+C302+C305+C308+C313</f>
        <v>615440</v>
      </c>
      <c r="D263" s="32">
        <f>D264+D265+D289+D296+D298+D302+D305+D308+D313</f>
        <v>615440</v>
      </c>
      <c r="E263" s="32">
        <f>E264+E265+E289+E296+E298+E302+E305+E308+E313</f>
        <v>615440</v>
      </c>
      <c r="H263" s="41">
        <f t="shared" si="21"/>
        <v>615440</v>
      </c>
    </row>
    <row r="264" spans="1:10">
      <c r="A264" s="6">
        <v>1101</v>
      </c>
      <c r="B264" s="4" t="s">
        <v>34</v>
      </c>
      <c r="C264" s="5">
        <v>168200</v>
      </c>
      <c r="D264" s="5">
        <f>C264</f>
        <v>168200</v>
      </c>
      <c r="E264" s="5">
        <f>D264</f>
        <v>168200</v>
      </c>
      <c r="H264" s="41">
        <f t="shared" si="21"/>
        <v>168200</v>
      </c>
    </row>
    <row r="265" spans="1:10">
      <c r="A265" s="6">
        <v>1101</v>
      </c>
      <c r="B265" s="4" t="s">
        <v>35</v>
      </c>
      <c r="C265" s="5">
        <v>320600</v>
      </c>
      <c r="D265" s="5">
        <f>C265</f>
        <v>320600</v>
      </c>
      <c r="E265" s="5">
        <f>D265</f>
        <v>320600</v>
      </c>
      <c r="F265" s="51"/>
      <c r="H265" s="41">
        <f t="shared" si="21"/>
        <v>320600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>
      <c r="A289" s="6">
        <v>1101</v>
      </c>
      <c r="B289" s="4" t="s">
        <v>36</v>
      </c>
      <c r="C289" s="5">
        <v>8550</v>
      </c>
      <c r="D289" s="5">
        <f>C289</f>
        <v>8550</v>
      </c>
      <c r="E289" s="5">
        <f>D289</f>
        <v>8550</v>
      </c>
      <c r="H289" s="41">
        <f t="shared" si="21"/>
        <v>8550</v>
      </c>
    </row>
    <row r="290" spans="1:8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>
      <c r="A296" s="6">
        <v>1101</v>
      </c>
      <c r="B296" s="4" t="s">
        <v>247</v>
      </c>
      <c r="C296" s="5">
        <v>500</v>
      </c>
      <c r="D296" s="5">
        <f>C296</f>
        <v>500</v>
      </c>
      <c r="E296" s="5">
        <f>D296</f>
        <v>500</v>
      </c>
      <c r="H296" s="41">
        <f t="shared" si="21"/>
        <v>500</v>
      </c>
    </row>
    <row r="297" spans="1:8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>
      <c r="A298" s="6">
        <v>1101</v>
      </c>
      <c r="B298" s="4" t="s">
        <v>37</v>
      </c>
      <c r="C298" s="5">
        <v>13100</v>
      </c>
      <c r="D298" s="5">
        <f>C298</f>
        <v>13100</v>
      </c>
      <c r="E298" s="5">
        <f>D298</f>
        <v>13100</v>
      </c>
      <c r="H298" s="41">
        <f t="shared" si="21"/>
        <v>13100</v>
      </c>
    </row>
    <row r="299" spans="1:8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>
      <c r="A302" s="6">
        <v>1101</v>
      </c>
      <c r="B302" s="4" t="s">
        <v>251</v>
      </c>
      <c r="C302" s="5">
        <v>7000</v>
      </c>
      <c r="D302" s="5">
        <f>C302</f>
        <v>7000</v>
      </c>
      <c r="E302" s="5">
        <f>D302</f>
        <v>7000</v>
      </c>
      <c r="H302" s="41">
        <f t="shared" si="21"/>
        <v>7000</v>
      </c>
    </row>
    <row r="303" spans="1:8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>
      <c r="A305" s="6">
        <v>1101</v>
      </c>
      <c r="B305" s="4" t="s">
        <v>38</v>
      </c>
      <c r="C305" s="5">
        <v>7000</v>
      </c>
      <c r="D305" s="5">
        <f>C305</f>
        <v>7000</v>
      </c>
      <c r="E305" s="5">
        <f>D305</f>
        <v>7000</v>
      </c>
      <c r="H305" s="41">
        <f t="shared" si="21"/>
        <v>7000</v>
      </c>
    </row>
    <row r="306" spans="1:8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>
      <c r="A308" s="6">
        <v>1101</v>
      </c>
      <c r="B308" s="4" t="s">
        <v>39</v>
      </c>
      <c r="C308" s="5">
        <v>90490</v>
      </c>
      <c r="D308" s="5">
        <f>C308</f>
        <v>90490</v>
      </c>
      <c r="E308" s="5">
        <f>D308</f>
        <v>90490</v>
      </c>
      <c r="H308" s="41">
        <f t="shared" si="21"/>
        <v>90490</v>
      </c>
    </row>
    <row r="309" spans="1:8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>
      <c r="A314" s="184" t="s">
        <v>601</v>
      </c>
      <c r="B314" s="185"/>
      <c r="C314" s="32">
        <f>C315+C325+C331+C336+C337+C338+C328</f>
        <v>9600</v>
      </c>
      <c r="D314" s="32">
        <f>D315+D325+D331+D336+D337+D338+D328</f>
        <v>9600</v>
      </c>
      <c r="E314" s="32">
        <f>E315+E325+E331+E336+E337+E338+E328</f>
        <v>9600</v>
      </c>
      <c r="H314" s="41">
        <f t="shared" si="21"/>
        <v>9600</v>
      </c>
    </row>
    <row r="315" spans="1:8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>
      <c r="A325" s="6">
        <v>1102</v>
      </c>
      <c r="B325" s="4" t="s">
        <v>263</v>
      </c>
      <c r="C325" s="5">
        <v>8150</v>
      </c>
      <c r="D325" s="5">
        <f>C325</f>
        <v>8150</v>
      </c>
      <c r="E325" s="5">
        <f>D325</f>
        <v>8150</v>
      </c>
      <c r="H325" s="41">
        <f t="shared" si="28"/>
        <v>8150</v>
      </c>
    </row>
    <row r="326" spans="1:8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>
      <c r="A331" s="6">
        <v>1102</v>
      </c>
      <c r="B331" s="4" t="s">
        <v>39</v>
      </c>
      <c r="C331" s="5">
        <v>1450</v>
      </c>
      <c r="D331" s="5">
        <f>C331</f>
        <v>1450</v>
      </c>
      <c r="E331" s="5">
        <f>D331</f>
        <v>1450</v>
      </c>
      <c r="H331" s="41">
        <f t="shared" si="28"/>
        <v>1450</v>
      </c>
    </row>
    <row r="332" spans="1:8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80" t="s">
        <v>270</v>
      </c>
      <c r="B339" s="181"/>
      <c r="C339" s="33">
        <f>C340+C444+C482</f>
        <v>523800</v>
      </c>
      <c r="D339" s="33">
        <f>D340+D444+D482</f>
        <v>523800</v>
      </c>
      <c r="E339" s="33">
        <f>E340+E444+E482</f>
        <v>523800</v>
      </c>
      <c r="G339" s="39" t="s">
        <v>591</v>
      </c>
      <c r="H339" s="41">
        <f t="shared" si="28"/>
        <v>523800</v>
      </c>
      <c r="I339" s="42"/>
      <c r="J339" s="40" t="b">
        <f>AND(H339=I339)</f>
        <v>0</v>
      </c>
    </row>
    <row r="340" spans="1:10">
      <c r="A340" s="184" t="s">
        <v>271</v>
      </c>
      <c r="B340" s="185"/>
      <c r="C340" s="32">
        <f>C341+C342+C343+C344+C347+C348+C353+C356+C357+C362+C367+C368+C371+C372+C373+C376+C377+C378+C382+C388+C391+C392+C395+C398+C399+C404+C407+C408+C409+C412+C415+C416+C419+C420+C421+C422+C429+C443</f>
        <v>475300</v>
      </c>
      <c r="D340" s="32">
        <f>D341+D342+D343+D344+D347+D348+D353+D356+D357+D362+D367+BH290670+D371+D372+D373+D376+D377+D378+D382+D388+D391+D392+D395+D398+D399+D404+D407+D408+D409+D412+D415+D416+D419+D420+D421+D422+D429+D443</f>
        <v>475300</v>
      </c>
      <c r="E340" s="32">
        <f>E341+E342+E343+E344+E347+E348+E353+E356+E357+E362+E367+BI290670+E371+E372+E373+E376+E377+E378+E382+E388+E391+E392+E395+E398+E399+E404+E407+E408+E409+E412+E415+E416+E419+E420+E421+E422+E429+E443</f>
        <v>475300</v>
      </c>
      <c r="H340" s="41">
        <f t="shared" si="28"/>
        <v>475300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>
      <c r="A342" s="6">
        <v>2201</v>
      </c>
      <c r="B342" s="4" t="s">
        <v>40</v>
      </c>
      <c r="C342" s="5">
        <v>14000</v>
      </c>
      <c r="D342" s="5">
        <f t="shared" ref="D342:E343" si="31">C342</f>
        <v>14000</v>
      </c>
      <c r="E342" s="5">
        <f t="shared" si="31"/>
        <v>14000</v>
      </c>
      <c r="H342" s="41">
        <f t="shared" si="28"/>
        <v>14000</v>
      </c>
    </row>
    <row r="343" spans="1:10">
      <c r="A343" s="6">
        <v>2201</v>
      </c>
      <c r="B343" s="4" t="s">
        <v>41</v>
      </c>
      <c r="C343" s="5">
        <v>180000</v>
      </c>
      <c r="D343" s="5">
        <f t="shared" si="31"/>
        <v>180000</v>
      </c>
      <c r="E343" s="5">
        <f t="shared" si="31"/>
        <v>180000</v>
      </c>
      <c r="H343" s="41">
        <f t="shared" si="28"/>
        <v>180000</v>
      </c>
    </row>
    <row r="344" spans="1:10">
      <c r="A344" s="6">
        <v>2201</v>
      </c>
      <c r="B344" s="4" t="s">
        <v>273</v>
      </c>
      <c r="C344" s="5">
        <f>SUM(C345:C346)</f>
        <v>8500</v>
      </c>
      <c r="D344" s="5">
        <f>SUM(D345:D346)</f>
        <v>8500</v>
      </c>
      <c r="E344" s="5">
        <f>SUM(E345:E346)</f>
        <v>8500</v>
      </c>
      <c r="H344" s="41">
        <f t="shared" si="28"/>
        <v>8500</v>
      </c>
    </row>
    <row r="345" spans="1:10">
      <c r="A345" s="29"/>
      <c r="B345" s="28" t="s">
        <v>274</v>
      </c>
      <c r="C345" s="30">
        <v>5000</v>
      </c>
      <c r="D345" s="30">
        <f t="shared" ref="D345:E347" si="32">C345</f>
        <v>5000</v>
      </c>
      <c r="E345" s="30">
        <f t="shared" si="32"/>
        <v>5000</v>
      </c>
      <c r="H345" s="41">
        <f t="shared" si="28"/>
        <v>5000</v>
      </c>
    </row>
    <row r="346" spans="1:10">
      <c r="A346" s="29"/>
      <c r="B346" s="28" t="s">
        <v>275</v>
      </c>
      <c r="C346" s="30">
        <v>3500</v>
      </c>
      <c r="D346" s="30">
        <f t="shared" si="32"/>
        <v>3500</v>
      </c>
      <c r="E346" s="30">
        <f t="shared" si="32"/>
        <v>3500</v>
      </c>
      <c r="H346" s="41">
        <f t="shared" si="28"/>
        <v>3500</v>
      </c>
    </row>
    <row r="347" spans="1:10">
      <c r="A347" s="6">
        <v>2201</v>
      </c>
      <c r="B347" s="4" t="s">
        <v>276</v>
      </c>
      <c r="C347" s="5">
        <v>10000</v>
      </c>
      <c r="D347" s="5">
        <f t="shared" si="32"/>
        <v>10000</v>
      </c>
      <c r="E347" s="5">
        <f t="shared" si="32"/>
        <v>10000</v>
      </c>
      <c r="H347" s="41">
        <f t="shared" si="28"/>
        <v>10000</v>
      </c>
    </row>
    <row r="348" spans="1:10">
      <c r="A348" s="6">
        <v>2201</v>
      </c>
      <c r="B348" s="4" t="s">
        <v>277</v>
      </c>
      <c r="C348" s="5">
        <f>SUM(C349:C352)</f>
        <v>40000</v>
      </c>
      <c r="D348" s="5">
        <f>SUM(D349:D352)</f>
        <v>40000</v>
      </c>
      <c r="E348" s="5">
        <f>SUM(E349:E352)</f>
        <v>40000</v>
      </c>
      <c r="H348" s="41">
        <f t="shared" si="28"/>
        <v>40000</v>
      </c>
    </row>
    <row r="349" spans="1:10">
      <c r="A349" s="29"/>
      <c r="B349" s="28" t="s">
        <v>278</v>
      </c>
      <c r="C349" s="30">
        <v>40000</v>
      </c>
      <c r="D349" s="30">
        <f>C349</f>
        <v>40000</v>
      </c>
      <c r="E349" s="30">
        <f>D349</f>
        <v>40000</v>
      </c>
      <c r="H349" s="41">
        <f t="shared" si="28"/>
        <v>40000</v>
      </c>
    </row>
    <row r="350" spans="1:10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H353" s="41">
        <f t="shared" si="28"/>
        <v>300</v>
      </c>
    </row>
    <row r="354" spans="1:8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>
      <c r="A356" s="6">
        <v>2201</v>
      </c>
      <c r="B356" s="4" t="s">
        <v>284</v>
      </c>
      <c r="C356" s="5">
        <v>13000</v>
      </c>
      <c r="D356" s="5">
        <f t="shared" si="34"/>
        <v>13000</v>
      </c>
      <c r="E356" s="5">
        <f t="shared" si="34"/>
        <v>13000</v>
      </c>
      <c r="H356" s="41">
        <f t="shared" si="28"/>
        <v>13000</v>
      </c>
    </row>
    <row r="357" spans="1:8">
      <c r="A357" s="6">
        <v>2201</v>
      </c>
      <c r="B357" s="4" t="s">
        <v>285</v>
      </c>
      <c r="C357" s="5">
        <f>SUM(C358:C361)</f>
        <v>11000</v>
      </c>
      <c r="D357" s="5">
        <f>SUM(D358:D361)</f>
        <v>11000</v>
      </c>
      <c r="E357" s="5">
        <f>SUM(E358:E361)</f>
        <v>11000</v>
      </c>
      <c r="H357" s="41">
        <f t="shared" si="28"/>
        <v>11000</v>
      </c>
    </row>
    <row r="358" spans="1:8">
      <c r="A358" s="29"/>
      <c r="B358" s="28" t="s">
        <v>286</v>
      </c>
      <c r="C358" s="30">
        <v>9000</v>
      </c>
      <c r="D358" s="30">
        <f>C358</f>
        <v>9000</v>
      </c>
      <c r="E358" s="30">
        <f>D358</f>
        <v>9000</v>
      </c>
      <c r="H358" s="41">
        <f t="shared" si="28"/>
        <v>9000</v>
      </c>
    </row>
    <row r="359" spans="1:8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>
      <c r="A360" s="29"/>
      <c r="B360" s="28" t="s">
        <v>288</v>
      </c>
      <c r="C360" s="30">
        <v>2000</v>
      </c>
      <c r="D360" s="30">
        <f t="shared" si="35"/>
        <v>2000</v>
      </c>
      <c r="E360" s="30">
        <f t="shared" si="35"/>
        <v>2000</v>
      </c>
      <c r="H360" s="41">
        <f t="shared" si="28"/>
        <v>2000</v>
      </c>
    </row>
    <row r="361" spans="1:8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>
      <c r="A362" s="6">
        <v>2201</v>
      </c>
      <c r="B362" s="4" t="s">
        <v>290</v>
      </c>
      <c r="C362" s="5">
        <f>SUM(C363:C366)</f>
        <v>37000</v>
      </c>
      <c r="D362" s="5">
        <f>SUM(D363:D366)</f>
        <v>37000</v>
      </c>
      <c r="E362" s="5">
        <f>SUM(E363:E366)</f>
        <v>37000</v>
      </c>
      <c r="H362" s="41">
        <f t="shared" si="28"/>
        <v>37000</v>
      </c>
    </row>
    <row r="363" spans="1:8">
      <c r="A363" s="29"/>
      <c r="B363" s="28" t="s">
        <v>291</v>
      </c>
      <c r="C363" s="30">
        <v>6000</v>
      </c>
      <c r="D363" s="30">
        <f>C363</f>
        <v>6000</v>
      </c>
      <c r="E363" s="30">
        <f>D363</f>
        <v>6000</v>
      </c>
      <c r="H363" s="41">
        <f t="shared" si="28"/>
        <v>6000</v>
      </c>
    </row>
    <row r="364" spans="1:8">
      <c r="A364" s="29"/>
      <c r="B364" s="28" t="s">
        <v>292</v>
      </c>
      <c r="C364" s="30">
        <v>30000</v>
      </c>
      <c r="D364" s="30">
        <f t="shared" ref="D364:E366" si="36">C364</f>
        <v>30000</v>
      </c>
      <c r="E364" s="30">
        <f t="shared" si="36"/>
        <v>30000</v>
      </c>
      <c r="H364" s="41">
        <f t="shared" si="28"/>
        <v>30000</v>
      </c>
    </row>
    <row r="365" spans="1:8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>
      <c r="A371" s="6">
        <v>2201</v>
      </c>
      <c r="B371" s="4" t="s">
        <v>44</v>
      </c>
      <c r="C371" s="5">
        <v>6000</v>
      </c>
      <c r="D371" s="5">
        <f t="shared" si="37"/>
        <v>6000</v>
      </c>
      <c r="E371" s="5">
        <f t="shared" si="37"/>
        <v>6000</v>
      </c>
      <c r="H371" s="41">
        <f t="shared" si="28"/>
        <v>6000</v>
      </c>
    </row>
    <row r="372" spans="1:8">
      <c r="A372" s="6">
        <v>2201</v>
      </c>
      <c r="B372" s="4" t="s">
        <v>45</v>
      </c>
      <c r="C372" s="5">
        <v>10000</v>
      </c>
      <c r="D372" s="5">
        <f t="shared" si="37"/>
        <v>10000</v>
      </c>
      <c r="E372" s="5">
        <f t="shared" si="37"/>
        <v>10000</v>
      </c>
      <c r="H372" s="41">
        <f t="shared" si="28"/>
        <v>10000</v>
      </c>
    </row>
    <row r="373" spans="1:8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>
      <c r="A376" s="6">
        <v>2201</v>
      </c>
      <c r="B376" s="4" t="s">
        <v>301</v>
      </c>
      <c r="C376" s="5">
        <v>1000</v>
      </c>
      <c r="D376" s="5">
        <f t="shared" si="38"/>
        <v>1000</v>
      </c>
      <c r="E376" s="5">
        <f t="shared" si="38"/>
        <v>1000</v>
      </c>
      <c r="H376" s="41">
        <f t="shared" si="28"/>
        <v>1000</v>
      </c>
    </row>
    <row r="377" spans="1:8">
      <c r="A377" s="6">
        <v>2201</v>
      </c>
      <c r="B377" s="4" t="s">
        <v>302</v>
      </c>
      <c r="C377" s="5">
        <v>1500</v>
      </c>
      <c r="D377" s="5">
        <f t="shared" si="38"/>
        <v>1500</v>
      </c>
      <c r="E377" s="5">
        <f t="shared" si="38"/>
        <v>1500</v>
      </c>
      <c r="H377" s="41">
        <f t="shared" si="28"/>
        <v>1500</v>
      </c>
    </row>
    <row r="378" spans="1:8">
      <c r="A378" s="6">
        <v>2201</v>
      </c>
      <c r="B378" s="4" t="s">
        <v>303</v>
      </c>
      <c r="C378" s="5">
        <f>SUM(C379:C381)</f>
        <v>6000</v>
      </c>
      <c r="D378" s="5">
        <f>SUM(D379:D381)</f>
        <v>6000</v>
      </c>
      <c r="E378" s="5">
        <f>SUM(E379:E381)</f>
        <v>6000</v>
      </c>
      <c r="H378" s="41">
        <f t="shared" si="28"/>
        <v>6000</v>
      </c>
    </row>
    <row r="379" spans="1:8">
      <c r="A379" s="29"/>
      <c r="B379" s="28" t="s">
        <v>46</v>
      </c>
      <c r="C379" s="30">
        <v>5000</v>
      </c>
      <c r="D379" s="30">
        <f>C379</f>
        <v>5000</v>
      </c>
      <c r="E379" s="30">
        <f>D379</f>
        <v>5000</v>
      </c>
      <c r="H379" s="41">
        <f t="shared" si="28"/>
        <v>5000</v>
      </c>
    </row>
    <row r="380" spans="1:8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>
      <c r="A382" s="6">
        <v>2201</v>
      </c>
      <c r="B382" s="4" t="s">
        <v>114</v>
      </c>
      <c r="C382" s="5">
        <f>SUM(C383:C387)</f>
        <v>6000</v>
      </c>
      <c r="D382" s="5">
        <f>SUM(D383:D387)</f>
        <v>6000</v>
      </c>
      <c r="E382" s="5">
        <f>SUM(E383:E387)</f>
        <v>6000</v>
      </c>
      <c r="H382" s="41">
        <f t="shared" si="28"/>
        <v>6000</v>
      </c>
    </row>
    <row r="383" spans="1:8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>
      <c r="A384" s="29"/>
      <c r="B384" s="28" t="s">
        <v>305</v>
      </c>
      <c r="C384" s="30">
        <v>1000</v>
      </c>
      <c r="D384" s="30">
        <f t="shared" ref="D384:E387" si="40">C384</f>
        <v>1000</v>
      </c>
      <c r="E384" s="30">
        <f t="shared" si="40"/>
        <v>1000</v>
      </c>
      <c r="H384" s="41">
        <f t="shared" si="28"/>
        <v>1000</v>
      </c>
    </row>
    <row r="385" spans="1:8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>
      <c r="A386" s="29"/>
      <c r="B386" s="28" t="s">
        <v>307</v>
      </c>
      <c r="C386" s="30">
        <v>3000</v>
      </c>
      <c r="D386" s="30">
        <f t="shared" si="40"/>
        <v>3000</v>
      </c>
      <c r="E386" s="30">
        <f t="shared" si="40"/>
        <v>3000</v>
      </c>
      <c r="H386" s="41">
        <f t="shared" ref="H386:H449" si="41">C386</f>
        <v>3000</v>
      </c>
    </row>
    <row r="387" spans="1:8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>
      <c r="A392" s="6">
        <v>2201</v>
      </c>
      <c r="B392" s="4" t="s">
        <v>312</v>
      </c>
      <c r="C392" s="5">
        <f>SUM(C393:C394)</f>
        <v>7500</v>
      </c>
      <c r="D392" s="5">
        <f>SUM(D393:D394)</f>
        <v>7500</v>
      </c>
      <c r="E392" s="5">
        <f>SUM(E393:E394)</f>
        <v>7500</v>
      </c>
      <c r="H392" s="41">
        <f t="shared" si="41"/>
        <v>7500</v>
      </c>
    </row>
    <row r="393" spans="1:8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>
      <c r="A394" s="29"/>
      <c r="B394" s="28" t="s">
        <v>314</v>
      </c>
      <c r="C394" s="30">
        <v>7500</v>
      </c>
      <c r="D394" s="30">
        <f>C394</f>
        <v>7500</v>
      </c>
      <c r="E394" s="30">
        <f>D394</f>
        <v>7500</v>
      </c>
      <c r="H394" s="41">
        <f t="shared" si="41"/>
        <v>7500</v>
      </c>
    </row>
    <row r="395" spans="1:8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>
      <c r="A398" s="6">
        <v>2201</v>
      </c>
      <c r="B398" s="4" t="s">
        <v>317</v>
      </c>
      <c r="C398" s="5">
        <v>500</v>
      </c>
      <c r="D398" s="5">
        <f t="shared" si="43"/>
        <v>500</v>
      </c>
      <c r="E398" s="5">
        <f t="shared" si="43"/>
        <v>500</v>
      </c>
      <c r="H398" s="41">
        <f t="shared" si="41"/>
        <v>500</v>
      </c>
    </row>
    <row r="399" spans="1:8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  <c r="H409" s="41">
        <f t="shared" si="41"/>
        <v>5000</v>
      </c>
    </row>
    <row r="410" spans="1:8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 t="shared" si="41"/>
        <v>5000</v>
      </c>
    </row>
    <row r="411" spans="1:8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>
      <c r="A412" s="6">
        <v>2201</v>
      </c>
      <c r="B412" s="4" t="s">
        <v>117</v>
      </c>
      <c r="C412" s="5">
        <f>SUM(C413:C414)</f>
        <v>8000</v>
      </c>
      <c r="D412" s="5">
        <f>SUM(D413:D414)</f>
        <v>8000</v>
      </c>
      <c r="E412" s="5">
        <f>SUM(E413:E414)</f>
        <v>8000</v>
      </c>
      <c r="H412" s="41">
        <f t="shared" si="41"/>
        <v>8000</v>
      </c>
    </row>
    <row r="413" spans="1:8">
      <c r="A413" s="29"/>
      <c r="B413" s="28" t="s">
        <v>328</v>
      </c>
      <c r="C413" s="30">
        <v>8000</v>
      </c>
      <c r="D413" s="30">
        <f t="shared" ref="D413:E415" si="46">C413</f>
        <v>8000</v>
      </c>
      <c r="E413" s="30">
        <f t="shared" si="46"/>
        <v>8000</v>
      </c>
      <c r="H413" s="41">
        <f t="shared" si="41"/>
        <v>8000</v>
      </c>
    </row>
    <row r="414" spans="1:8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>
      <c r="A415" s="6">
        <v>2201</v>
      </c>
      <c r="B415" s="4" t="s">
        <v>118</v>
      </c>
      <c r="C415" s="5">
        <v>4000</v>
      </c>
      <c r="D415" s="5">
        <f t="shared" si="46"/>
        <v>4000</v>
      </c>
      <c r="E415" s="5">
        <f t="shared" si="46"/>
        <v>4000</v>
      </c>
      <c r="H415" s="41">
        <f t="shared" si="41"/>
        <v>4000</v>
      </c>
    </row>
    <row r="416" spans="1:8">
      <c r="A416" s="6">
        <v>2201</v>
      </c>
      <c r="B416" s="4" t="s">
        <v>332</v>
      </c>
      <c r="C416" s="5">
        <f>SUM(C417:C418)</f>
        <v>1900</v>
      </c>
      <c r="D416" s="5">
        <f>SUM(D417:D418)</f>
        <v>1900</v>
      </c>
      <c r="E416" s="5">
        <f>SUM(E417:E418)</f>
        <v>1900</v>
      </c>
      <c r="H416" s="41">
        <f t="shared" si="41"/>
        <v>1900</v>
      </c>
    </row>
    <row r="417" spans="1:8">
      <c r="A417" s="29"/>
      <c r="B417" s="28" t="s">
        <v>330</v>
      </c>
      <c r="C417" s="30">
        <v>1500</v>
      </c>
      <c r="D417" s="30">
        <f t="shared" ref="D417:E421" si="47">C417</f>
        <v>1500</v>
      </c>
      <c r="E417" s="30">
        <f t="shared" si="47"/>
        <v>1500</v>
      </c>
      <c r="H417" s="41">
        <f t="shared" si="41"/>
        <v>1500</v>
      </c>
    </row>
    <row r="418" spans="1:8">
      <c r="A418" s="29"/>
      <c r="B418" s="28" t="s">
        <v>331</v>
      </c>
      <c r="C418" s="30">
        <v>400</v>
      </c>
      <c r="D418" s="30">
        <f t="shared" si="47"/>
        <v>400</v>
      </c>
      <c r="E418" s="30">
        <f t="shared" si="47"/>
        <v>400</v>
      </c>
      <c r="H418" s="41">
        <f t="shared" si="41"/>
        <v>400</v>
      </c>
    </row>
    <row r="419" spans="1:8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>
      <c r="A420" s="6">
        <v>2201</v>
      </c>
      <c r="B420" s="4" t="s">
        <v>334</v>
      </c>
      <c r="C420" s="5">
        <v>5000</v>
      </c>
      <c r="D420" s="5">
        <f t="shared" si="47"/>
        <v>5000</v>
      </c>
      <c r="E420" s="5">
        <f t="shared" si="47"/>
        <v>5000</v>
      </c>
      <c r="H420" s="41">
        <f t="shared" si="41"/>
        <v>5000</v>
      </c>
    </row>
    <row r="421" spans="1:8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>
      <c r="A429" s="6">
        <v>2201</v>
      </c>
      <c r="B429" s="4" t="s">
        <v>342</v>
      </c>
      <c r="C429" s="5">
        <f>SUM(C430:C442)</f>
        <v>97100</v>
      </c>
      <c r="D429" s="5">
        <f>SUM(D430:D442)</f>
        <v>97100</v>
      </c>
      <c r="E429" s="5">
        <f>SUM(E430:E442)</f>
        <v>97100</v>
      </c>
      <c r="H429" s="41">
        <f t="shared" si="41"/>
        <v>97100</v>
      </c>
    </row>
    <row r="430" spans="1:8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>
      <c r="A431" s="29"/>
      <c r="B431" s="28" t="s">
        <v>344</v>
      </c>
      <c r="C431" s="30">
        <v>28600</v>
      </c>
      <c r="D431" s="30">
        <f t="shared" ref="D431:E442" si="49">C431</f>
        <v>28600</v>
      </c>
      <c r="E431" s="30">
        <f t="shared" si="49"/>
        <v>28600</v>
      </c>
      <c r="H431" s="41">
        <f t="shared" si="41"/>
        <v>28600</v>
      </c>
    </row>
    <row r="432" spans="1:8">
      <c r="A432" s="29"/>
      <c r="B432" s="28" t="s">
        <v>345</v>
      </c>
      <c r="C432" s="30">
        <v>25000</v>
      </c>
      <c r="D432" s="30">
        <f t="shared" si="49"/>
        <v>25000</v>
      </c>
      <c r="E432" s="30">
        <f t="shared" si="49"/>
        <v>25000</v>
      </c>
      <c r="H432" s="41">
        <f t="shared" si="41"/>
        <v>25000</v>
      </c>
    </row>
    <row r="433" spans="1:8">
      <c r="A433" s="29"/>
      <c r="B433" s="28" t="s">
        <v>346</v>
      </c>
      <c r="C433" s="30">
        <v>20000</v>
      </c>
      <c r="D433" s="30">
        <f t="shared" si="49"/>
        <v>20000</v>
      </c>
      <c r="E433" s="30">
        <f t="shared" si="49"/>
        <v>20000</v>
      </c>
      <c r="H433" s="41">
        <f t="shared" si="41"/>
        <v>20000</v>
      </c>
    </row>
    <row r="434" spans="1:8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>
      <c r="A441" s="29"/>
      <c r="B441" s="28" t="s">
        <v>354</v>
      </c>
      <c r="C441" s="30">
        <v>20500</v>
      </c>
      <c r="D441" s="30">
        <f t="shared" si="49"/>
        <v>20500</v>
      </c>
      <c r="E441" s="30">
        <f t="shared" si="49"/>
        <v>20500</v>
      </c>
      <c r="H441" s="41">
        <f t="shared" si="41"/>
        <v>20500</v>
      </c>
    </row>
    <row r="442" spans="1:8">
      <c r="A442" s="29"/>
      <c r="B442" s="28" t="s">
        <v>355</v>
      </c>
      <c r="C442" s="30">
        <v>3000</v>
      </c>
      <c r="D442" s="30">
        <f t="shared" si="49"/>
        <v>3000</v>
      </c>
      <c r="E442" s="30">
        <f t="shared" si="49"/>
        <v>3000</v>
      </c>
      <c r="H442" s="41">
        <f t="shared" si="41"/>
        <v>3000</v>
      </c>
    </row>
    <row r="443" spans="1:8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>
      <c r="A444" s="184" t="s">
        <v>357</v>
      </c>
      <c r="B444" s="185"/>
      <c r="C444" s="32">
        <f>C445+C454+C455+C459+C462+C463+C468+C474+C477+C480+C481+C450</f>
        <v>48500</v>
      </c>
      <c r="D444" s="32">
        <f>D445+D454+D455+D459+D462+D463+D468+D474+D477+D480+D481+D450</f>
        <v>48500</v>
      </c>
      <c r="E444" s="32">
        <f>E445+E454+E455+E459+E462+E463+E468+E474+E477+E480+E481+E450</f>
        <v>48500</v>
      </c>
      <c r="H444" s="41">
        <f t="shared" si="41"/>
        <v>48500</v>
      </c>
    </row>
    <row r="445" spans="1:8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5" si="51">C450</f>
        <v>0</v>
      </c>
    </row>
    <row r="451" spans="1:8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>
      <c r="A454" s="6">
        <v>2202</v>
      </c>
      <c r="B454" s="4" t="s">
        <v>51</v>
      </c>
      <c r="C454" s="5">
        <v>25000</v>
      </c>
      <c r="D454" s="5">
        <f>C454</f>
        <v>25000</v>
      </c>
      <c r="E454" s="5">
        <f>D454</f>
        <v>25000</v>
      </c>
      <c r="H454" s="41">
        <f t="shared" si="51"/>
        <v>25000</v>
      </c>
    </row>
    <row r="455" spans="1:8">
      <c r="A455" s="6">
        <v>2202</v>
      </c>
      <c r="B455" s="4" t="s">
        <v>120</v>
      </c>
      <c r="C455" s="5">
        <f>SUM(C456:C458)</f>
        <v>14000</v>
      </c>
      <c r="D455" s="5">
        <f>SUM(D456:D458)</f>
        <v>14000</v>
      </c>
      <c r="E455" s="5">
        <f>SUM(E456:E458)</f>
        <v>14000</v>
      </c>
      <c r="H455" s="41">
        <f t="shared" si="51"/>
        <v>14000</v>
      </c>
    </row>
    <row r="456" spans="1:8">
      <c r="A456" s="28"/>
      <c r="B456" s="28" t="s">
        <v>367</v>
      </c>
      <c r="C456" s="30">
        <v>10000</v>
      </c>
      <c r="D456" s="30">
        <f>C456</f>
        <v>10000</v>
      </c>
      <c r="E456" s="30">
        <f>D456</f>
        <v>10000</v>
      </c>
      <c r="H456" s="41">
        <f t="shared" si="51"/>
        <v>10000</v>
      </c>
    </row>
    <row r="457" spans="1:8">
      <c r="A457" s="28"/>
      <c r="B457" s="28" t="s">
        <v>368</v>
      </c>
      <c r="C457" s="30">
        <v>4000</v>
      </c>
      <c r="D457" s="30">
        <f t="shared" ref="D457:E458" si="53">C457</f>
        <v>4000</v>
      </c>
      <c r="E457" s="30">
        <f t="shared" si="53"/>
        <v>4000</v>
      </c>
      <c r="H457" s="41">
        <f t="shared" si="51"/>
        <v>4000</v>
      </c>
    </row>
    <row r="458" spans="1:8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>
      <c r="A468" s="6">
        <v>2202</v>
      </c>
      <c r="B468" s="4" t="s">
        <v>377</v>
      </c>
      <c r="C468" s="5">
        <f>SUM(C469:C473)</f>
        <v>2500</v>
      </c>
      <c r="D468" s="5">
        <f>SUM(D469:D473)</f>
        <v>2500</v>
      </c>
      <c r="E468" s="5">
        <f>SUM(E469:E473)</f>
        <v>2500</v>
      </c>
      <c r="H468" s="41">
        <f t="shared" si="51"/>
        <v>2500</v>
      </c>
    </row>
    <row r="469" spans="1:8">
      <c r="A469" s="28"/>
      <c r="B469" s="28" t="s">
        <v>378</v>
      </c>
      <c r="C469" s="30">
        <v>500</v>
      </c>
      <c r="D469" s="30">
        <f>C469</f>
        <v>500</v>
      </c>
      <c r="E469" s="30">
        <f>D469</f>
        <v>500</v>
      </c>
      <c r="H469" s="41">
        <f t="shared" si="51"/>
        <v>500</v>
      </c>
    </row>
    <row r="470" spans="1:8">
      <c r="A470" s="28"/>
      <c r="B470" s="28" t="s">
        <v>379</v>
      </c>
      <c r="C470" s="30">
        <v>2000</v>
      </c>
      <c r="D470" s="30">
        <f t="shared" ref="D470:E473" si="56">C470</f>
        <v>2000</v>
      </c>
      <c r="E470" s="30">
        <f t="shared" si="56"/>
        <v>2000</v>
      </c>
      <c r="H470" s="41">
        <f t="shared" si="51"/>
        <v>2000</v>
      </c>
    </row>
    <row r="471" spans="1:8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>
      <c r="A474" s="6">
        <v>2202</v>
      </c>
      <c r="B474" s="4" t="s">
        <v>122</v>
      </c>
      <c r="C474" s="5">
        <f>SUM(C475:C476)</f>
        <v>5000</v>
      </c>
      <c r="D474" s="5">
        <f>SUM(D475:D476)</f>
        <v>5000</v>
      </c>
      <c r="E474" s="5">
        <f>SUM(E475:E476)</f>
        <v>5000</v>
      </c>
      <c r="H474" s="41">
        <f t="shared" si="51"/>
        <v>5000</v>
      </c>
    </row>
    <row r="475" spans="1:8">
      <c r="A475" s="28"/>
      <c r="B475" s="28" t="s">
        <v>383</v>
      </c>
      <c r="C475" s="30">
        <v>5000</v>
      </c>
      <c r="D475" s="30">
        <f>C475</f>
        <v>5000</v>
      </c>
      <c r="E475" s="30">
        <f>D475</f>
        <v>5000</v>
      </c>
      <c r="H475" s="41">
        <f t="shared" si="51"/>
        <v>5000</v>
      </c>
    </row>
    <row r="476" spans="1:8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>
      <c r="A480" s="6">
        <v>2202</v>
      </c>
      <c r="B480" s="4" t="s">
        <v>386</v>
      </c>
      <c r="C480" s="5">
        <v>2000</v>
      </c>
      <c r="D480" s="5">
        <f t="shared" si="57"/>
        <v>2000</v>
      </c>
      <c r="E480" s="5">
        <f t="shared" si="57"/>
        <v>2000</v>
      </c>
      <c r="H480" s="41">
        <f t="shared" si="51"/>
        <v>2000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>
      <c r="A482" s="184" t="s">
        <v>388</v>
      </c>
      <c r="B482" s="18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90" t="s">
        <v>389</v>
      </c>
      <c r="B483" s="191"/>
      <c r="C483" s="35">
        <f>C484+C504+C511+C524+C530+C540+C509</f>
        <v>83700</v>
      </c>
      <c r="D483" s="35">
        <f>D484+D504+D511+D524+D530+D540</f>
        <v>63700</v>
      </c>
      <c r="E483" s="35">
        <f>E484+E504+E511+E524+E530+E540</f>
        <v>63700</v>
      </c>
      <c r="G483" s="39" t="s">
        <v>592</v>
      </c>
      <c r="H483" s="41">
        <f t="shared" si="51"/>
        <v>83700</v>
      </c>
      <c r="I483" s="42"/>
      <c r="J483" s="40" t="b">
        <f>AND(H483=I483)</f>
        <v>0</v>
      </c>
    </row>
    <row r="484" spans="1:10">
      <c r="A484" s="184" t="s">
        <v>390</v>
      </c>
      <c r="B484" s="185"/>
      <c r="C484" s="32">
        <f>C485+C486+C490+C491+C494+C497+C500+C501+C502+C503</f>
        <v>50200</v>
      </c>
      <c r="D484" s="32">
        <f>D485+D486+D490+D491+D494+D497+D500+D501+D502+D503</f>
        <v>50200</v>
      </c>
      <c r="E484" s="32">
        <f>E485+E486+E490+E491+E494+E497+E500+E501+E502+E503</f>
        <v>50200</v>
      </c>
      <c r="H484" s="41">
        <f t="shared" si="51"/>
        <v>50200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>
      <c r="A486" s="6">
        <v>3302</v>
      </c>
      <c r="B486" s="4" t="s">
        <v>392</v>
      </c>
      <c r="C486" s="5">
        <f>SUM(C487:C489)</f>
        <v>48500</v>
      </c>
      <c r="D486" s="5">
        <f>SUM(D487:D489)</f>
        <v>48500</v>
      </c>
      <c r="E486" s="5">
        <f>SUM(E487:E489)</f>
        <v>48500</v>
      </c>
      <c r="H486" s="41">
        <f t="shared" si="51"/>
        <v>48500</v>
      </c>
    </row>
    <row r="487" spans="1:10">
      <c r="A487" s="28"/>
      <c r="B487" s="28" t="s">
        <v>393</v>
      </c>
      <c r="C487" s="30">
        <v>10000</v>
      </c>
      <c r="D487" s="30">
        <f>C487</f>
        <v>10000</v>
      </c>
      <c r="E487" s="30">
        <f>D487</f>
        <v>10000</v>
      </c>
      <c r="H487" s="41">
        <f t="shared" si="51"/>
        <v>10000</v>
      </c>
    </row>
    <row r="488" spans="1:10">
      <c r="A488" s="28"/>
      <c r="B488" s="28" t="s">
        <v>394</v>
      </c>
      <c r="C488" s="30">
        <v>38500</v>
      </c>
      <c r="D488" s="30">
        <f t="shared" ref="D488:E489" si="58">C488</f>
        <v>38500</v>
      </c>
      <c r="E488" s="30">
        <f t="shared" si="58"/>
        <v>38500</v>
      </c>
      <c r="H488" s="41">
        <f t="shared" si="51"/>
        <v>38500</v>
      </c>
    </row>
    <row r="489" spans="1:10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>
      <c r="A490" s="6">
        <v>3302</v>
      </c>
      <c r="B490" s="4" t="s">
        <v>396</v>
      </c>
      <c r="C490" s="5">
        <v>1200</v>
      </c>
      <c r="D490" s="5">
        <f>C490</f>
        <v>1200</v>
      </c>
      <c r="E490" s="5">
        <f>D490</f>
        <v>1200</v>
      </c>
      <c r="H490" s="41">
        <f t="shared" si="51"/>
        <v>1200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  <c r="H494" s="41">
        <f t="shared" si="51"/>
        <v>500</v>
      </c>
    </row>
    <row r="495" spans="1:10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8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8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8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8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8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8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8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8">
      <c r="A504" s="184" t="s">
        <v>410</v>
      </c>
      <c r="B504" s="185"/>
      <c r="C504" s="32">
        <f>SUM(C505:C508)</f>
        <v>1000</v>
      </c>
      <c r="D504" s="32">
        <f>SUM(D505:D508)</f>
        <v>1000</v>
      </c>
      <c r="E504" s="32">
        <f>SUM(E505:E508)</f>
        <v>1000</v>
      </c>
      <c r="H504" s="41">
        <f t="shared" si="51"/>
        <v>1000</v>
      </c>
    </row>
    <row r="505" spans="1:8">
      <c r="A505" s="6">
        <v>3303</v>
      </c>
      <c r="B505" s="4" t="s">
        <v>411</v>
      </c>
      <c r="C505" s="5">
        <v>1000</v>
      </c>
      <c r="D505" s="5">
        <f>C505</f>
        <v>1000</v>
      </c>
      <c r="E505" s="5">
        <f>D505</f>
        <v>1000</v>
      </c>
      <c r="H505" s="41">
        <f t="shared" si="51"/>
        <v>1000</v>
      </c>
    </row>
    <row r="506" spans="1:8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8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8" ht="17.25" customHeight="1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8" ht="17.25" customHeight="1">
      <c r="A509" s="162" t="s">
        <v>962</v>
      </c>
      <c r="B509" s="163"/>
      <c r="C509" s="164">
        <f>SUM(C510)</f>
        <v>20000</v>
      </c>
      <c r="D509" s="164"/>
      <c r="E509" s="164"/>
      <c r="H509" s="41"/>
    </row>
    <row r="510" spans="1:8" ht="17.25" customHeight="1">
      <c r="A510" s="6">
        <v>3304</v>
      </c>
      <c r="B510" s="34" t="s">
        <v>963</v>
      </c>
      <c r="C510" s="5">
        <v>20000</v>
      </c>
      <c r="D510" s="5"/>
      <c r="E510" s="5"/>
      <c r="H510" s="41"/>
    </row>
    <row r="511" spans="1:8">
      <c r="A511" s="184" t="s">
        <v>414</v>
      </c>
      <c r="B511" s="185"/>
      <c r="C511" s="32">
        <f>C512+C513+C514+C515+C519+C520+C521+C522+C523</f>
        <v>12000</v>
      </c>
      <c r="D511" s="32">
        <f>D512+D513+D514+D515+D519+D520+D521+D522+D523</f>
        <v>12000</v>
      </c>
      <c r="E511" s="32">
        <f>E512+E513+E514+E515+E519+E520+E521+E522+E523</f>
        <v>12000</v>
      </c>
      <c r="F511" s="51"/>
      <c r="H511" s="41">
        <f t="shared" si="51"/>
        <v>12000</v>
      </c>
    </row>
    <row r="512" spans="1:8">
      <c r="A512" s="6">
        <v>3305</v>
      </c>
      <c r="B512" s="4" t="s">
        <v>415</v>
      </c>
      <c r="C512" s="5">
        <v>0</v>
      </c>
      <c r="D512" s="5">
        <f>C512</f>
        <v>0</v>
      </c>
      <c r="E512" s="5">
        <f>D512</f>
        <v>0</v>
      </c>
      <c r="H512" s="41">
        <f t="shared" si="51"/>
        <v>0</v>
      </c>
    </row>
    <row r="513" spans="1:8">
      <c r="A513" s="6">
        <v>3305</v>
      </c>
      <c r="B513" s="4" t="s">
        <v>416</v>
      </c>
      <c r="C513" s="5">
        <v>0</v>
      </c>
      <c r="D513" s="5">
        <f t="shared" ref="D513:E514" si="61">C513</f>
        <v>0</v>
      </c>
      <c r="E513" s="5">
        <f t="shared" si="61"/>
        <v>0</v>
      </c>
      <c r="H513" s="41">
        <f t="shared" si="51"/>
        <v>0</v>
      </c>
    </row>
    <row r="514" spans="1:8">
      <c r="A514" s="6">
        <v>3305</v>
      </c>
      <c r="B514" s="4" t="s">
        <v>417</v>
      </c>
      <c r="C514" s="5">
        <v>0</v>
      </c>
      <c r="D514" s="5">
        <f t="shared" si="61"/>
        <v>0</v>
      </c>
      <c r="E514" s="5">
        <f t="shared" si="61"/>
        <v>0</v>
      </c>
      <c r="H514" s="41">
        <f t="shared" si="51"/>
        <v>0</v>
      </c>
    </row>
    <row r="515" spans="1:8">
      <c r="A515" s="6">
        <v>3305</v>
      </c>
      <c r="B515" s="4" t="s">
        <v>418</v>
      </c>
      <c r="C515" s="5">
        <f>SUM(C516:C518)</f>
        <v>5000</v>
      </c>
      <c r="D515" s="5">
        <f>SUM(D516:D518)</f>
        <v>5000</v>
      </c>
      <c r="E515" s="5">
        <f>SUM(E516:E518)</f>
        <v>5000</v>
      </c>
      <c r="H515" s="41">
        <f t="shared" si="51"/>
        <v>5000</v>
      </c>
    </row>
    <row r="516" spans="1:8">
      <c r="A516" s="29"/>
      <c r="B516" s="28" t="s">
        <v>419</v>
      </c>
      <c r="C516" s="30">
        <v>5000</v>
      </c>
      <c r="D516" s="30">
        <f t="shared" ref="D516:E523" si="62">C516</f>
        <v>5000</v>
      </c>
      <c r="E516" s="30">
        <f t="shared" si="62"/>
        <v>5000</v>
      </c>
      <c r="H516" s="41">
        <f t="shared" ref="H516:H579" si="63">C516</f>
        <v>5000</v>
      </c>
    </row>
    <row r="517" spans="1:8">
      <c r="A517" s="29"/>
      <c r="B517" s="28" t="s">
        <v>420</v>
      </c>
      <c r="C517" s="30">
        <v>0</v>
      </c>
      <c r="D517" s="30">
        <f t="shared" si="62"/>
        <v>0</v>
      </c>
      <c r="E517" s="30">
        <f t="shared" si="62"/>
        <v>0</v>
      </c>
      <c r="H517" s="41">
        <f t="shared" si="63"/>
        <v>0</v>
      </c>
    </row>
    <row r="518" spans="1:8">
      <c r="A518" s="29"/>
      <c r="B518" s="28" t="s">
        <v>421</v>
      </c>
      <c r="C518" s="30">
        <v>0</v>
      </c>
      <c r="D518" s="30">
        <f t="shared" si="62"/>
        <v>0</v>
      </c>
      <c r="E518" s="30">
        <f t="shared" si="62"/>
        <v>0</v>
      </c>
      <c r="H518" s="41">
        <f t="shared" si="63"/>
        <v>0</v>
      </c>
    </row>
    <row r="519" spans="1:8">
      <c r="A519" s="6">
        <v>3305</v>
      </c>
      <c r="B519" s="4" t="s">
        <v>422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>
      <c r="A520" s="6">
        <v>3305</v>
      </c>
      <c r="B520" s="4" t="s">
        <v>423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>
      <c r="A521" s="6">
        <v>3305</v>
      </c>
      <c r="B521" s="4" t="s">
        <v>424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>
      <c r="A522" s="6">
        <v>3305</v>
      </c>
      <c r="B522" s="4" t="s">
        <v>425</v>
      </c>
      <c r="C522" s="5">
        <v>6000</v>
      </c>
      <c r="D522" s="5">
        <f t="shared" si="62"/>
        <v>6000</v>
      </c>
      <c r="E522" s="5">
        <f t="shared" si="62"/>
        <v>6000</v>
      </c>
      <c r="H522" s="41">
        <f t="shared" si="63"/>
        <v>6000</v>
      </c>
    </row>
    <row r="523" spans="1:8">
      <c r="A523" s="6">
        <v>3305</v>
      </c>
      <c r="B523" s="4" t="s">
        <v>409</v>
      </c>
      <c r="C523" s="5">
        <v>0</v>
      </c>
      <c r="D523" s="5">
        <f t="shared" si="62"/>
        <v>0</v>
      </c>
      <c r="E523" s="5">
        <f t="shared" si="62"/>
        <v>0</v>
      </c>
      <c r="H523" s="41">
        <f t="shared" si="63"/>
        <v>0</v>
      </c>
    </row>
    <row r="524" spans="1:8">
      <c r="A524" s="184" t="s">
        <v>426</v>
      </c>
      <c r="B524" s="185"/>
      <c r="C524" s="32">
        <f>SUM(C525:C529)</f>
        <v>0</v>
      </c>
      <c r="D524" s="32">
        <f>SUM(D525:D529)</f>
        <v>0</v>
      </c>
      <c r="E524" s="32">
        <f>SUM(E525:E529)</f>
        <v>0</v>
      </c>
      <c r="H524" s="41">
        <f t="shared" si="63"/>
        <v>0</v>
      </c>
    </row>
    <row r="525" spans="1:8">
      <c r="A525" s="6">
        <v>3306</v>
      </c>
      <c r="B525" s="4" t="s">
        <v>427</v>
      </c>
      <c r="C525" s="5">
        <v>0</v>
      </c>
      <c r="D525" s="5">
        <f>C525</f>
        <v>0</v>
      </c>
      <c r="E525" s="5">
        <f>D525</f>
        <v>0</v>
      </c>
      <c r="H525" s="41">
        <f t="shared" si="63"/>
        <v>0</v>
      </c>
    </row>
    <row r="526" spans="1:8">
      <c r="A526" s="6">
        <v>3306</v>
      </c>
      <c r="B526" s="4" t="s">
        <v>428</v>
      </c>
      <c r="C526" s="5">
        <v>0</v>
      </c>
      <c r="D526" s="5">
        <f t="shared" ref="D526:E529" si="64">C526</f>
        <v>0</v>
      </c>
      <c r="E526" s="5">
        <f t="shared" si="64"/>
        <v>0</v>
      </c>
      <c r="H526" s="41">
        <f t="shared" si="63"/>
        <v>0</v>
      </c>
    </row>
    <row r="527" spans="1:8">
      <c r="A527" s="6">
        <v>3306</v>
      </c>
      <c r="B527" s="4" t="s">
        <v>429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>
      <c r="A528" s="6">
        <v>3306</v>
      </c>
      <c r="B528" s="4" t="s">
        <v>430</v>
      </c>
      <c r="C528" s="5">
        <v>0</v>
      </c>
      <c r="D528" s="5">
        <f t="shared" si="64"/>
        <v>0</v>
      </c>
      <c r="E528" s="5">
        <f t="shared" si="64"/>
        <v>0</v>
      </c>
      <c r="H528" s="41">
        <f t="shared" si="63"/>
        <v>0</v>
      </c>
    </row>
    <row r="529" spans="1:8">
      <c r="A529" s="6">
        <v>3306</v>
      </c>
      <c r="B529" s="4" t="s">
        <v>431</v>
      </c>
      <c r="C529" s="5">
        <v>0</v>
      </c>
      <c r="D529" s="5">
        <f t="shared" si="64"/>
        <v>0</v>
      </c>
      <c r="E529" s="5">
        <f t="shared" si="64"/>
        <v>0</v>
      </c>
      <c r="H529" s="41">
        <f t="shared" si="63"/>
        <v>0</v>
      </c>
    </row>
    <row r="530" spans="1:8">
      <c r="A530" s="184" t="s">
        <v>432</v>
      </c>
      <c r="B530" s="185"/>
      <c r="C530" s="32">
        <f>C531+C533+C539</f>
        <v>0</v>
      </c>
      <c r="D530" s="32">
        <f>D531+D533+D539</f>
        <v>0</v>
      </c>
      <c r="E530" s="32">
        <f>E531+E533+E539</f>
        <v>0</v>
      </c>
      <c r="H530" s="41">
        <f t="shared" si="63"/>
        <v>0</v>
      </c>
    </row>
    <row r="531" spans="1:8">
      <c r="A531" s="6">
        <v>3307</v>
      </c>
      <c r="B531" s="4" t="s">
        <v>433</v>
      </c>
      <c r="C531" s="5">
        <f>SUM(C532)</f>
        <v>0</v>
      </c>
      <c r="D531" s="5">
        <f>SUM(D532)</f>
        <v>0</v>
      </c>
      <c r="E531" s="5">
        <f>SUM(E532)</f>
        <v>0</v>
      </c>
      <c r="H531" s="41">
        <f t="shared" si="63"/>
        <v>0</v>
      </c>
    </row>
    <row r="532" spans="1:8">
      <c r="A532" s="29"/>
      <c r="B532" s="28" t="s">
        <v>434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>
      <c r="A533" s="6">
        <v>3307</v>
      </c>
      <c r="B533" s="4" t="s">
        <v>418</v>
      </c>
      <c r="C533" s="5">
        <f>SUM(C534:C538)</f>
        <v>0</v>
      </c>
      <c r="D533" s="5">
        <f>SUM(D534:D538)</f>
        <v>0</v>
      </c>
      <c r="E533" s="5">
        <f>SUM(E534:E538)</f>
        <v>0</v>
      </c>
      <c r="H533" s="41">
        <f t="shared" si="63"/>
        <v>0</v>
      </c>
    </row>
    <row r="534" spans="1:8">
      <c r="A534" s="29"/>
      <c r="B534" s="28" t="s">
        <v>435</v>
      </c>
      <c r="C534" s="30">
        <v>0</v>
      </c>
      <c r="D534" s="30">
        <f>C534</f>
        <v>0</v>
      </c>
      <c r="E534" s="30">
        <f>D534</f>
        <v>0</v>
      </c>
      <c r="H534" s="41">
        <f t="shared" si="63"/>
        <v>0</v>
      </c>
    </row>
    <row r="535" spans="1:8">
      <c r="A535" s="29"/>
      <c r="B535" s="28" t="s">
        <v>436</v>
      </c>
      <c r="C535" s="30">
        <v>0</v>
      </c>
      <c r="D535" s="30">
        <f t="shared" ref="D535:E538" si="65">C535</f>
        <v>0</v>
      </c>
      <c r="E535" s="30">
        <f t="shared" si="65"/>
        <v>0</v>
      </c>
      <c r="H535" s="41">
        <f t="shared" si="63"/>
        <v>0</v>
      </c>
    </row>
    <row r="536" spans="1:8">
      <c r="A536" s="29"/>
      <c r="B536" s="28" t="s">
        <v>437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>
      <c r="A537" s="29"/>
      <c r="B537" s="28" t="s">
        <v>438</v>
      </c>
      <c r="C537" s="30">
        <v>0</v>
      </c>
      <c r="D537" s="30">
        <f t="shared" si="65"/>
        <v>0</v>
      </c>
      <c r="E537" s="30">
        <f t="shared" si="65"/>
        <v>0</v>
      </c>
      <c r="H537" s="41">
        <f t="shared" si="63"/>
        <v>0</v>
      </c>
    </row>
    <row r="538" spans="1:8">
      <c r="A538" s="29"/>
      <c r="B538" s="28" t="s">
        <v>439</v>
      </c>
      <c r="C538" s="30">
        <v>0</v>
      </c>
      <c r="D538" s="30">
        <f t="shared" si="65"/>
        <v>0</v>
      </c>
      <c r="E538" s="30">
        <f t="shared" si="65"/>
        <v>0</v>
      </c>
      <c r="H538" s="41">
        <f t="shared" si="63"/>
        <v>0</v>
      </c>
    </row>
    <row r="539" spans="1:8">
      <c r="A539" s="6">
        <v>3307</v>
      </c>
      <c r="B539" s="4" t="s">
        <v>440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>
      <c r="A540" s="184" t="s">
        <v>441</v>
      </c>
      <c r="B540" s="185"/>
      <c r="C540" s="32">
        <f>SUM(C541:C546)</f>
        <v>500</v>
      </c>
      <c r="D540" s="32">
        <f>SUM(D541:D546)</f>
        <v>500</v>
      </c>
      <c r="E540" s="32">
        <f>SUM(E541:E546)</f>
        <v>500</v>
      </c>
      <c r="H540" s="41">
        <f t="shared" si="63"/>
        <v>500</v>
      </c>
    </row>
    <row r="541" spans="1:8">
      <c r="A541" s="6">
        <v>3310</v>
      </c>
      <c r="B541" s="4" t="s">
        <v>443</v>
      </c>
      <c r="C541" s="5">
        <v>0</v>
      </c>
      <c r="D541" s="5">
        <f>C541</f>
        <v>0</v>
      </c>
      <c r="E541" s="5">
        <f>D541</f>
        <v>0</v>
      </c>
      <c r="H541" s="41">
        <f t="shared" si="63"/>
        <v>0</v>
      </c>
    </row>
    <row r="542" spans="1:8">
      <c r="A542" s="6">
        <v>3310</v>
      </c>
      <c r="B542" s="4" t="s">
        <v>52</v>
      </c>
      <c r="C542" s="5">
        <v>500</v>
      </c>
      <c r="D542" s="5">
        <f t="shared" ref="D542:E545" si="66">C542</f>
        <v>500</v>
      </c>
      <c r="E542" s="5">
        <f t="shared" si="66"/>
        <v>500</v>
      </c>
      <c r="H542" s="41">
        <f t="shared" si="63"/>
        <v>500</v>
      </c>
    </row>
    <row r="543" spans="1:8">
      <c r="A543" s="6">
        <v>3310</v>
      </c>
      <c r="B543" s="4" t="s">
        <v>444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>
      <c r="A544" s="6">
        <v>3310</v>
      </c>
      <c r="B544" s="4" t="s">
        <v>445</v>
      </c>
      <c r="C544" s="5">
        <v>0</v>
      </c>
      <c r="D544" s="5">
        <f t="shared" si="66"/>
        <v>0</v>
      </c>
      <c r="E544" s="5">
        <f t="shared" si="66"/>
        <v>0</v>
      </c>
      <c r="H544" s="41">
        <f t="shared" si="63"/>
        <v>0</v>
      </c>
    </row>
    <row r="545" spans="1:10">
      <c r="A545" s="6">
        <v>3310</v>
      </c>
      <c r="B545" s="4" t="s">
        <v>442</v>
      </c>
      <c r="C545" s="5">
        <v>0</v>
      </c>
      <c r="D545" s="5">
        <f t="shared" si="66"/>
        <v>0</v>
      </c>
      <c r="E545" s="5">
        <f t="shared" si="66"/>
        <v>0</v>
      </c>
      <c r="H545" s="41">
        <f t="shared" si="63"/>
        <v>0</v>
      </c>
    </row>
    <row r="546" spans="1:10">
      <c r="A546" s="6">
        <v>3310</v>
      </c>
      <c r="B546" s="4" t="s">
        <v>446</v>
      </c>
      <c r="C546" s="5">
        <f>SUM(C547:C548)</f>
        <v>0</v>
      </c>
      <c r="D546" s="5">
        <f>SUM(D547:D548)</f>
        <v>0</v>
      </c>
      <c r="E546" s="5">
        <f>SUM(E547:E548)</f>
        <v>0</v>
      </c>
      <c r="H546" s="41">
        <f t="shared" si="63"/>
        <v>0</v>
      </c>
    </row>
    <row r="547" spans="1:10">
      <c r="A547" s="29"/>
      <c r="B547" s="28" t="s">
        <v>447</v>
      </c>
      <c r="C547" s="30">
        <v>0</v>
      </c>
      <c r="D547" s="30">
        <f>C547</f>
        <v>0</v>
      </c>
      <c r="E547" s="30">
        <f>D547</f>
        <v>0</v>
      </c>
      <c r="H547" s="41">
        <f t="shared" si="63"/>
        <v>0</v>
      </c>
    </row>
    <row r="548" spans="1:10">
      <c r="A548" s="29"/>
      <c r="B548" s="28" t="s">
        <v>448</v>
      </c>
      <c r="C548" s="30">
        <v>0</v>
      </c>
      <c r="D548" s="30">
        <f>C548</f>
        <v>0</v>
      </c>
      <c r="E548" s="30">
        <f>D548</f>
        <v>0</v>
      </c>
      <c r="H548" s="41">
        <f t="shared" si="63"/>
        <v>0</v>
      </c>
    </row>
    <row r="549" spans="1:10">
      <c r="A549" s="188" t="s">
        <v>449</v>
      </c>
      <c r="B549" s="189"/>
      <c r="C549" s="35">
        <f>C550+C551</f>
        <v>96502</v>
      </c>
      <c r="D549" s="35">
        <f>D550+D551</f>
        <v>96502</v>
      </c>
      <c r="E549" s="35">
        <f>E550+E551</f>
        <v>96502</v>
      </c>
      <c r="G549" s="39" t="s">
        <v>593</v>
      </c>
      <c r="H549" s="41">
        <f t="shared" si="63"/>
        <v>96502</v>
      </c>
      <c r="I549" s="42"/>
      <c r="J549" s="40" t="b">
        <f>AND(H549=I549)</f>
        <v>0</v>
      </c>
    </row>
    <row r="550" spans="1:10">
      <c r="A550" s="184" t="s">
        <v>450</v>
      </c>
      <c r="B550" s="185"/>
      <c r="C550" s="32"/>
      <c r="D550" s="32">
        <f>C550</f>
        <v>0</v>
      </c>
      <c r="E550" s="32">
        <f>D550</f>
        <v>0</v>
      </c>
      <c r="H550" s="41">
        <f t="shared" si="63"/>
        <v>0</v>
      </c>
    </row>
    <row r="551" spans="1:10">
      <c r="A551" s="184" t="s">
        <v>451</v>
      </c>
      <c r="B551" s="185"/>
      <c r="C551" s="32">
        <v>96502</v>
      </c>
      <c r="D551" s="32">
        <f>C551</f>
        <v>96502</v>
      </c>
      <c r="E551" s="32">
        <f>D551</f>
        <v>96502</v>
      </c>
      <c r="H551" s="41">
        <f t="shared" si="63"/>
        <v>96502</v>
      </c>
    </row>
    <row r="552" spans="1:10">
      <c r="A552" s="182" t="s">
        <v>455</v>
      </c>
      <c r="B552" s="183"/>
      <c r="C552" s="36">
        <f>C553</f>
        <v>1500</v>
      </c>
      <c r="D552" s="36">
        <f>D553</f>
        <v>1500</v>
      </c>
      <c r="E552" s="36">
        <f>E553</f>
        <v>1500</v>
      </c>
      <c r="G552" s="39" t="s">
        <v>59</v>
      </c>
      <c r="H552" s="41">
        <f t="shared" si="63"/>
        <v>1500</v>
      </c>
      <c r="I552" s="42"/>
      <c r="J552" s="40" t="b">
        <f>AND(H552=I552)</f>
        <v>0</v>
      </c>
    </row>
    <row r="553" spans="1:10">
      <c r="A553" s="180" t="s">
        <v>456</v>
      </c>
      <c r="B553" s="181"/>
      <c r="C553" s="33">
        <f>C554+C558</f>
        <v>1500</v>
      </c>
      <c r="D553" s="33">
        <f>D554+D558</f>
        <v>1500</v>
      </c>
      <c r="E553" s="33">
        <f>E554+E558</f>
        <v>1500</v>
      </c>
      <c r="G553" s="39" t="s">
        <v>594</v>
      </c>
      <c r="H553" s="41">
        <f t="shared" si="63"/>
        <v>1500</v>
      </c>
      <c r="I553" s="42"/>
      <c r="J553" s="40" t="b">
        <f>AND(H553=I553)</f>
        <v>0</v>
      </c>
    </row>
    <row r="554" spans="1:10">
      <c r="A554" s="184" t="s">
        <v>457</v>
      </c>
      <c r="B554" s="185"/>
      <c r="C554" s="32">
        <f>SUM(C555:C557)</f>
        <v>1500</v>
      </c>
      <c r="D554" s="32">
        <f>SUM(D555:D557)</f>
        <v>1500</v>
      </c>
      <c r="E554" s="32">
        <f>SUM(E555:E557)</f>
        <v>1500</v>
      </c>
      <c r="H554" s="41">
        <f t="shared" si="63"/>
        <v>1500</v>
      </c>
    </row>
    <row r="555" spans="1:10">
      <c r="A555" s="6">
        <v>5500</v>
      </c>
      <c r="B555" s="4" t="s">
        <v>458</v>
      </c>
      <c r="C555" s="5">
        <v>1500</v>
      </c>
      <c r="D555" s="5">
        <f t="shared" ref="D555:E557" si="67">C555</f>
        <v>1500</v>
      </c>
      <c r="E555" s="5">
        <f t="shared" si="67"/>
        <v>1500</v>
      </c>
      <c r="H555" s="41">
        <f t="shared" si="63"/>
        <v>1500</v>
      </c>
    </row>
    <row r="556" spans="1:10">
      <c r="A556" s="6">
        <v>5500</v>
      </c>
      <c r="B556" s="4" t="s">
        <v>459</v>
      </c>
      <c r="C556" s="5">
        <v>0</v>
      </c>
      <c r="D556" s="5">
        <f t="shared" si="67"/>
        <v>0</v>
      </c>
      <c r="E556" s="5">
        <f t="shared" si="67"/>
        <v>0</v>
      </c>
      <c r="H556" s="41">
        <f t="shared" si="63"/>
        <v>0</v>
      </c>
    </row>
    <row r="557" spans="1:10">
      <c r="A557" s="6">
        <v>5500</v>
      </c>
      <c r="B557" s="4" t="s">
        <v>460</v>
      </c>
      <c r="C557" s="5">
        <v>0</v>
      </c>
      <c r="D557" s="5">
        <f t="shared" si="67"/>
        <v>0</v>
      </c>
      <c r="E557" s="5">
        <f t="shared" si="67"/>
        <v>0</v>
      </c>
      <c r="H557" s="41">
        <f t="shared" si="63"/>
        <v>0</v>
      </c>
    </row>
    <row r="558" spans="1:10">
      <c r="A558" s="184" t="s">
        <v>461</v>
      </c>
      <c r="B558" s="185"/>
      <c r="C558" s="32">
        <f>SUM(C559:C560)</f>
        <v>0</v>
      </c>
      <c r="D558" s="32">
        <f>SUM(D559:D560)</f>
        <v>0</v>
      </c>
      <c r="E558" s="32">
        <f>SUM(E559:E560)</f>
        <v>0</v>
      </c>
      <c r="H558" s="41">
        <f t="shared" si="63"/>
        <v>0</v>
      </c>
    </row>
    <row r="559" spans="1:10">
      <c r="A559" s="6">
        <v>5501</v>
      </c>
      <c r="B559" s="4" t="s">
        <v>462</v>
      </c>
      <c r="C559" s="5">
        <v>0</v>
      </c>
      <c r="D559" s="5">
        <f>C559</f>
        <v>0</v>
      </c>
      <c r="E559" s="5">
        <f>D559</f>
        <v>0</v>
      </c>
      <c r="H559" s="41">
        <f t="shared" si="63"/>
        <v>0</v>
      </c>
    </row>
    <row r="560" spans="1:10">
      <c r="A560" s="6">
        <v>5501</v>
      </c>
      <c r="B560" s="4" t="s">
        <v>463</v>
      </c>
      <c r="C560" s="5">
        <v>0</v>
      </c>
      <c r="D560" s="5">
        <f>C560</f>
        <v>0</v>
      </c>
      <c r="E560" s="5">
        <f>D560</f>
        <v>0</v>
      </c>
      <c r="H560" s="41">
        <f t="shared" si="63"/>
        <v>0</v>
      </c>
    </row>
    <row r="561" spans="1:10">
      <c r="A561" s="186" t="s">
        <v>62</v>
      </c>
      <c r="B561" s="187"/>
      <c r="C561" s="37">
        <f>C562+C718+C727</f>
        <v>469565</v>
      </c>
      <c r="D561" s="37">
        <f>D562+D718+D727</f>
        <v>469565</v>
      </c>
      <c r="E561" s="37">
        <f>E562+E718+E727</f>
        <v>469565</v>
      </c>
      <c r="G561" s="39" t="s">
        <v>62</v>
      </c>
      <c r="H561" s="41">
        <f t="shared" si="63"/>
        <v>469565</v>
      </c>
      <c r="I561" s="42"/>
      <c r="J561" s="40" t="b">
        <f>AND(H561=I561)</f>
        <v>0</v>
      </c>
    </row>
    <row r="562" spans="1:10">
      <c r="A562" s="182" t="s">
        <v>464</v>
      </c>
      <c r="B562" s="183"/>
      <c r="C562" s="36">
        <f>C563+C640+C644+C647</f>
        <v>347200</v>
      </c>
      <c r="D562" s="36">
        <f>D563+D640+D644+D647</f>
        <v>347200</v>
      </c>
      <c r="E562" s="36">
        <f>E563+E640+E644+E647</f>
        <v>347200</v>
      </c>
      <c r="G562" s="39" t="s">
        <v>61</v>
      </c>
      <c r="H562" s="41">
        <f t="shared" si="63"/>
        <v>347200</v>
      </c>
      <c r="I562" s="42"/>
      <c r="J562" s="40" t="b">
        <f>AND(H562=I562)</f>
        <v>0</v>
      </c>
    </row>
    <row r="563" spans="1:10">
      <c r="A563" s="180" t="s">
        <v>465</v>
      </c>
      <c r="B563" s="181"/>
      <c r="C563" s="38">
        <f>C564+C569+C570+C571+C578+C579+C583+C586+C587+C588+C589+C594+C597+C601+C605+C612+C618+C630</f>
        <v>347200</v>
      </c>
      <c r="D563" s="38">
        <f>D564+D569+D570+D571+D578+D579+D583+D586+D587+D588+D589+D594+D597+D601+D605+D612+D618+D630</f>
        <v>347200</v>
      </c>
      <c r="E563" s="38">
        <f>E564+E569+E570+E571+E578+E579+E583+E586+E587+E588+E589+E594+E597+E601+E605+E612+E618+E630</f>
        <v>347200</v>
      </c>
      <c r="G563" s="39" t="s">
        <v>595</v>
      </c>
      <c r="H563" s="41">
        <f t="shared" si="63"/>
        <v>347200</v>
      </c>
      <c r="I563" s="42"/>
      <c r="J563" s="40" t="b">
        <f>AND(H563=I563)</f>
        <v>0</v>
      </c>
    </row>
    <row r="564" spans="1:10">
      <c r="A564" s="184" t="s">
        <v>466</v>
      </c>
      <c r="B564" s="185"/>
      <c r="C564" s="32">
        <f>SUM(C565:C568)</f>
        <v>16700</v>
      </c>
      <c r="D564" s="32">
        <f>SUM(D565:D568)</f>
        <v>16700</v>
      </c>
      <c r="E564" s="32">
        <f>SUM(E565:E568)</f>
        <v>16700</v>
      </c>
      <c r="H564" s="41">
        <f t="shared" si="63"/>
        <v>16700</v>
      </c>
    </row>
    <row r="565" spans="1:10">
      <c r="A565" s="7">
        <v>6600</v>
      </c>
      <c r="B565" s="4" t="s">
        <v>468</v>
      </c>
      <c r="C565" s="5">
        <v>0</v>
      </c>
      <c r="D565" s="5">
        <f>C565</f>
        <v>0</v>
      </c>
      <c r="E565" s="5">
        <f>D565</f>
        <v>0</v>
      </c>
      <c r="H565" s="41">
        <f t="shared" si="63"/>
        <v>0</v>
      </c>
    </row>
    <row r="566" spans="1:10">
      <c r="A566" s="7">
        <v>6600</v>
      </c>
      <c r="B566" s="4" t="s">
        <v>469</v>
      </c>
      <c r="C566" s="5">
        <v>0</v>
      </c>
      <c r="D566" s="5">
        <f t="shared" ref="D566:E568" si="68">C566</f>
        <v>0</v>
      </c>
      <c r="E566" s="5">
        <f t="shared" si="68"/>
        <v>0</v>
      </c>
      <c r="H566" s="41">
        <f t="shared" si="63"/>
        <v>0</v>
      </c>
    </row>
    <row r="567" spans="1:10">
      <c r="A567" s="7">
        <v>6600</v>
      </c>
      <c r="B567" s="4" t="s">
        <v>470</v>
      </c>
      <c r="C567" s="5">
        <v>0</v>
      </c>
      <c r="D567" s="5">
        <f t="shared" si="68"/>
        <v>0</v>
      </c>
      <c r="E567" s="5">
        <f t="shared" si="68"/>
        <v>0</v>
      </c>
      <c r="H567" s="41">
        <f t="shared" si="63"/>
        <v>0</v>
      </c>
    </row>
    <row r="568" spans="1:10">
      <c r="A568" s="6">
        <v>6600</v>
      </c>
      <c r="B568" s="4" t="s">
        <v>471</v>
      </c>
      <c r="C568" s="5">
        <v>16700</v>
      </c>
      <c r="D568" s="5">
        <f t="shared" si="68"/>
        <v>16700</v>
      </c>
      <c r="E568" s="5">
        <f t="shared" si="68"/>
        <v>16700</v>
      </c>
      <c r="H568" s="41">
        <f t="shared" si="63"/>
        <v>16700</v>
      </c>
    </row>
    <row r="569" spans="1:10">
      <c r="A569" s="184" t="s">
        <v>467</v>
      </c>
      <c r="B569" s="185"/>
      <c r="C569" s="31">
        <v>0</v>
      </c>
      <c r="D569" s="31">
        <f>C569</f>
        <v>0</v>
      </c>
      <c r="E569" s="31">
        <f>D569</f>
        <v>0</v>
      </c>
      <c r="H569" s="41">
        <f t="shared" si="63"/>
        <v>0</v>
      </c>
    </row>
    <row r="570" spans="1:10">
      <c r="A570" s="184" t="s">
        <v>472</v>
      </c>
      <c r="B570" s="185"/>
      <c r="C570" s="32">
        <v>0</v>
      </c>
      <c r="D570" s="32">
        <f>C570</f>
        <v>0</v>
      </c>
      <c r="E570" s="32">
        <f>D570</f>
        <v>0</v>
      </c>
      <c r="H570" s="41">
        <f t="shared" si="63"/>
        <v>0</v>
      </c>
    </row>
    <row r="571" spans="1:10">
      <c r="A571" s="184" t="s">
        <v>473</v>
      </c>
      <c r="B571" s="185"/>
      <c r="C571" s="32">
        <f>SUM(C572:C577)</f>
        <v>220000</v>
      </c>
      <c r="D571" s="32">
        <f>SUM(D572:D577)</f>
        <v>220000</v>
      </c>
      <c r="E571" s="32">
        <f>SUM(E572:E577)</f>
        <v>220000</v>
      </c>
      <c r="H571" s="41">
        <f t="shared" si="63"/>
        <v>220000</v>
      </c>
    </row>
    <row r="572" spans="1:10">
      <c r="A572" s="7">
        <v>6603</v>
      </c>
      <c r="B572" s="4" t="s">
        <v>474</v>
      </c>
      <c r="C572" s="5">
        <v>0</v>
      </c>
      <c r="D572" s="5">
        <f>C572</f>
        <v>0</v>
      </c>
      <c r="E572" s="5">
        <f>D572</f>
        <v>0</v>
      </c>
      <c r="H572" s="41">
        <f t="shared" si="63"/>
        <v>0</v>
      </c>
    </row>
    <row r="573" spans="1:10">
      <c r="A573" s="7">
        <v>6603</v>
      </c>
      <c r="B573" s="4" t="s">
        <v>475</v>
      </c>
      <c r="C573" s="5">
        <v>0</v>
      </c>
      <c r="D573" s="5">
        <f t="shared" ref="D573:E577" si="69">C573</f>
        <v>0</v>
      </c>
      <c r="E573" s="5">
        <f t="shared" si="69"/>
        <v>0</v>
      </c>
      <c r="H573" s="41">
        <f t="shared" si="63"/>
        <v>0</v>
      </c>
    </row>
    <row r="574" spans="1:10">
      <c r="A574" s="7">
        <v>6603</v>
      </c>
      <c r="B574" s="4" t="s">
        <v>476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>
      <c r="A575" s="7">
        <v>6603</v>
      </c>
      <c r="B575" s="4" t="s">
        <v>477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>
      <c r="A576" s="7">
        <v>6603</v>
      </c>
      <c r="B576" s="4" t="s">
        <v>478</v>
      </c>
      <c r="C576" s="5">
        <v>0</v>
      </c>
      <c r="D576" s="5">
        <f t="shared" si="69"/>
        <v>0</v>
      </c>
      <c r="E576" s="5">
        <f t="shared" si="69"/>
        <v>0</v>
      </c>
      <c r="H576" s="41">
        <f t="shared" si="63"/>
        <v>0</v>
      </c>
    </row>
    <row r="577" spans="1:8">
      <c r="A577" s="7">
        <v>6603</v>
      </c>
      <c r="B577" s="4" t="s">
        <v>479</v>
      </c>
      <c r="C577" s="5">
        <v>220000</v>
      </c>
      <c r="D577" s="5">
        <f t="shared" si="69"/>
        <v>220000</v>
      </c>
      <c r="E577" s="5">
        <f t="shared" si="69"/>
        <v>220000</v>
      </c>
      <c r="H577" s="41">
        <f t="shared" si="63"/>
        <v>220000</v>
      </c>
    </row>
    <row r="578" spans="1:8">
      <c r="A578" s="184" t="s">
        <v>480</v>
      </c>
      <c r="B578" s="185"/>
      <c r="C578" s="32">
        <v>0</v>
      </c>
      <c r="D578" s="32">
        <f>C578</f>
        <v>0</v>
      </c>
      <c r="E578" s="32">
        <f>D578</f>
        <v>0</v>
      </c>
      <c r="H578" s="41">
        <f t="shared" si="63"/>
        <v>0</v>
      </c>
    </row>
    <row r="579" spans="1:8">
      <c r="A579" s="184" t="s">
        <v>481</v>
      </c>
      <c r="B579" s="185"/>
      <c r="C579" s="32">
        <f>SUM(C580:C582)</f>
        <v>18000</v>
      </c>
      <c r="D579" s="32">
        <f>SUM(D580:D582)</f>
        <v>18000</v>
      </c>
      <c r="E579" s="32">
        <f>SUM(E580:E582)</f>
        <v>18000</v>
      </c>
      <c r="H579" s="41">
        <f t="shared" si="63"/>
        <v>18000</v>
      </c>
    </row>
    <row r="580" spans="1:8">
      <c r="A580" s="7">
        <v>6605</v>
      </c>
      <c r="B580" s="4" t="s">
        <v>482</v>
      </c>
      <c r="C580" s="5">
        <v>0</v>
      </c>
      <c r="D580" s="5">
        <f t="shared" ref="D580:E582" si="70">C580</f>
        <v>0</v>
      </c>
      <c r="E580" s="5">
        <f t="shared" si="70"/>
        <v>0</v>
      </c>
      <c r="H580" s="41">
        <f t="shared" ref="H580:H643" si="71">C580</f>
        <v>0</v>
      </c>
    </row>
    <row r="581" spans="1:8">
      <c r="A581" s="7">
        <v>6605</v>
      </c>
      <c r="B581" s="4" t="s">
        <v>483</v>
      </c>
      <c r="C581" s="5">
        <v>0</v>
      </c>
      <c r="D581" s="5">
        <f t="shared" si="70"/>
        <v>0</v>
      </c>
      <c r="E581" s="5">
        <f t="shared" si="70"/>
        <v>0</v>
      </c>
      <c r="H581" s="41">
        <f t="shared" si="71"/>
        <v>0</v>
      </c>
    </row>
    <row r="582" spans="1:8">
      <c r="A582" s="7">
        <v>6605</v>
      </c>
      <c r="B582" s="4" t="s">
        <v>484</v>
      </c>
      <c r="C582" s="5">
        <v>18000</v>
      </c>
      <c r="D582" s="5">
        <f t="shared" si="70"/>
        <v>18000</v>
      </c>
      <c r="E582" s="5">
        <f t="shared" si="70"/>
        <v>18000</v>
      </c>
      <c r="H582" s="41">
        <f t="shared" si="71"/>
        <v>18000</v>
      </c>
    </row>
    <row r="583" spans="1:8">
      <c r="A583" s="184" t="s">
        <v>485</v>
      </c>
      <c r="B583" s="185"/>
      <c r="C583" s="32">
        <f>SUM(C584:C585)</f>
        <v>40000</v>
      </c>
      <c r="D583" s="32">
        <f>SUM(D584:D585)</f>
        <v>40000</v>
      </c>
      <c r="E583" s="32">
        <f>SUM(E584:E585)</f>
        <v>40000</v>
      </c>
      <c r="H583" s="41">
        <f t="shared" si="71"/>
        <v>40000</v>
      </c>
    </row>
    <row r="584" spans="1:8">
      <c r="A584" s="7">
        <v>6606</v>
      </c>
      <c r="B584" s="4" t="s">
        <v>486</v>
      </c>
      <c r="C584" s="5">
        <v>0</v>
      </c>
      <c r="D584" s="5">
        <f t="shared" ref="D584:E588" si="72">C584</f>
        <v>0</v>
      </c>
      <c r="E584" s="5">
        <f t="shared" si="72"/>
        <v>0</v>
      </c>
      <c r="H584" s="41">
        <f t="shared" si="71"/>
        <v>0</v>
      </c>
    </row>
    <row r="585" spans="1:8">
      <c r="A585" s="7">
        <v>6606</v>
      </c>
      <c r="B585" s="4" t="s">
        <v>487</v>
      </c>
      <c r="C585" s="5">
        <v>40000</v>
      </c>
      <c r="D585" s="5">
        <f t="shared" si="72"/>
        <v>40000</v>
      </c>
      <c r="E585" s="5">
        <f t="shared" si="72"/>
        <v>40000</v>
      </c>
      <c r="H585" s="41">
        <f t="shared" si="71"/>
        <v>40000</v>
      </c>
    </row>
    <row r="586" spans="1:8">
      <c r="A586" s="184" t="s">
        <v>488</v>
      </c>
      <c r="B586" s="185"/>
      <c r="C586" s="32">
        <v>1000</v>
      </c>
      <c r="D586" s="32">
        <f t="shared" si="72"/>
        <v>1000</v>
      </c>
      <c r="E586" s="32">
        <f t="shared" si="72"/>
        <v>1000</v>
      </c>
      <c r="H586" s="41">
        <f t="shared" si="71"/>
        <v>1000</v>
      </c>
    </row>
    <row r="587" spans="1:8">
      <c r="A587" s="184" t="s">
        <v>489</v>
      </c>
      <c r="B587" s="185"/>
      <c r="C587" s="32">
        <v>15000</v>
      </c>
      <c r="D587" s="32">
        <f t="shared" si="72"/>
        <v>15000</v>
      </c>
      <c r="E587" s="32">
        <f t="shared" si="72"/>
        <v>15000</v>
      </c>
      <c r="H587" s="41">
        <f t="shared" si="71"/>
        <v>15000</v>
      </c>
    </row>
    <row r="588" spans="1:8">
      <c r="A588" s="184" t="s">
        <v>490</v>
      </c>
      <c r="B588" s="185"/>
      <c r="C588" s="32">
        <v>0</v>
      </c>
      <c r="D588" s="32">
        <f t="shared" si="72"/>
        <v>0</v>
      </c>
      <c r="E588" s="32">
        <f t="shared" si="72"/>
        <v>0</v>
      </c>
      <c r="H588" s="41">
        <f t="shared" si="71"/>
        <v>0</v>
      </c>
    </row>
    <row r="589" spans="1:8">
      <c r="A589" s="184" t="s">
        <v>491</v>
      </c>
      <c r="B589" s="185"/>
      <c r="C589" s="32">
        <f>SUM(C590:C593)</f>
        <v>6500</v>
      </c>
      <c r="D589" s="32">
        <f>SUM(D590:D593)</f>
        <v>6500</v>
      </c>
      <c r="E589" s="32">
        <f>SUM(E590:E593)</f>
        <v>6500</v>
      </c>
      <c r="H589" s="41">
        <f t="shared" si="71"/>
        <v>6500</v>
      </c>
    </row>
    <row r="590" spans="1:8">
      <c r="A590" s="7">
        <v>6610</v>
      </c>
      <c r="B590" s="4" t="s">
        <v>492</v>
      </c>
      <c r="C590" s="5">
        <v>0</v>
      </c>
      <c r="D590" s="5">
        <f>C590</f>
        <v>0</v>
      </c>
      <c r="E590" s="5">
        <f>D590</f>
        <v>0</v>
      </c>
      <c r="H590" s="41">
        <f t="shared" si="71"/>
        <v>0</v>
      </c>
    </row>
    <row r="591" spans="1:8">
      <c r="A591" s="7">
        <v>6610</v>
      </c>
      <c r="B591" s="4" t="s">
        <v>493</v>
      </c>
      <c r="C591" s="5">
        <v>0</v>
      </c>
      <c r="D591" s="5">
        <f t="shared" ref="D591:E593" si="73">C591</f>
        <v>0</v>
      </c>
      <c r="E591" s="5">
        <f t="shared" si="73"/>
        <v>0</v>
      </c>
      <c r="H591" s="41">
        <f t="shared" si="71"/>
        <v>0</v>
      </c>
    </row>
    <row r="592" spans="1:8">
      <c r="A592" s="7">
        <v>6610</v>
      </c>
      <c r="B592" s="4" t="s">
        <v>494</v>
      </c>
      <c r="C592" s="5">
        <v>0</v>
      </c>
      <c r="D592" s="5">
        <f t="shared" si="73"/>
        <v>0</v>
      </c>
      <c r="E592" s="5">
        <f t="shared" si="73"/>
        <v>0</v>
      </c>
      <c r="H592" s="41">
        <f t="shared" si="71"/>
        <v>0</v>
      </c>
    </row>
    <row r="593" spans="1:8">
      <c r="A593" s="7">
        <v>6610</v>
      </c>
      <c r="B593" s="4" t="s">
        <v>495</v>
      </c>
      <c r="C593" s="5">
        <v>6500</v>
      </c>
      <c r="D593" s="5">
        <f t="shared" si="73"/>
        <v>6500</v>
      </c>
      <c r="E593" s="5">
        <f t="shared" si="73"/>
        <v>6500</v>
      </c>
      <c r="H593" s="41">
        <f t="shared" si="71"/>
        <v>6500</v>
      </c>
    </row>
    <row r="594" spans="1:8">
      <c r="A594" s="184" t="s">
        <v>498</v>
      </c>
      <c r="B594" s="185"/>
      <c r="C594" s="32">
        <f>SUM(C595:C596)</f>
        <v>0</v>
      </c>
      <c r="D594" s="32">
        <f>SUM(D595:D596)</f>
        <v>0</v>
      </c>
      <c r="E594" s="32">
        <f>SUM(E595:E596)</f>
        <v>0</v>
      </c>
      <c r="H594" s="41">
        <f t="shared" si="71"/>
        <v>0</v>
      </c>
    </row>
    <row r="595" spans="1:8">
      <c r="A595" s="7">
        <v>6611</v>
      </c>
      <c r="B595" s="4" t="s">
        <v>496</v>
      </c>
      <c r="C595" s="5">
        <v>0</v>
      </c>
      <c r="D595" s="5">
        <f>C595</f>
        <v>0</v>
      </c>
      <c r="E595" s="5">
        <f>D595</f>
        <v>0</v>
      </c>
      <c r="H595" s="41">
        <f t="shared" si="71"/>
        <v>0</v>
      </c>
    </row>
    <row r="596" spans="1:8">
      <c r="A596" s="7">
        <v>6611</v>
      </c>
      <c r="B596" s="4" t="s">
        <v>497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>
      <c r="A597" s="184" t="s">
        <v>502</v>
      </c>
      <c r="B597" s="185"/>
      <c r="C597" s="32">
        <f>SUM(C598:C600)</f>
        <v>0</v>
      </c>
      <c r="D597" s="32">
        <f>SUM(D598:D600)</f>
        <v>0</v>
      </c>
      <c r="E597" s="32">
        <f>SUM(E598:E600)</f>
        <v>0</v>
      </c>
      <c r="H597" s="41">
        <f t="shared" si="71"/>
        <v>0</v>
      </c>
    </row>
    <row r="598" spans="1:8">
      <c r="A598" s="7">
        <v>6612</v>
      </c>
      <c r="B598" s="4" t="s">
        <v>499</v>
      </c>
      <c r="C598" s="5">
        <v>0</v>
      </c>
      <c r="D598" s="5">
        <f>C598</f>
        <v>0</v>
      </c>
      <c r="E598" s="5">
        <f>D598</f>
        <v>0</v>
      </c>
      <c r="H598" s="41">
        <f t="shared" si="71"/>
        <v>0</v>
      </c>
    </row>
    <row r="599" spans="1:8">
      <c r="A599" s="7">
        <v>6612</v>
      </c>
      <c r="B599" s="4" t="s">
        <v>500</v>
      </c>
      <c r="C599" s="5">
        <v>0</v>
      </c>
      <c r="D599" s="5">
        <f t="shared" ref="D599:E600" si="74">C599</f>
        <v>0</v>
      </c>
      <c r="E599" s="5">
        <f t="shared" si="74"/>
        <v>0</v>
      </c>
      <c r="H599" s="41">
        <f t="shared" si="71"/>
        <v>0</v>
      </c>
    </row>
    <row r="600" spans="1:8">
      <c r="A600" s="7">
        <v>6612</v>
      </c>
      <c r="B600" s="4" t="s">
        <v>501</v>
      </c>
      <c r="C600" s="5">
        <v>0</v>
      </c>
      <c r="D600" s="5">
        <f t="shared" si="74"/>
        <v>0</v>
      </c>
      <c r="E600" s="5">
        <f t="shared" si="74"/>
        <v>0</v>
      </c>
      <c r="H600" s="41">
        <f t="shared" si="71"/>
        <v>0</v>
      </c>
    </row>
    <row r="601" spans="1:8">
      <c r="A601" s="184" t="s">
        <v>503</v>
      </c>
      <c r="B601" s="185"/>
      <c r="C601" s="32">
        <f>SUM(C602:C604)</f>
        <v>0</v>
      </c>
      <c r="D601" s="32">
        <f>SUM(D602:D604)</f>
        <v>0</v>
      </c>
      <c r="E601" s="32">
        <f>SUM(E602:E604)</f>
        <v>0</v>
      </c>
      <c r="H601" s="41">
        <f t="shared" si="71"/>
        <v>0</v>
      </c>
    </row>
    <row r="602" spans="1:8">
      <c r="A602" s="7">
        <v>6613</v>
      </c>
      <c r="B602" s="4" t="s">
        <v>504</v>
      </c>
      <c r="C602" s="5">
        <v>0</v>
      </c>
      <c r="D602" s="5">
        <f t="shared" ref="D602:E604" si="75">C602</f>
        <v>0</v>
      </c>
      <c r="E602" s="5">
        <f t="shared" si="75"/>
        <v>0</v>
      </c>
      <c r="H602" s="41">
        <f t="shared" si="71"/>
        <v>0</v>
      </c>
    </row>
    <row r="603" spans="1:8">
      <c r="A603" s="7">
        <v>6613</v>
      </c>
      <c r="B603" s="4" t="s">
        <v>505</v>
      </c>
      <c r="C603" s="5">
        <v>0</v>
      </c>
      <c r="D603" s="5">
        <f t="shared" si="75"/>
        <v>0</v>
      </c>
      <c r="E603" s="5">
        <f t="shared" si="75"/>
        <v>0</v>
      </c>
      <c r="H603" s="41">
        <f t="shared" si="71"/>
        <v>0</v>
      </c>
    </row>
    <row r="604" spans="1:8">
      <c r="A604" s="7">
        <v>6613</v>
      </c>
      <c r="B604" s="4" t="s">
        <v>501</v>
      </c>
      <c r="C604" s="5">
        <v>0</v>
      </c>
      <c r="D604" s="5">
        <f t="shared" si="75"/>
        <v>0</v>
      </c>
      <c r="E604" s="5">
        <f t="shared" si="75"/>
        <v>0</v>
      </c>
      <c r="H604" s="41">
        <f t="shared" si="71"/>
        <v>0</v>
      </c>
    </row>
    <row r="605" spans="1:8">
      <c r="A605" s="184" t="s">
        <v>506</v>
      </c>
      <c r="B605" s="185"/>
      <c r="C605" s="32">
        <f>SUM(C606:C611)</f>
        <v>0</v>
      </c>
      <c r="D605" s="32">
        <f>SUM(D606:D611)</f>
        <v>0</v>
      </c>
      <c r="E605" s="32">
        <f>SUM(E606:E611)</f>
        <v>0</v>
      </c>
      <c r="H605" s="41">
        <f t="shared" si="71"/>
        <v>0</v>
      </c>
    </row>
    <row r="606" spans="1:8">
      <c r="A606" s="7">
        <v>6614</v>
      </c>
      <c r="B606" s="4" t="s">
        <v>507</v>
      </c>
      <c r="C606" s="5">
        <v>0</v>
      </c>
      <c r="D606" s="5">
        <f>C606</f>
        <v>0</v>
      </c>
      <c r="E606" s="5">
        <f>D606</f>
        <v>0</v>
      </c>
      <c r="H606" s="41">
        <f t="shared" si="71"/>
        <v>0</v>
      </c>
    </row>
    <row r="607" spans="1:8">
      <c r="A607" s="7">
        <v>6614</v>
      </c>
      <c r="B607" s="4" t="s">
        <v>508</v>
      </c>
      <c r="C607" s="5">
        <v>0</v>
      </c>
      <c r="D607" s="5">
        <f t="shared" ref="D607:E611" si="76">C607</f>
        <v>0</v>
      </c>
      <c r="E607" s="5">
        <f t="shared" si="76"/>
        <v>0</v>
      </c>
      <c r="H607" s="41">
        <f t="shared" si="71"/>
        <v>0</v>
      </c>
    </row>
    <row r="608" spans="1:8">
      <c r="A608" s="7">
        <v>6614</v>
      </c>
      <c r="B608" s="4" t="s">
        <v>509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>
      <c r="A609" s="7">
        <v>6614</v>
      </c>
      <c r="B609" s="4" t="s">
        <v>510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>
      <c r="A610" s="7">
        <v>6614</v>
      </c>
      <c r="B610" s="4" t="s">
        <v>511</v>
      </c>
      <c r="C610" s="5">
        <v>0</v>
      </c>
      <c r="D610" s="5">
        <f t="shared" si="76"/>
        <v>0</v>
      </c>
      <c r="E610" s="5">
        <f t="shared" si="76"/>
        <v>0</v>
      </c>
      <c r="H610" s="41">
        <f t="shared" si="71"/>
        <v>0</v>
      </c>
    </row>
    <row r="611" spans="1:8">
      <c r="A611" s="7">
        <v>6614</v>
      </c>
      <c r="B611" s="4" t="s">
        <v>512</v>
      </c>
      <c r="C611" s="5">
        <v>0</v>
      </c>
      <c r="D611" s="5">
        <f t="shared" si="76"/>
        <v>0</v>
      </c>
      <c r="E611" s="5">
        <f t="shared" si="76"/>
        <v>0</v>
      </c>
      <c r="H611" s="41">
        <f t="shared" si="71"/>
        <v>0</v>
      </c>
    </row>
    <row r="612" spans="1:8">
      <c r="A612" s="184" t="s">
        <v>513</v>
      </c>
      <c r="B612" s="185"/>
      <c r="C612" s="32">
        <f>SUM(C613:C617)</f>
        <v>10000</v>
      </c>
      <c r="D612" s="32">
        <f>SUM(D613:D617)</f>
        <v>10000</v>
      </c>
      <c r="E612" s="32">
        <f>SUM(E613:E617)</f>
        <v>10000</v>
      </c>
      <c r="H612" s="41">
        <f t="shared" si="71"/>
        <v>10000</v>
      </c>
    </row>
    <row r="613" spans="1:8">
      <c r="A613" s="7">
        <v>6615</v>
      </c>
      <c r="B613" s="4" t="s">
        <v>514</v>
      </c>
      <c r="C613" s="5">
        <v>0</v>
      </c>
      <c r="D613" s="5">
        <f>C613</f>
        <v>0</v>
      </c>
      <c r="E613" s="5">
        <f>D613</f>
        <v>0</v>
      </c>
      <c r="H613" s="41">
        <f t="shared" si="71"/>
        <v>0</v>
      </c>
    </row>
    <row r="614" spans="1:8">
      <c r="A614" s="7">
        <v>6615</v>
      </c>
      <c r="B614" s="4" t="s">
        <v>515</v>
      </c>
      <c r="C614" s="5">
        <v>0</v>
      </c>
      <c r="D614" s="5">
        <f t="shared" ref="D614:E617" si="77">C614</f>
        <v>0</v>
      </c>
      <c r="E614" s="5">
        <f t="shared" si="77"/>
        <v>0</v>
      </c>
      <c r="H614" s="41">
        <f t="shared" si="71"/>
        <v>0</v>
      </c>
    </row>
    <row r="615" spans="1:8">
      <c r="A615" s="7">
        <v>6615</v>
      </c>
      <c r="B615" s="4" t="s">
        <v>516</v>
      </c>
      <c r="C615" s="5">
        <v>10000</v>
      </c>
      <c r="D615" s="5">
        <f t="shared" si="77"/>
        <v>10000</v>
      </c>
      <c r="E615" s="5">
        <f t="shared" si="77"/>
        <v>10000</v>
      </c>
      <c r="H615" s="41">
        <f t="shared" si="71"/>
        <v>10000</v>
      </c>
    </row>
    <row r="616" spans="1:8">
      <c r="A616" s="7">
        <v>6615</v>
      </c>
      <c r="B616" s="4" t="s">
        <v>517</v>
      </c>
      <c r="C616" s="5">
        <v>0</v>
      </c>
      <c r="D616" s="5">
        <f t="shared" si="77"/>
        <v>0</v>
      </c>
      <c r="E616" s="5">
        <f t="shared" si="77"/>
        <v>0</v>
      </c>
      <c r="H616" s="41">
        <f t="shared" si="71"/>
        <v>0</v>
      </c>
    </row>
    <row r="617" spans="1:8">
      <c r="A617" s="7">
        <v>6615</v>
      </c>
      <c r="B617" s="4" t="s">
        <v>518</v>
      </c>
      <c r="C617" s="5">
        <v>0</v>
      </c>
      <c r="D617" s="5">
        <f t="shared" si="77"/>
        <v>0</v>
      </c>
      <c r="E617" s="5">
        <f t="shared" si="77"/>
        <v>0</v>
      </c>
      <c r="H617" s="41">
        <f t="shared" si="71"/>
        <v>0</v>
      </c>
    </row>
    <row r="618" spans="1:8">
      <c r="A618" s="184" t="s">
        <v>519</v>
      </c>
      <c r="B618" s="185"/>
      <c r="C618" s="32">
        <f>SUM(C619:C629)</f>
        <v>0</v>
      </c>
      <c r="D618" s="32">
        <f>SUM(D619:D629)</f>
        <v>0</v>
      </c>
      <c r="E618" s="32">
        <f>SUM(E619:E629)</f>
        <v>0</v>
      </c>
      <c r="H618" s="41">
        <f t="shared" si="71"/>
        <v>0</v>
      </c>
    </row>
    <row r="619" spans="1:8">
      <c r="A619" s="7">
        <v>6616</v>
      </c>
      <c r="B619" s="4" t="s">
        <v>520</v>
      </c>
      <c r="C619" s="5">
        <v>0</v>
      </c>
      <c r="D619" s="5">
        <f>C619</f>
        <v>0</v>
      </c>
      <c r="E619" s="5">
        <f>D619</f>
        <v>0</v>
      </c>
      <c r="H619" s="41">
        <f t="shared" si="71"/>
        <v>0</v>
      </c>
    </row>
    <row r="620" spans="1:8">
      <c r="A620" s="7">
        <v>6616</v>
      </c>
      <c r="B620" s="4" t="s">
        <v>521</v>
      </c>
      <c r="C620" s="5">
        <v>0</v>
      </c>
      <c r="D620" s="5">
        <f t="shared" ref="D620:E629" si="78">C620</f>
        <v>0</v>
      </c>
      <c r="E620" s="5">
        <f t="shared" si="78"/>
        <v>0</v>
      </c>
      <c r="H620" s="41">
        <f t="shared" si="71"/>
        <v>0</v>
      </c>
    </row>
    <row r="621" spans="1:8">
      <c r="A621" s="7">
        <v>6616</v>
      </c>
      <c r="B621" s="4" t="s">
        <v>522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>
      <c r="A622" s="7">
        <v>6616</v>
      </c>
      <c r="B622" s="4" t="s">
        <v>523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>
      <c r="A623" s="7">
        <v>6616</v>
      </c>
      <c r="B623" s="4" t="s">
        <v>524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>
      <c r="A624" s="7">
        <v>6616</v>
      </c>
      <c r="B624" s="4" t="s">
        <v>525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>
      <c r="A625" s="7">
        <v>6616</v>
      </c>
      <c r="B625" s="4" t="s">
        <v>526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>
      <c r="A626" s="7">
        <v>6616</v>
      </c>
      <c r="B626" s="4" t="s">
        <v>527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>
      <c r="A627" s="7">
        <v>6616</v>
      </c>
      <c r="B627" s="4" t="s">
        <v>528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>
      <c r="A628" s="7">
        <v>6616</v>
      </c>
      <c r="B628" s="4" t="s">
        <v>529</v>
      </c>
      <c r="C628" s="5">
        <v>0</v>
      </c>
      <c r="D628" s="5">
        <f t="shared" si="78"/>
        <v>0</v>
      </c>
      <c r="E628" s="5">
        <f t="shared" si="78"/>
        <v>0</v>
      </c>
      <c r="H628" s="41">
        <f t="shared" si="71"/>
        <v>0</v>
      </c>
    </row>
    <row r="629" spans="1:10">
      <c r="A629" s="7">
        <v>6616</v>
      </c>
      <c r="B629" s="4" t="s">
        <v>530</v>
      </c>
      <c r="C629" s="5">
        <v>0</v>
      </c>
      <c r="D629" s="5">
        <f t="shared" si="78"/>
        <v>0</v>
      </c>
      <c r="E629" s="5">
        <f t="shared" si="78"/>
        <v>0</v>
      </c>
      <c r="H629" s="41">
        <f t="shared" si="71"/>
        <v>0</v>
      </c>
    </row>
    <row r="630" spans="1:10">
      <c r="A630" s="184" t="s">
        <v>531</v>
      </c>
      <c r="B630" s="185"/>
      <c r="C630" s="32">
        <f>SUM(C631:C639)</f>
        <v>20000</v>
      </c>
      <c r="D630" s="32">
        <f>SUM(D631:D639)</f>
        <v>20000</v>
      </c>
      <c r="E630" s="32">
        <f>SUM(E631:E639)</f>
        <v>20000</v>
      </c>
      <c r="H630" s="41">
        <f t="shared" si="71"/>
        <v>20000</v>
      </c>
    </row>
    <row r="631" spans="1:10">
      <c r="A631" s="7">
        <v>6617</v>
      </c>
      <c r="B631" s="4" t="s">
        <v>532</v>
      </c>
      <c r="C631" s="5">
        <v>0</v>
      </c>
      <c r="D631" s="5">
        <f>C631</f>
        <v>0</v>
      </c>
      <c r="E631" s="5">
        <f>D631</f>
        <v>0</v>
      </c>
      <c r="H631" s="41">
        <f t="shared" si="71"/>
        <v>0</v>
      </c>
    </row>
    <row r="632" spans="1:10">
      <c r="A632" s="7">
        <v>6617</v>
      </c>
      <c r="B632" s="4" t="s">
        <v>533</v>
      </c>
      <c r="C632" s="5">
        <v>0</v>
      </c>
      <c r="D632" s="5">
        <f t="shared" ref="D632:E639" si="79">C632</f>
        <v>0</v>
      </c>
      <c r="E632" s="5">
        <f t="shared" si="79"/>
        <v>0</v>
      </c>
      <c r="H632" s="41">
        <f t="shared" si="71"/>
        <v>0</v>
      </c>
    </row>
    <row r="633" spans="1:10">
      <c r="A633" s="7">
        <v>6617</v>
      </c>
      <c r="B633" s="4" t="s">
        <v>534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>
      <c r="A634" s="7">
        <v>6617</v>
      </c>
      <c r="B634" s="4" t="s">
        <v>535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>
      <c r="A635" s="7">
        <v>6617</v>
      </c>
      <c r="B635" s="4" t="s">
        <v>536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>
      <c r="A636" s="7">
        <v>6617</v>
      </c>
      <c r="B636" s="4" t="s">
        <v>537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>
      <c r="A637" s="7">
        <v>6617</v>
      </c>
      <c r="B637" s="4" t="s">
        <v>538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7">
        <v>6617</v>
      </c>
      <c r="B638" s="4" t="s">
        <v>539</v>
      </c>
      <c r="C638" s="5">
        <v>0</v>
      </c>
      <c r="D638" s="5">
        <f t="shared" si="79"/>
        <v>0</v>
      </c>
      <c r="E638" s="5">
        <f t="shared" si="79"/>
        <v>0</v>
      </c>
      <c r="H638" s="41">
        <f t="shared" si="71"/>
        <v>0</v>
      </c>
    </row>
    <row r="639" spans="1:10">
      <c r="A639" s="7">
        <v>6617</v>
      </c>
      <c r="B639" s="4" t="s">
        <v>540</v>
      </c>
      <c r="C639" s="5">
        <v>20000</v>
      </c>
      <c r="D639" s="5">
        <f t="shared" si="79"/>
        <v>20000</v>
      </c>
      <c r="E639" s="5">
        <f t="shared" si="79"/>
        <v>20000</v>
      </c>
      <c r="H639" s="41">
        <f t="shared" si="71"/>
        <v>20000</v>
      </c>
    </row>
    <row r="640" spans="1:10">
      <c r="A640" s="180" t="s">
        <v>541</v>
      </c>
      <c r="B640" s="181"/>
      <c r="C640" s="38">
        <f>C641+C642+C643</f>
        <v>0</v>
      </c>
      <c r="D640" s="38">
        <f>D641+D642+D643</f>
        <v>0</v>
      </c>
      <c r="E640" s="38">
        <f>E641+E642+E643</f>
        <v>0</v>
      </c>
      <c r="G640" s="39" t="s">
        <v>596</v>
      </c>
      <c r="H640" s="41">
        <f t="shared" si="71"/>
        <v>0</v>
      </c>
      <c r="I640" s="42"/>
      <c r="J640" s="40" t="b">
        <f>AND(H640=I640)</f>
        <v>1</v>
      </c>
    </row>
    <row r="641" spans="1:10">
      <c r="A641" s="184" t="s">
        <v>542</v>
      </c>
      <c r="B641" s="185"/>
      <c r="C641" s="32">
        <v>0</v>
      </c>
      <c r="D641" s="32">
        <f t="shared" ref="D641:E643" si="80">C641</f>
        <v>0</v>
      </c>
      <c r="E641" s="32">
        <f t="shared" si="80"/>
        <v>0</v>
      </c>
      <c r="H641" s="41">
        <f t="shared" si="71"/>
        <v>0</v>
      </c>
    </row>
    <row r="642" spans="1:10">
      <c r="A642" s="184" t="s">
        <v>543</v>
      </c>
      <c r="B642" s="185"/>
      <c r="C642" s="32">
        <v>0</v>
      </c>
      <c r="D642" s="32">
        <f t="shared" si="80"/>
        <v>0</v>
      </c>
      <c r="E642" s="32">
        <f t="shared" si="80"/>
        <v>0</v>
      </c>
      <c r="H642" s="41">
        <f t="shared" si="71"/>
        <v>0</v>
      </c>
    </row>
    <row r="643" spans="1:10">
      <c r="A643" s="184" t="s">
        <v>544</v>
      </c>
      <c r="B643" s="185"/>
      <c r="C643" s="32">
        <v>0</v>
      </c>
      <c r="D643" s="32">
        <f t="shared" si="80"/>
        <v>0</v>
      </c>
      <c r="E643" s="32">
        <f t="shared" si="80"/>
        <v>0</v>
      </c>
      <c r="H643" s="41">
        <f t="shared" si="71"/>
        <v>0</v>
      </c>
    </row>
    <row r="644" spans="1:10">
      <c r="A644" s="180" t="s">
        <v>545</v>
      </c>
      <c r="B644" s="181"/>
      <c r="C644" s="38">
        <f>C645+C646</f>
        <v>0</v>
      </c>
      <c r="D644" s="38">
        <f>D645+D646</f>
        <v>0</v>
      </c>
      <c r="E644" s="38">
        <f>E645+E646</f>
        <v>0</v>
      </c>
      <c r="G644" s="39" t="s">
        <v>597</v>
      </c>
      <c r="H644" s="41">
        <f t="shared" ref="H644:H707" si="81">C644</f>
        <v>0</v>
      </c>
      <c r="I644" s="42"/>
      <c r="J644" s="40" t="b">
        <f>AND(H644=I644)</f>
        <v>1</v>
      </c>
    </row>
    <row r="645" spans="1:10">
      <c r="A645" s="184" t="s">
        <v>546</v>
      </c>
      <c r="B645" s="185"/>
      <c r="C645" s="32">
        <v>0</v>
      </c>
      <c r="D645" s="32">
        <f>C645</f>
        <v>0</v>
      </c>
      <c r="E645" s="32">
        <f>D645</f>
        <v>0</v>
      </c>
      <c r="H645" s="41">
        <f t="shared" si="81"/>
        <v>0</v>
      </c>
    </row>
    <row r="646" spans="1:10">
      <c r="A646" s="184" t="s">
        <v>547</v>
      </c>
      <c r="B646" s="185"/>
      <c r="C646" s="32">
        <v>0</v>
      </c>
      <c r="D646" s="32">
        <f>C646</f>
        <v>0</v>
      </c>
      <c r="E646" s="32">
        <f>D646</f>
        <v>0</v>
      </c>
      <c r="H646" s="41">
        <f t="shared" si="81"/>
        <v>0</v>
      </c>
    </row>
    <row r="647" spans="1:10">
      <c r="A647" s="180" t="s">
        <v>548</v>
      </c>
      <c r="B647" s="181"/>
      <c r="C647" s="38">
        <f>C648+C653+C654+C655+C662+C663+C667+C670+C671+C672+C673+C678+C681+C685+C689+C696+C702+C714+C715+C716+C717</f>
        <v>0</v>
      </c>
      <c r="D647" s="38">
        <f>D648+D653+D654+D655+D662+D663+D667+D670+D671+D672+D673+D678+D681+D685+D689+D696+D702+D714+D715+D716+D717</f>
        <v>0</v>
      </c>
      <c r="E647" s="38">
        <f>E648+E653+E654+E655+E662+E663+E667+E670+E671+E672+E673+E678+E681+E685+E689+E696+E702+E714+E715+E716+E717</f>
        <v>0</v>
      </c>
      <c r="G647" s="39" t="s">
        <v>598</v>
      </c>
      <c r="H647" s="41">
        <f t="shared" si="81"/>
        <v>0</v>
      </c>
      <c r="I647" s="42"/>
      <c r="J647" s="40" t="b">
        <f>AND(H647=I647)</f>
        <v>1</v>
      </c>
    </row>
    <row r="648" spans="1:10">
      <c r="A648" s="184" t="s">
        <v>549</v>
      </c>
      <c r="B648" s="185"/>
      <c r="C648" s="32">
        <f>SUM(C649:C652)</f>
        <v>0</v>
      </c>
      <c r="D648" s="32">
        <f>SUM(D649:D652)</f>
        <v>0</v>
      </c>
      <c r="E648" s="32">
        <f>SUM(E649:E652)</f>
        <v>0</v>
      </c>
      <c r="H648" s="41">
        <f t="shared" si="81"/>
        <v>0</v>
      </c>
    </row>
    <row r="649" spans="1:10">
      <c r="A649" s="7">
        <v>9600</v>
      </c>
      <c r="B649" s="4" t="s">
        <v>468</v>
      </c>
      <c r="C649" s="5">
        <v>0</v>
      </c>
      <c r="D649" s="5">
        <f>C649</f>
        <v>0</v>
      </c>
      <c r="E649" s="5">
        <f>D649</f>
        <v>0</v>
      </c>
      <c r="H649" s="41">
        <f t="shared" si="81"/>
        <v>0</v>
      </c>
    </row>
    <row r="650" spans="1:10">
      <c r="A650" s="7">
        <v>9600</v>
      </c>
      <c r="B650" s="4" t="s">
        <v>469</v>
      </c>
      <c r="C650" s="5">
        <v>0</v>
      </c>
      <c r="D650" s="5">
        <f t="shared" ref="D650:E652" si="82">C650</f>
        <v>0</v>
      </c>
      <c r="E650" s="5">
        <f t="shared" si="82"/>
        <v>0</v>
      </c>
      <c r="H650" s="41">
        <f t="shared" si="81"/>
        <v>0</v>
      </c>
    </row>
    <row r="651" spans="1:10">
      <c r="A651" s="7">
        <v>9600</v>
      </c>
      <c r="B651" s="4" t="s">
        <v>470</v>
      </c>
      <c r="C651" s="5">
        <v>0</v>
      </c>
      <c r="D651" s="5">
        <f t="shared" si="82"/>
        <v>0</v>
      </c>
      <c r="E651" s="5">
        <f t="shared" si="82"/>
        <v>0</v>
      </c>
      <c r="H651" s="41">
        <f t="shared" si="81"/>
        <v>0</v>
      </c>
    </row>
    <row r="652" spans="1:10">
      <c r="A652" s="7">
        <v>9600</v>
      </c>
      <c r="B652" s="4" t="s">
        <v>471</v>
      </c>
      <c r="C652" s="5">
        <v>0</v>
      </c>
      <c r="D652" s="5">
        <f t="shared" si="82"/>
        <v>0</v>
      </c>
      <c r="E652" s="5">
        <f t="shared" si="82"/>
        <v>0</v>
      </c>
      <c r="H652" s="41">
        <f t="shared" si="81"/>
        <v>0</v>
      </c>
    </row>
    <row r="653" spans="1:10">
      <c r="A653" s="184" t="s">
        <v>550</v>
      </c>
      <c r="B653" s="185"/>
      <c r="C653" s="31">
        <v>0</v>
      </c>
      <c r="D653" s="31">
        <f>C653</f>
        <v>0</v>
      </c>
      <c r="E653" s="31">
        <f>D653</f>
        <v>0</v>
      </c>
      <c r="H653" s="41">
        <f t="shared" si="81"/>
        <v>0</v>
      </c>
    </row>
    <row r="654" spans="1:10">
      <c r="A654" s="184" t="s">
        <v>551</v>
      </c>
      <c r="B654" s="185"/>
      <c r="C654" s="32">
        <v>0</v>
      </c>
      <c r="D654" s="32">
        <f>C654</f>
        <v>0</v>
      </c>
      <c r="E654" s="32">
        <f>D654</f>
        <v>0</v>
      </c>
      <c r="H654" s="41">
        <f t="shared" si="81"/>
        <v>0</v>
      </c>
    </row>
    <row r="655" spans="1:10">
      <c r="A655" s="184" t="s">
        <v>552</v>
      </c>
      <c r="B655" s="185"/>
      <c r="C655" s="32">
        <f>SUM(C656:C661)</f>
        <v>0</v>
      </c>
      <c r="D655" s="32">
        <f>SUM(D656:D661)</f>
        <v>0</v>
      </c>
      <c r="E655" s="32">
        <f>SUM(E656:E661)</f>
        <v>0</v>
      </c>
      <c r="H655" s="41">
        <f t="shared" si="81"/>
        <v>0</v>
      </c>
    </row>
    <row r="656" spans="1:10">
      <c r="A656" s="7">
        <v>9603</v>
      </c>
      <c r="B656" s="4" t="s">
        <v>474</v>
      </c>
      <c r="C656" s="5">
        <v>0</v>
      </c>
      <c r="D656" s="5">
        <f>C656</f>
        <v>0</v>
      </c>
      <c r="E656" s="5">
        <f>D656</f>
        <v>0</v>
      </c>
      <c r="H656" s="41">
        <f t="shared" si="81"/>
        <v>0</v>
      </c>
    </row>
    <row r="657" spans="1:8">
      <c r="A657" s="7">
        <v>9603</v>
      </c>
      <c r="B657" s="4" t="s">
        <v>475</v>
      </c>
      <c r="C657" s="5">
        <v>0</v>
      </c>
      <c r="D657" s="5">
        <f t="shared" ref="D657:E661" si="83">C657</f>
        <v>0</v>
      </c>
      <c r="E657" s="5">
        <f t="shared" si="83"/>
        <v>0</v>
      </c>
      <c r="H657" s="41">
        <f t="shared" si="81"/>
        <v>0</v>
      </c>
    </row>
    <row r="658" spans="1:8">
      <c r="A658" s="7">
        <v>9603</v>
      </c>
      <c r="B658" s="4" t="s">
        <v>476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>
      <c r="A659" s="7">
        <v>9603</v>
      </c>
      <c r="B659" s="4" t="s">
        <v>477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>
      <c r="A660" s="7">
        <v>9603</v>
      </c>
      <c r="B660" s="4" t="s">
        <v>478</v>
      </c>
      <c r="C660" s="5">
        <v>0</v>
      </c>
      <c r="D660" s="5">
        <f t="shared" si="83"/>
        <v>0</v>
      </c>
      <c r="E660" s="5">
        <f t="shared" si="83"/>
        <v>0</v>
      </c>
      <c r="H660" s="41">
        <f t="shared" si="81"/>
        <v>0</v>
      </c>
    </row>
    <row r="661" spans="1:8">
      <c r="A661" s="7">
        <v>9603</v>
      </c>
      <c r="B661" s="4" t="s">
        <v>479</v>
      </c>
      <c r="C661" s="5">
        <v>0</v>
      </c>
      <c r="D661" s="5">
        <f t="shared" si="83"/>
        <v>0</v>
      </c>
      <c r="E661" s="5">
        <f t="shared" si="83"/>
        <v>0</v>
      </c>
      <c r="H661" s="41">
        <f t="shared" si="81"/>
        <v>0</v>
      </c>
    </row>
    <row r="662" spans="1:8">
      <c r="A662" s="184" t="s">
        <v>553</v>
      </c>
      <c r="B662" s="185"/>
      <c r="C662" s="32">
        <v>0</v>
      </c>
      <c r="D662" s="32">
        <f>C662</f>
        <v>0</v>
      </c>
      <c r="E662" s="32">
        <f>D662</f>
        <v>0</v>
      </c>
      <c r="H662" s="41">
        <f t="shared" si="81"/>
        <v>0</v>
      </c>
    </row>
    <row r="663" spans="1:8">
      <c r="A663" s="184" t="s">
        <v>554</v>
      </c>
      <c r="B663" s="185"/>
      <c r="C663" s="32">
        <f>SUM(C664:C666)</f>
        <v>0</v>
      </c>
      <c r="D663" s="32">
        <f>SUM(D664:D666)</f>
        <v>0</v>
      </c>
      <c r="E663" s="32">
        <f>SUM(E664:E666)</f>
        <v>0</v>
      </c>
      <c r="H663" s="41">
        <f t="shared" si="81"/>
        <v>0</v>
      </c>
    </row>
    <row r="664" spans="1:8">
      <c r="A664" s="7">
        <v>9605</v>
      </c>
      <c r="B664" s="4" t="s">
        <v>482</v>
      </c>
      <c r="C664" s="5">
        <v>0</v>
      </c>
      <c r="D664" s="5">
        <f t="shared" ref="D664:E666" si="84">C664</f>
        <v>0</v>
      </c>
      <c r="E664" s="5">
        <f t="shared" si="84"/>
        <v>0</v>
      </c>
      <c r="H664" s="41">
        <f t="shared" si="81"/>
        <v>0</v>
      </c>
    </row>
    <row r="665" spans="1:8">
      <c r="A665" s="7">
        <v>9605</v>
      </c>
      <c r="B665" s="4" t="s">
        <v>483</v>
      </c>
      <c r="C665" s="5">
        <v>0</v>
      </c>
      <c r="D665" s="5">
        <f t="shared" si="84"/>
        <v>0</v>
      </c>
      <c r="E665" s="5">
        <f t="shared" si="84"/>
        <v>0</v>
      </c>
      <c r="H665" s="41">
        <f t="shared" si="81"/>
        <v>0</v>
      </c>
    </row>
    <row r="666" spans="1:8">
      <c r="A666" s="7">
        <v>9605</v>
      </c>
      <c r="B666" s="4" t="s">
        <v>484</v>
      </c>
      <c r="C666" s="5">
        <v>0</v>
      </c>
      <c r="D666" s="5">
        <f t="shared" si="84"/>
        <v>0</v>
      </c>
      <c r="E666" s="5">
        <f t="shared" si="84"/>
        <v>0</v>
      </c>
      <c r="H666" s="41">
        <f t="shared" si="81"/>
        <v>0</v>
      </c>
    </row>
    <row r="667" spans="1:8">
      <c r="A667" s="184" t="s">
        <v>555</v>
      </c>
      <c r="B667" s="185"/>
      <c r="C667" s="32">
        <f>SUM(C668:C669)</f>
        <v>0</v>
      </c>
      <c r="D667" s="32">
        <f>SUM(D668:D669)</f>
        <v>0</v>
      </c>
      <c r="E667" s="32">
        <f>SUM(E668:E669)</f>
        <v>0</v>
      </c>
      <c r="H667" s="41">
        <f t="shared" si="81"/>
        <v>0</v>
      </c>
    </row>
    <row r="668" spans="1:8">
      <c r="A668" s="7">
        <v>9606</v>
      </c>
      <c r="B668" s="4" t="s">
        <v>486</v>
      </c>
      <c r="C668" s="5">
        <v>0</v>
      </c>
      <c r="D668" s="5">
        <f t="shared" ref="D668:E672" si="85">C668</f>
        <v>0</v>
      </c>
      <c r="E668" s="5">
        <f t="shared" si="85"/>
        <v>0</v>
      </c>
      <c r="H668" s="41">
        <f t="shared" si="81"/>
        <v>0</v>
      </c>
    </row>
    <row r="669" spans="1:8">
      <c r="A669" s="7">
        <v>9606</v>
      </c>
      <c r="B669" s="4" t="s">
        <v>487</v>
      </c>
      <c r="C669" s="5">
        <v>0</v>
      </c>
      <c r="D669" s="5">
        <f t="shared" si="85"/>
        <v>0</v>
      </c>
      <c r="E669" s="5">
        <f t="shared" si="85"/>
        <v>0</v>
      </c>
      <c r="H669" s="41">
        <f t="shared" si="81"/>
        <v>0</v>
      </c>
    </row>
    <row r="670" spans="1:8">
      <c r="A670" s="184" t="s">
        <v>556</v>
      </c>
      <c r="B670" s="18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>
      <c r="A671" s="184" t="s">
        <v>557</v>
      </c>
      <c r="B671" s="185"/>
      <c r="C671" s="32">
        <v>0</v>
      </c>
      <c r="D671" s="32">
        <f t="shared" si="85"/>
        <v>0</v>
      </c>
      <c r="E671" s="32">
        <f t="shared" si="85"/>
        <v>0</v>
      </c>
      <c r="H671" s="41">
        <f t="shared" si="81"/>
        <v>0</v>
      </c>
    </row>
    <row r="672" spans="1:8">
      <c r="A672" s="184" t="s">
        <v>558</v>
      </c>
      <c r="B672" s="185"/>
      <c r="C672" s="32">
        <v>0</v>
      </c>
      <c r="D672" s="32">
        <f t="shared" si="85"/>
        <v>0</v>
      </c>
      <c r="E672" s="32">
        <f t="shared" si="85"/>
        <v>0</v>
      </c>
      <c r="H672" s="41">
        <f t="shared" si="81"/>
        <v>0</v>
      </c>
    </row>
    <row r="673" spans="1:8">
      <c r="A673" s="184" t="s">
        <v>559</v>
      </c>
      <c r="B673" s="185"/>
      <c r="C673" s="32">
        <f>SUM(C674:C677)</f>
        <v>0</v>
      </c>
      <c r="D673" s="32">
        <f>SUM(D674:D677)</f>
        <v>0</v>
      </c>
      <c r="E673" s="32">
        <f>SUM(E674:E677)</f>
        <v>0</v>
      </c>
      <c r="H673" s="41">
        <f t="shared" si="81"/>
        <v>0</v>
      </c>
    </row>
    <row r="674" spans="1:8">
      <c r="A674" s="7">
        <v>9610</v>
      </c>
      <c r="B674" s="4" t="s">
        <v>492</v>
      </c>
      <c r="C674" s="5">
        <v>0</v>
      </c>
      <c r="D674" s="5">
        <f>C674</f>
        <v>0</v>
      </c>
      <c r="E674" s="5">
        <f>D674</f>
        <v>0</v>
      </c>
      <c r="H674" s="41">
        <f t="shared" si="81"/>
        <v>0</v>
      </c>
    </row>
    <row r="675" spans="1:8">
      <c r="A675" s="7">
        <v>9610</v>
      </c>
      <c r="B675" s="4" t="s">
        <v>493</v>
      </c>
      <c r="C675" s="5">
        <v>0</v>
      </c>
      <c r="D675" s="5">
        <f t="shared" ref="D675:E677" si="86">C675</f>
        <v>0</v>
      </c>
      <c r="E675" s="5">
        <f t="shared" si="86"/>
        <v>0</v>
      </c>
      <c r="H675" s="41">
        <f t="shared" si="81"/>
        <v>0</v>
      </c>
    </row>
    <row r="676" spans="1:8">
      <c r="A676" s="7">
        <v>9610</v>
      </c>
      <c r="B676" s="4" t="s">
        <v>494</v>
      </c>
      <c r="C676" s="5">
        <v>0</v>
      </c>
      <c r="D676" s="5">
        <f t="shared" si="86"/>
        <v>0</v>
      </c>
      <c r="E676" s="5">
        <f t="shared" si="86"/>
        <v>0</v>
      </c>
      <c r="H676" s="41">
        <f t="shared" si="81"/>
        <v>0</v>
      </c>
    </row>
    <row r="677" spans="1:8">
      <c r="A677" s="7">
        <v>9610</v>
      </c>
      <c r="B677" s="4" t="s">
        <v>495</v>
      </c>
      <c r="C677" s="5">
        <v>0</v>
      </c>
      <c r="D677" s="5">
        <f t="shared" si="86"/>
        <v>0</v>
      </c>
      <c r="E677" s="5">
        <f t="shared" si="86"/>
        <v>0</v>
      </c>
      <c r="H677" s="41">
        <f t="shared" si="81"/>
        <v>0</v>
      </c>
    </row>
    <row r="678" spans="1:8">
      <c r="A678" s="184" t="s">
        <v>560</v>
      </c>
      <c r="B678" s="185"/>
      <c r="C678" s="32">
        <f>SUM(C679:C680)</f>
        <v>0</v>
      </c>
      <c r="D678" s="32">
        <f>SUM(D679:D680)</f>
        <v>0</v>
      </c>
      <c r="E678" s="32">
        <f>SUM(E679:E680)</f>
        <v>0</v>
      </c>
      <c r="H678" s="41">
        <f t="shared" si="81"/>
        <v>0</v>
      </c>
    </row>
    <row r="679" spans="1:8">
      <c r="A679" s="7">
        <v>9611</v>
      </c>
      <c r="B679" s="4" t="s">
        <v>496</v>
      </c>
      <c r="C679" s="5">
        <v>0</v>
      </c>
      <c r="D679" s="5">
        <f>C679</f>
        <v>0</v>
      </c>
      <c r="E679" s="5">
        <f>D679</f>
        <v>0</v>
      </c>
      <c r="H679" s="41">
        <f t="shared" si="81"/>
        <v>0</v>
      </c>
    </row>
    <row r="680" spans="1:8">
      <c r="A680" s="7">
        <v>9611</v>
      </c>
      <c r="B680" s="4" t="s">
        <v>497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>
      <c r="A681" s="184" t="s">
        <v>561</v>
      </c>
      <c r="B681" s="185"/>
      <c r="C681" s="32">
        <f>SUM(C682:C684)</f>
        <v>0</v>
      </c>
      <c r="D681" s="32">
        <f>SUM(D682:D684)</f>
        <v>0</v>
      </c>
      <c r="E681" s="32">
        <f>SUM(E682:E684)</f>
        <v>0</v>
      </c>
      <c r="H681" s="41">
        <f t="shared" si="81"/>
        <v>0</v>
      </c>
    </row>
    <row r="682" spans="1:8">
      <c r="A682" s="7">
        <v>9612</v>
      </c>
      <c r="B682" s="4" t="s">
        <v>499</v>
      </c>
      <c r="C682" s="5">
        <v>0</v>
      </c>
      <c r="D682" s="5">
        <f>C682</f>
        <v>0</v>
      </c>
      <c r="E682" s="5">
        <f>D682</f>
        <v>0</v>
      </c>
      <c r="H682" s="41">
        <f t="shared" si="81"/>
        <v>0</v>
      </c>
    </row>
    <row r="683" spans="1:8">
      <c r="A683" s="7">
        <v>9612</v>
      </c>
      <c r="B683" s="4" t="s">
        <v>500</v>
      </c>
      <c r="C683" s="5">
        <v>0</v>
      </c>
      <c r="D683" s="5">
        <f t="shared" ref="D683:E684" si="87">C683</f>
        <v>0</v>
      </c>
      <c r="E683" s="5">
        <f t="shared" si="87"/>
        <v>0</v>
      </c>
      <c r="H683" s="41">
        <f t="shared" si="81"/>
        <v>0</v>
      </c>
    </row>
    <row r="684" spans="1:8">
      <c r="A684" s="7">
        <v>9612</v>
      </c>
      <c r="B684" s="4" t="s">
        <v>501</v>
      </c>
      <c r="C684" s="5">
        <v>0</v>
      </c>
      <c r="D684" s="5">
        <f t="shared" si="87"/>
        <v>0</v>
      </c>
      <c r="E684" s="5">
        <f t="shared" si="87"/>
        <v>0</v>
      </c>
      <c r="H684" s="41">
        <f t="shared" si="81"/>
        <v>0</v>
      </c>
    </row>
    <row r="685" spans="1:8">
      <c r="A685" s="184" t="s">
        <v>562</v>
      </c>
      <c r="B685" s="185"/>
      <c r="C685" s="32">
        <f>SUM(C686:C688)</f>
        <v>0</v>
      </c>
      <c r="D685" s="32">
        <f>SUM(D686:D688)</f>
        <v>0</v>
      </c>
      <c r="E685" s="32">
        <f>SUM(E686:E688)</f>
        <v>0</v>
      </c>
      <c r="H685" s="41">
        <f t="shared" si="81"/>
        <v>0</v>
      </c>
    </row>
    <row r="686" spans="1:8">
      <c r="A686" s="7">
        <v>9613</v>
      </c>
      <c r="B686" s="4" t="s">
        <v>504</v>
      </c>
      <c r="C686" s="5">
        <v>0</v>
      </c>
      <c r="D686" s="5">
        <f t="shared" ref="D686:E688" si="88">C686</f>
        <v>0</v>
      </c>
      <c r="E686" s="5">
        <f t="shared" si="88"/>
        <v>0</v>
      </c>
      <c r="H686" s="41">
        <f t="shared" si="81"/>
        <v>0</v>
      </c>
    </row>
    <row r="687" spans="1:8">
      <c r="A687" s="7">
        <v>9613</v>
      </c>
      <c r="B687" s="4" t="s">
        <v>505</v>
      </c>
      <c r="C687" s="5">
        <v>0</v>
      </c>
      <c r="D687" s="5">
        <f t="shared" si="88"/>
        <v>0</v>
      </c>
      <c r="E687" s="5">
        <f t="shared" si="88"/>
        <v>0</v>
      </c>
      <c r="H687" s="41">
        <f t="shared" si="81"/>
        <v>0</v>
      </c>
    </row>
    <row r="688" spans="1:8">
      <c r="A688" s="7">
        <v>9613</v>
      </c>
      <c r="B688" s="4" t="s">
        <v>501</v>
      </c>
      <c r="C688" s="5">
        <v>0</v>
      </c>
      <c r="D688" s="5">
        <f t="shared" si="88"/>
        <v>0</v>
      </c>
      <c r="E688" s="5">
        <f t="shared" si="88"/>
        <v>0</v>
      </c>
      <c r="H688" s="41">
        <f t="shared" si="81"/>
        <v>0</v>
      </c>
    </row>
    <row r="689" spans="1:8">
      <c r="A689" s="184" t="s">
        <v>563</v>
      </c>
      <c r="B689" s="185"/>
      <c r="C689" s="32">
        <f>SUM(C690:C695)</f>
        <v>0</v>
      </c>
      <c r="D689" s="32">
        <f>SUM(D690:D695)</f>
        <v>0</v>
      </c>
      <c r="E689" s="32">
        <f>SUM(E690:E695)</f>
        <v>0</v>
      </c>
      <c r="H689" s="41">
        <f t="shared" si="81"/>
        <v>0</v>
      </c>
    </row>
    <row r="690" spans="1:8">
      <c r="A690" s="7">
        <v>9614</v>
      </c>
      <c r="B690" s="4" t="s">
        <v>507</v>
      </c>
      <c r="C690" s="5">
        <v>0</v>
      </c>
      <c r="D690" s="5">
        <f>C690</f>
        <v>0</v>
      </c>
      <c r="E690" s="5">
        <f>D690</f>
        <v>0</v>
      </c>
      <c r="H690" s="41">
        <f t="shared" si="81"/>
        <v>0</v>
      </c>
    </row>
    <row r="691" spans="1:8">
      <c r="A691" s="7">
        <v>9614</v>
      </c>
      <c r="B691" s="4" t="s">
        <v>508</v>
      </c>
      <c r="C691" s="5">
        <v>0</v>
      </c>
      <c r="D691" s="5">
        <f t="shared" ref="D691:E695" si="89">C691</f>
        <v>0</v>
      </c>
      <c r="E691" s="5">
        <f t="shared" si="89"/>
        <v>0</v>
      </c>
      <c r="H691" s="41">
        <f t="shared" si="81"/>
        <v>0</v>
      </c>
    </row>
    <row r="692" spans="1:8">
      <c r="A692" s="7">
        <v>9614</v>
      </c>
      <c r="B692" s="4" t="s">
        <v>509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>
      <c r="A693" s="7">
        <v>9614</v>
      </c>
      <c r="B693" s="4" t="s">
        <v>510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>
      <c r="A694" s="7">
        <v>9614</v>
      </c>
      <c r="B694" s="4" t="s">
        <v>511</v>
      </c>
      <c r="C694" s="5">
        <v>0</v>
      </c>
      <c r="D694" s="5">
        <f t="shared" si="89"/>
        <v>0</v>
      </c>
      <c r="E694" s="5">
        <f t="shared" si="89"/>
        <v>0</v>
      </c>
      <c r="H694" s="41">
        <f t="shared" si="81"/>
        <v>0</v>
      </c>
    </row>
    <row r="695" spans="1:8">
      <c r="A695" s="7">
        <v>9614</v>
      </c>
      <c r="B695" s="4" t="s">
        <v>512</v>
      </c>
      <c r="C695" s="5">
        <v>0</v>
      </c>
      <c r="D695" s="5">
        <f t="shared" si="89"/>
        <v>0</v>
      </c>
      <c r="E695" s="5">
        <f t="shared" si="89"/>
        <v>0</v>
      </c>
      <c r="H695" s="41">
        <f t="shared" si="81"/>
        <v>0</v>
      </c>
    </row>
    <row r="696" spans="1:8">
      <c r="A696" s="184" t="s">
        <v>564</v>
      </c>
      <c r="B696" s="185"/>
      <c r="C696" s="32">
        <f>SUM(C697:C701)</f>
        <v>0</v>
      </c>
      <c r="D696" s="32">
        <f>SUM(D697:D701)</f>
        <v>0</v>
      </c>
      <c r="E696" s="32">
        <f>SUM(E697:E701)</f>
        <v>0</v>
      </c>
      <c r="H696" s="41">
        <f t="shared" si="81"/>
        <v>0</v>
      </c>
    </row>
    <row r="697" spans="1:8">
      <c r="A697" s="7">
        <v>9615</v>
      </c>
      <c r="B697" s="4" t="s">
        <v>514</v>
      </c>
      <c r="C697" s="5">
        <v>0</v>
      </c>
      <c r="D697" s="5">
        <f>C697</f>
        <v>0</v>
      </c>
      <c r="E697" s="5">
        <f>D697</f>
        <v>0</v>
      </c>
      <c r="H697" s="41">
        <f t="shared" si="81"/>
        <v>0</v>
      </c>
    </row>
    <row r="698" spans="1:8">
      <c r="A698" s="7">
        <v>9615</v>
      </c>
      <c r="B698" s="4" t="s">
        <v>515</v>
      </c>
      <c r="C698" s="5">
        <v>0</v>
      </c>
      <c r="D698" s="5">
        <f t="shared" ref="D698:E701" si="90">C698</f>
        <v>0</v>
      </c>
      <c r="E698" s="5">
        <f t="shared" si="90"/>
        <v>0</v>
      </c>
      <c r="H698" s="41">
        <f t="shared" si="81"/>
        <v>0</v>
      </c>
    </row>
    <row r="699" spans="1:8">
      <c r="A699" s="7">
        <v>9615</v>
      </c>
      <c r="B699" s="4" t="s">
        <v>516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>
      <c r="A700" s="7">
        <v>9615</v>
      </c>
      <c r="B700" s="4" t="s">
        <v>517</v>
      </c>
      <c r="C700" s="5">
        <v>0</v>
      </c>
      <c r="D700" s="5">
        <f t="shared" si="90"/>
        <v>0</v>
      </c>
      <c r="E700" s="5">
        <f t="shared" si="90"/>
        <v>0</v>
      </c>
      <c r="H700" s="41">
        <f t="shared" si="81"/>
        <v>0</v>
      </c>
    </row>
    <row r="701" spans="1:8">
      <c r="A701" s="7">
        <v>9615</v>
      </c>
      <c r="B701" s="4" t="s">
        <v>518</v>
      </c>
      <c r="C701" s="5">
        <v>0</v>
      </c>
      <c r="D701" s="5">
        <f t="shared" si="90"/>
        <v>0</v>
      </c>
      <c r="E701" s="5">
        <f t="shared" si="90"/>
        <v>0</v>
      </c>
      <c r="H701" s="41">
        <f t="shared" si="81"/>
        <v>0</v>
      </c>
    </row>
    <row r="702" spans="1:8">
      <c r="A702" s="184" t="s">
        <v>565</v>
      </c>
      <c r="B702" s="185"/>
      <c r="C702" s="32">
        <f>SUM(C703:C713)</f>
        <v>0</v>
      </c>
      <c r="D702" s="32">
        <f>SUM(D703:D713)</f>
        <v>0</v>
      </c>
      <c r="E702" s="32">
        <f>SUM(E703:E713)</f>
        <v>0</v>
      </c>
      <c r="H702" s="41">
        <f t="shared" si="81"/>
        <v>0</v>
      </c>
    </row>
    <row r="703" spans="1:8">
      <c r="A703" s="7">
        <v>9616</v>
      </c>
      <c r="B703" s="4" t="s">
        <v>520</v>
      </c>
      <c r="C703" s="5">
        <v>0</v>
      </c>
      <c r="D703" s="5">
        <f>C703</f>
        <v>0</v>
      </c>
      <c r="E703" s="5">
        <f>D703</f>
        <v>0</v>
      </c>
      <c r="H703" s="41">
        <f t="shared" si="81"/>
        <v>0</v>
      </c>
    </row>
    <row r="704" spans="1:8">
      <c r="A704" s="7">
        <v>9616</v>
      </c>
      <c r="B704" s="4" t="s">
        <v>521</v>
      </c>
      <c r="C704" s="5">
        <v>0</v>
      </c>
      <c r="D704" s="5">
        <f t="shared" ref="D704:E713" si="91">C704</f>
        <v>0</v>
      </c>
      <c r="E704" s="5">
        <f t="shared" si="91"/>
        <v>0</v>
      </c>
      <c r="H704" s="41">
        <f t="shared" si="81"/>
        <v>0</v>
      </c>
    </row>
    <row r="705" spans="1:10">
      <c r="A705" s="7">
        <v>9616</v>
      </c>
      <c r="B705" s="4" t="s">
        <v>522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>
      <c r="A706" s="7">
        <v>9616</v>
      </c>
      <c r="B706" s="4" t="s">
        <v>523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si="81"/>
        <v>0</v>
      </c>
    </row>
    <row r="707" spans="1:10">
      <c r="A707" s="7">
        <v>9616</v>
      </c>
      <c r="B707" s="4" t="s">
        <v>524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81"/>
        <v>0</v>
      </c>
    </row>
    <row r="708" spans="1:10">
      <c r="A708" s="7">
        <v>9616</v>
      </c>
      <c r="B708" s="4" t="s">
        <v>525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ref="H708:H728" si="92">C708</f>
        <v>0</v>
      </c>
    </row>
    <row r="709" spans="1:10">
      <c r="A709" s="7">
        <v>9616</v>
      </c>
      <c r="B709" s="4" t="s">
        <v>526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>
      <c r="A710" s="7">
        <v>9616</v>
      </c>
      <c r="B710" s="4" t="s">
        <v>527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>
      <c r="A711" s="7">
        <v>9616</v>
      </c>
      <c r="B711" s="4" t="s">
        <v>528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>
      <c r="A712" s="7">
        <v>9616</v>
      </c>
      <c r="B712" s="4" t="s">
        <v>529</v>
      </c>
      <c r="C712" s="5">
        <v>0</v>
      </c>
      <c r="D712" s="5">
        <f t="shared" si="91"/>
        <v>0</v>
      </c>
      <c r="E712" s="5">
        <f t="shared" si="91"/>
        <v>0</v>
      </c>
      <c r="H712" s="41">
        <f t="shared" si="92"/>
        <v>0</v>
      </c>
    </row>
    <row r="713" spans="1:10">
      <c r="A713" s="7">
        <v>9616</v>
      </c>
      <c r="B713" s="4" t="s">
        <v>530</v>
      </c>
      <c r="C713" s="5">
        <v>0</v>
      </c>
      <c r="D713" s="5">
        <f t="shared" si="91"/>
        <v>0</v>
      </c>
      <c r="E713" s="5">
        <f t="shared" si="91"/>
        <v>0</v>
      </c>
      <c r="H713" s="41">
        <f t="shared" si="92"/>
        <v>0</v>
      </c>
    </row>
    <row r="714" spans="1:10">
      <c r="A714" s="184" t="s">
        <v>566</v>
      </c>
      <c r="B714" s="185"/>
      <c r="C714" s="31">
        <v>0</v>
      </c>
      <c r="D714" s="31">
        <f>C714</f>
        <v>0</v>
      </c>
      <c r="E714" s="31">
        <f>D714</f>
        <v>0</v>
      </c>
      <c r="H714" s="41">
        <f t="shared" si="92"/>
        <v>0</v>
      </c>
    </row>
    <row r="715" spans="1:10">
      <c r="A715" s="184" t="s">
        <v>567</v>
      </c>
      <c r="B715" s="185"/>
      <c r="C715" s="32">
        <v>0</v>
      </c>
      <c r="D715" s="31">
        <f t="shared" ref="D715:E717" si="93">C715</f>
        <v>0</v>
      </c>
      <c r="E715" s="31">
        <f t="shared" si="93"/>
        <v>0</v>
      </c>
      <c r="H715" s="41">
        <f t="shared" si="92"/>
        <v>0</v>
      </c>
    </row>
    <row r="716" spans="1:10">
      <c r="A716" s="184" t="s">
        <v>568</v>
      </c>
      <c r="B716" s="185"/>
      <c r="C716" s="32">
        <v>0</v>
      </c>
      <c r="D716" s="31">
        <f t="shared" si="93"/>
        <v>0</v>
      </c>
      <c r="E716" s="31">
        <f t="shared" si="93"/>
        <v>0</v>
      </c>
      <c r="H716" s="41">
        <f t="shared" si="92"/>
        <v>0</v>
      </c>
    </row>
    <row r="717" spans="1:10">
      <c r="A717" s="184" t="s">
        <v>569</v>
      </c>
      <c r="B717" s="185"/>
      <c r="C717" s="32">
        <v>0</v>
      </c>
      <c r="D717" s="31">
        <f t="shared" si="93"/>
        <v>0</v>
      </c>
      <c r="E717" s="31">
        <f t="shared" si="93"/>
        <v>0</v>
      </c>
      <c r="H717" s="41">
        <f t="shared" si="92"/>
        <v>0</v>
      </c>
    </row>
    <row r="718" spans="1:10">
      <c r="A718" s="182" t="s">
        <v>570</v>
      </c>
      <c r="B718" s="183"/>
      <c r="C718" s="36">
        <f>C719</f>
        <v>122365</v>
      </c>
      <c r="D718" s="36">
        <f>D719</f>
        <v>122365</v>
      </c>
      <c r="E718" s="36">
        <f>E719</f>
        <v>122365</v>
      </c>
      <c r="G718" s="39" t="s">
        <v>66</v>
      </c>
      <c r="H718" s="41">
        <f t="shared" si="92"/>
        <v>122365</v>
      </c>
      <c r="I718" s="42"/>
      <c r="J718" s="40" t="b">
        <f>AND(H718=I718)</f>
        <v>0</v>
      </c>
    </row>
    <row r="719" spans="1:10">
      <c r="A719" s="180" t="s">
        <v>571</v>
      </c>
      <c r="B719" s="181"/>
      <c r="C719" s="33">
        <f>C720+C724</f>
        <v>122365</v>
      </c>
      <c r="D719" s="33">
        <f>D720+D724</f>
        <v>122365</v>
      </c>
      <c r="E719" s="33">
        <f>E720+E724</f>
        <v>122365</v>
      </c>
      <c r="G719" s="39" t="s">
        <v>599</v>
      </c>
      <c r="H719" s="41">
        <f t="shared" si="92"/>
        <v>122365</v>
      </c>
      <c r="I719" s="42"/>
      <c r="J719" s="40" t="b">
        <f>AND(H719=I719)</f>
        <v>0</v>
      </c>
    </row>
    <row r="720" spans="1:10">
      <c r="A720" s="178" t="s">
        <v>851</v>
      </c>
      <c r="B720" s="179"/>
      <c r="C720" s="31">
        <f>SUM(C721:C723)</f>
        <v>122365</v>
      </c>
      <c r="D720" s="31">
        <f>SUM(D721:D723)</f>
        <v>122365</v>
      </c>
      <c r="E720" s="31">
        <f>SUM(E721:E723)</f>
        <v>122365</v>
      </c>
      <c r="H720" s="41">
        <f t="shared" si="92"/>
        <v>122365</v>
      </c>
    </row>
    <row r="721" spans="1:10">
      <c r="A721" s="6">
        <v>10950</v>
      </c>
      <c r="B721" s="4" t="s">
        <v>572</v>
      </c>
      <c r="C721" s="5">
        <v>122365</v>
      </c>
      <c r="D721" s="5">
        <f>C721</f>
        <v>122365</v>
      </c>
      <c r="E721" s="5">
        <f>D721</f>
        <v>122365</v>
      </c>
      <c r="H721" s="41">
        <f t="shared" si="92"/>
        <v>122365</v>
      </c>
    </row>
    <row r="722" spans="1:10">
      <c r="A722" s="6">
        <v>10950</v>
      </c>
      <c r="B722" s="4" t="s">
        <v>573</v>
      </c>
      <c r="C722" s="5">
        <v>0</v>
      </c>
      <c r="D722" s="5">
        <f t="shared" ref="D722:E723" si="94">C722</f>
        <v>0</v>
      </c>
      <c r="E722" s="5">
        <f t="shared" si="94"/>
        <v>0</v>
      </c>
      <c r="H722" s="41">
        <f t="shared" si="92"/>
        <v>0</v>
      </c>
    </row>
    <row r="723" spans="1:10">
      <c r="A723" s="6">
        <v>10950</v>
      </c>
      <c r="B723" s="4" t="s">
        <v>574</v>
      </c>
      <c r="C723" s="5">
        <v>0</v>
      </c>
      <c r="D723" s="5">
        <f t="shared" si="94"/>
        <v>0</v>
      </c>
      <c r="E723" s="5">
        <f t="shared" si="94"/>
        <v>0</v>
      </c>
      <c r="H723" s="41">
        <f t="shared" si="92"/>
        <v>0</v>
      </c>
    </row>
    <row r="724" spans="1:10">
      <c r="A724" s="178" t="s">
        <v>850</v>
      </c>
      <c r="B724" s="179"/>
      <c r="C724" s="31">
        <f>SUM(C725:C726)</f>
        <v>0</v>
      </c>
      <c r="D724" s="31">
        <f>SUM(D725:D726)</f>
        <v>0</v>
      </c>
      <c r="E724" s="31">
        <f>SUM(E725:E726)</f>
        <v>0</v>
      </c>
      <c r="H724" s="41">
        <f t="shared" si="92"/>
        <v>0</v>
      </c>
    </row>
    <row r="725" spans="1:10">
      <c r="A725" s="6">
        <v>10951</v>
      </c>
      <c r="B725" s="4" t="s">
        <v>575</v>
      </c>
      <c r="C725" s="5">
        <v>0</v>
      </c>
      <c r="D725" s="5">
        <f>C725</f>
        <v>0</v>
      </c>
      <c r="E725" s="5">
        <f>D725</f>
        <v>0</v>
      </c>
      <c r="H725" s="41">
        <f t="shared" si="92"/>
        <v>0</v>
      </c>
    </row>
    <row r="726" spans="1:10">
      <c r="A726" s="6">
        <v>10951</v>
      </c>
      <c r="B726" s="4" t="s">
        <v>576</v>
      </c>
      <c r="C726" s="5">
        <v>0</v>
      </c>
      <c r="D726" s="5">
        <f>C726</f>
        <v>0</v>
      </c>
      <c r="E726" s="5">
        <f>D726</f>
        <v>0</v>
      </c>
      <c r="H726" s="41">
        <f t="shared" si="92"/>
        <v>0</v>
      </c>
    </row>
    <row r="727" spans="1:10">
      <c r="A727" s="182" t="s">
        <v>577</v>
      </c>
      <c r="B727" s="183"/>
      <c r="C727" s="36">
        <f>C728</f>
        <v>0</v>
      </c>
      <c r="D727" s="36">
        <f>D728</f>
        <v>0</v>
      </c>
      <c r="E727" s="36">
        <f>E728</f>
        <v>0</v>
      </c>
      <c r="G727" s="39" t="s">
        <v>216</v>
      </c>
      <c r="H727" s="41">
        <f t="shared" si="92"/>
        <v>0</v>
      </c>
      <c r="I727" s="42"/>
      <c r="J727" s="40" t="b">
        <f>AND(H727=I727)</f>
        <v>1</v>
      </c>
    </row>
    <row r="728" spans="1:10">
      <c r="A728" s="180" t="s">
        <v>588</v>
      </c>
      <c r="B728" s="181"/>
      <c r="C728" s="33">
        <f>C729+C732+C735+C741+C743+C745+C752+C757+C762+C767+C769+C773+C779</f>
        <v>0</v>
      </c>
      <c r="D728" s="33">
        <f>D729+D732+D735+D741+D743+D745+D752+D757+D762+D767+D769+D773+D779</f>
        <v>0</v>
      </c>
      <c r="E728" s="33">
        <f>E729+E732+E735+E741+E743+E745+E752+E757+E762+E767+E769+E773+E779</f>
        <v>0</v>
      </c>
      <c r="G728" s="39" t="s">
        <v>600</v>
      </c>
      <c r="H728" s="41">
        <f t="shared" si="92"/>
        <v>0</v>
      </c>
      <c r="I728" s="42"/>
      <c r="J728" s="40" t="b">
        <f>AND(H728=I728)</f>
        <v>1</v>
      </c>
    </row>
    <row r="729" spans="1:10">
      <c r="A729" s="178" t="s">
        <v>849</v>
      </c>
      <c r="B729" s="179"/>
      <c r="C729" s="31">
        <f>SUM(C730:C731)</f>
        <v>0</v>
      </c>
      <c r="D729" s="31">
        <f>SUM(D730:D731)</f>
        <v>0</v>
      </c>
      <c r="E729" s="31">
        <f>SUM(E730:E731)</f>
        <v>0</v>
      </c>
    </row>
    <row r="730" spans="1:10">
      <c r="A730" s="6">
        <v>3</v>
      </c>
      <c r="B730" s="4" t="s">
        <v>827</v>
      </c>
      <c r="C730" s="5"/>
      <c r="D730" s="5">
        <f>C730</f>
        <v>0</v>
      </c>
      <c r="E730" s="5">
        <f>D730</f>
        <v>0</v>
      </c>
    </row>
    <row r="731" spans="1:10">
      <c r="A731" s="6">
        <v>4</v>
      </c>
      <c r="B731" s="4" t="s">
        <v>837</v>
      </c>
      <c r="C731" s="5"/>
      <c r="D731" s="5">
        <f>C731</f>
        <v>0</v>
      </c>
      <c r="E731" s="5">
        <f>D731</f>
        <v>0</v>
      </c>
    </row>
    <row r="732" spans="1:10">
      <c r="A732" s="178" t="s">
        <v>848</v>
      </c>
      <c r="B732" s="179"/>
      <c r="C732" s="31">
        <f t="shared" ref="C732:E733" si="95">C733</f>
        <v>0</v>
      </c>
      <c r="D732" s="31">
        <f t="shared" si="95"/>
        <v>0</v>
      </c>
      <c r="E732" s="31">
        <f t="shared" si="95"/>
        <v>0</v>
      </c>
    </row>
    <row r="733" spans="1:10">
      <c r="A733" s="6">
        <v>2</v>
      </c>
      <c r="B733" s="4" t="s">
        <v>822</v>
      </c>
      <c r="C733" s="5">
        <f t="shared" si="95"/>
        <v>0</v>
      </c>
      <c r="D733" s="5">
        <f t="shared" si="95"/>
        <v>0</v>
      </c>
      <c r="E733" s="5">
        <f t="shared" si="95"/>
        <v>0</v>
      </c>
    </row>
    <row r="734" spans="1:10">
      <c r="A734" s="29"/>
      <c r="B734" s="28" t="s">
        <v>847</v>
      </c>
      <c r="C734" s="30"/>
      <c r="D734" s="30">
        <f>C734</f>
        <v>0</v>
      </c>
      <c r="E734" s="30">
        <f>D734</f>
        <v>0</v>
      </c>
    </row>
    <row r="735" spans="1:10">
      <c r="A735" s="178" t="s">
        <v>846</v>
      </c>
      <c r="B735" s="179"/>
      <c r="C735" s="31">
        <f>C736+C739+C740</f>
        <v>0</v>
      </c>
      <c r="D735" s="31">
        <f>D736+D739+D740</f>
        <v>0</v>
      </c>
      <c r="E735" s="31">
        <f>E736+E739+E740</f>
        <v>0</v>
      </c>
    </row>
    <row r="736" spans="1:10">
      <c r="A736" s="6">
        <v>1</v>
      </c>
      <c r="B736" s="4" t="s">
        <v>840</v>
      </c>
      <c r="C736" s="5">
        <f>C737+C738</f>
        <v>0</v>
      </c>
      <c r="D736" s="5">
        <f>D737+D738</f>
        <v>0</v>
      </c>
      <c r="E736" s="5">
        <f>E737+E738</f>
        <v>0</v>
      </c>
    </row>
    <row r="737" spans="1:5">
      <c r="A737" s="29"/>
      <c r="B737" s="28" t="s">
        <v>845</v>
      </c>
      <c r="C737" s="30">
        <v>0</v>
      </c>
      <c r="D737" s="30">
        <f t="shared" ref="D737:E740" si="96">C737</f>
        <v>0</v>
      </c>
      <c r="E737" s="30">
        <f t="shared" si="96"/>
        <v>0</v>
      </c>
    </row>
    <row r="738" spans="1:5">
      <c r="A738" s="29"/>
      <c r="B738" s="28" t="s">
        <v>844</v>
      </c>
      <c r="C738" s="30">
        <v>0</v>
      </c>
      <c r="D738" s="30">
        <f t="shared" si="96"/>
        <v>0</v>
      </c>
      <c r="E738" s="30">
        <f t="shared" si="96"/>
        <v>0</v>
      </c>
    </row>
    <row r="739" spans="1:5">
      <c r="A739" s="6">
        <v>3</v>
      </c>
      <c r="B739" s="4" t="s">
        <v>827</v>
      </c>
      <c r="C739" s="5"/>
      <c r="D739" s="5">
        <f t="shared" si="96"/>
        <v>0</v>
      </c>
      <c r="E739" s="5">
        <f t="shared" si="96"/>
        <v>0</v>
      </c>
    </row>
    <row r="740" spans="1:5">
      <c r="A740" s="6">
        <v>4</v>
      </c>
      <c r="B740" s="4" t="s">
        <v>837</v>
      </c>
      <c r="C740" s="5"/>
      <c r="D740" s="5">
        <f t="shared" si="96"/>
        <v>0</v>
      </c>
      <c r="E740" s="5">
        <f t="shared" si="96"/>
        <v>0</v>
      </c>
    </row>
    <row r="741" spans="1:5">
      <c r="A741" s="178" t="s">
        <v>843</v>
      </c>
      <c r="B741" s="179"/>
      <c r="C741" s="31">
        <f>C742</f>
        <v>0</v>
      </c>
      <c r="D741" s="31">
        <f>D742</f>
        <v>0</v>
      </c>
      <c r="E741" s="31">
        <f>E742</f>
        <v>0</v>
      </c>
    </row>
    <row r="742" spans="1:5">
      <c r="A742" s="6">
        <v>4</v>
      </c>
      <c r="B742" s="4" t="s">
        <v>837</v>
      </c>
      <c r="C742" s="5"/>
      <c r="D742" s="5">
        <f>C742</f>
        <v>0</v>
      </c>
      <c r="E742" s="5">
        <f>D742</f>
        <v>0</v>
      </c>
    </row>
    <row r="743" spans="1:5">
      <c r="A743" s="178" t="s">
        <v>842</v>
      </c>
      <c r="B743" s="179"/>
      <c r="C743" s="31">
        <f>SUM(C744)</f>
        <v>0</v>
      </c>
      <c r="D743" s="31">
        <f>SUM(D744)</f>
        <v>0</v>
      </c>
      <c r="E743" s="31">
        <f>SUM(E744)</f>
        <v>0</v>
      </c>
    </row>
    <row r="744" spans="1:5">
      <c r="A744" s="6">
        <v>3</v>
      </c>
      <c r="B744" s="4" t="s">
        <v>827</v>
      </c>
      <c r="C744" s="5"/>
      <c r="D744" s="5">
        <f>C744</f>
        <v>0</v>
      </c>
      <c r="E744" s="5">
        <f>D744</f>
        <v>0</v>
      </c>
    </row>
    <row r="745" spans="1:5">
      <c r="A745" s="178" t="s">
        <v>841</v>
      </c>
      <c r="B745" s="179"/>
      <c r="C745" s="31">
        <f>C746+C750+C751+C748</f>
        <v>0</v>
      </c>
      <c r="D745" s="31">
        <f>D746+D750+D751+D748</f>
        <v>0</v>
      </c>
      <c r="E745" s="31">
        <f>E746+E750+E751+E748</f>
        <v>0</v>
      </c>
    </row>
    <row r="746" spans="1:5">
      <c r="A746" s="6">
        <v>1</v>
      </c>
      <c r="B746" s="4" t="s">
        <v>840</v>
      </c>
      <c r="C746" s="5">
        <f>C747</f>
        <v>0</v>
      </c>
      <c r="D746" s="5">
        <f>D747</f>
        <v>0</v>
      </c>
      <c r="E746" s="5">
        <f>E747</f>
        <v>0</v>
      </c>
    </row>
    <row r="747" spans="1:5">
      <c r="A747" s="29"/>
      <c r="B747" s="28" t="s">
        <v>839</v>
      </c>
      <c r="C747" s="30">
        <v>0</v>
      </c>
      <c r="D747" s="30">
        <f>C747</f>
        <v>0</v>
      </c>
      <c r="E747" s="30">
        <f>D747</f>
        <v>0</v>
      </c>
    </row>
    <row r="748" spans="1:5">
      <c r="A748" s="6">
        <v>2</v>
      </c>
      <c r="B748" s="4" t="s">
        <v>822</v>
      </c>
      <c r="C748" s="5">
        <f>C749</f>
        <v>0</v>
      </c>
      <c r="D748" s="5">
        <f>D749</f>
        <v>0</v>
      </c>
      <c r="E748" s="5">
        <f>E749</f>
        <v>0</v>
      </c>
    </row>
    <row r="749" spans="1:5">
      <c r="A749" s="29"/>
      <c r="B749" s="28" t="s">
        <v>838</v>
      </c>
      <c r="C749" s="30"/>
      <c r="D749" s="30">
        <f t="shared" ref="D749:E751" si="97">C749</f>
        <v>0</v>
      </c>
      <c r="E749" s="30">
        <f t="shared" si="97"/>
        <v>0</v>
      </c>
    </row>
    <row r="750" spans="1:5">
      <c r="A750" s="6">
        <v>3</v>
      </c>
      <c r="B750" s="4" t="s">
        <v>827</v>
      </c>
      <c r="C750" s="5"/>
      <c r="D750" s="5">
        <f t="shared" si="97"/>
        <v>0</v>
      </c>
      <c r="E750" s="5">
        <f t="shared" si="97"/>
        <v>0</v>
      </c>
    </row>
    <row r="751" spans="1:5">
      <c r="A751" s="6">
        <v>4</v>
      </c>
      <c r="B751" s="4" t="s">
        <v>837</v>
      </c>
      <c r="C751" s="5"/>
      <c r="D751" s="5">
        <f t="shared" si="97"/>
        <v>0</v>
      </c>
      <c r="E751" s="5">
        <f t="shared" si="97"/>
        <v>0</v>
      </c>
    </row>
    <row r="752" spans="1:5">
      <c r="A752" s="178" t="s">
        <v>836</v>
      </c>
      <c r="B752" s="179"/>
      <c r="C752" s="31">
        <f>C756++C753</f>
        <v>0</v>
      </c>
      <c r="D752" s="31">
        <f>D756++D753</f>
        <v>0</v>
      </c>
      <c r="E752" s="31">
        <f>E756++E753</f>
        <v>0</v>
      </c>
    </row>
    <row r="753" spans="1:10">
      <c r="A753" s="6">
        <v>2</v>
      </c>
      <c r="B753" s="4" t="s">
        <v>822</v>
      </c>
      <c r="C753" s="5">
        <f>C755+C754</f>
        <v>0</v>
      </c>
      <c r="D753" s="5">
        <f>D755+D754</f>
        <v>0</v>
      </c>
      <c r="E753" s="5">
        <f>E755+E754</f>
        <v>0</v>
      </c>
    </row>
    <row r="754" spans="1:10">
      <c r="A754" s="127"/>
      <c r="B754" s="126" t="s">
        <v>835</v>
      </c>
      <c r="C754" s="125"/>
      <c r="D754" s="125">
        <f t="shared" ref="D754:E756" si="98">C754</f>
        <v>0</v>
      </c>
      <c r="E754" s="125">
        <f t="shared" si="98"/>
        <v>0</v>
      </c>
      <c r="F754" s="124"/>
      <c r="G754" s="124"/>
      <c r="H754" s="124"/>
      <c r="I754" s="124"/>
      <c r="J754" s="124"/>
    </row>
    <row r="755" spans="1:10">
      <c r="A755" s="127"/>
      <c r="B755" s="126" t="s">
        <v>821</v>
      </c>
      <c r="C755" s="125"/>
      <c r="D755" s="125">
        <f t="shared" si="98"/>
        <v>0</v>
      </c>
      <c r="E755" s="125">
        <f t="shared" si="98"/>
        <v>0</v>
      </c>
      <c r="F755" s="124"/>
      <c r="G755" s="124"/>
      <c r="H755" s="124"/>
      <c r="I755" s="124"/>
      <c r="J755" s="124"/>
    </row>
    <row r="756" spans="1:10">
      <c r="A756" s="6">
        <v>3</v>
      </c>
      <c r="B756" s="4" t="s">
        <v>827</v>
      </c>
      <c r="C756" s="5"/>
      <c r="D756" s="5">
        <f t="shared" si="98"/>
        <v>0</v>
      </c>
      <c r="E756" s="5">
        <f t="shared" si="98"/>
        <v>0</v>
      </c>
    </row>
    <row r="757" spans="1:10">
      <c r="A757" s="178" t="s">
        <v>834</v>
      </c>
      <c r="B757" s="179"/>
      <c r="C757" s="31">
        <f>C758</f>
        <v>0</v>
      </c>
      <c r="D757" s="31">
        <f>D758</f>
        <v>0</v>
      </c>
      <c r="E757" s="31">
        <f>E758</f>
        <v>0</v>
      </c>
    </row>
    <row r="758" spans="1:10">
      <c r="A758" s="6">
        <v>2</v>
      </c>
      <c r="B758" s="4" t="s">
        <v>822</v>
      </c>
      <c r="C758" s="5">
        <f>C759+C760+C761</f>
        <v>0</v>
      </c>
      <c r="D758" s="5">
        <f>D759+D760+D761</f>
        <v>0</v>
      </c>
      <c r="E758" s="5">
        <f>E759+E760+E761</f>
        <v>0</v>
      </c>
    </row>
    <row r="759" spans="1:10">
      <c r="A759" s="29"/>
      <c r="B759" s="28" t="s">
        <v>833</v>
      </c>
      <c r="C759" s="30"/>
      <c r="D759" s="30">
        <f>C759</f>
        <v>0</v>
      </c>
      <c r="E759" s="30">
        <f>D759</f>
        <v>0</v>
      </c>
    </row>
    <row r="760" spans="1:10">
      <c r="A760" s="29"/>
      <c r="B760" s="28" t="s">
        <v>832</v>
      </c>
      <c r="C760" s="30"/>
      <c r="D760" s="30">
        <f t="shared" ref="D760:E761" si="99">C760</f>
        <v>0</v>
      </c>
      <c r="E760" s="30">
        <f t="shared" si="99"/>
        <v>0</v>
      </c>
    </row>
    <row r="761" spans="1:10">
      <c r="A761" s="29"/>
      <c r="B761" s="28" t="s">
        <v>831</v>
      </c>
      <c r="C761" s="30"/>
      <c r="D761" s="30">
        <f t="shared" si="99"/>
        <v>0</v>
      </c>
      <c r="E761" s="30">
        <f t="shared" si="99"/>
        <v>0</v>
      </c>
    </row>
    <row r="762" spans="1:10">
      <c r="A762" s="178" t="s">
        <v>830</v>
      </c>
      <c r="B762" s="179"/>
      <c r="C762" s="31">
        <f>C763+C766</f>
        <v>0</v>
      </c>
      <c r="D762" s="31">
        <f>D763+D766</f>
        <v>0</v>
      </c>
      <c r="E762" s="31">
        <f>E763+E766</f>
        <v>0</v>
      </c>
    </row>
    <row r="763" spans="1:10">
      <c r="A763" s="6">
        <v>2</v>
      </c>
      <c r="B763" s="4" t="s">
        <v>822</v>
      </c>
      <c r="C763" s="5">
        <f>C764+C765</f>
        <v>0</v>
      </c>
      <c r="D763" s="5">
        <f>D764+D765</f>
        <v>0</v>
      </c>
      <c r="E763" s="5">
        <f>E764+E765</f>
        <v>0</v>
      </c>
    </row>
    <row r="764" spans="1:10">
      <c r="A764" s="29"/>
      <c r="B764" s="28" t="s">
        <v>829</v>
      </c>
      <c r="C764" s="30">
        <v>0</v>
      </c>
      <c r="D764" s="30">
        <f t="shared" ref="D764:E766" si="100">C764</f>
        <v>0</v>
      </c>
      <c r="E764" s="30">
        <f t="shared" si="100"/>
        <v>0</v>
      </c>
    </row>
    <row r="765" spans="1:10">
      <c r="A765" s="29"/>
      <c r="B765" s="28" t="s">
        <v>819</v>
      </c>
      <c r="C765" s="30"/>
      <c r="D765" s="30">
        <f t="shared" si="100"/>
        <v>0</v>
      </c>
      <c r="E765" s="30">
        <f t="shared" si="100"/>
        <v>0</v>
      </c>
    </row>
    <row r="766" spans="1:10">
      <c r="A766" s="6">
        <v>3</v>
      </c>
      <c r="B766" s="4" t="s">
        <v>827</v>
      </c>
      <c r="C766" s="5">
        <v>0</v>
      </c>
      <c r="D766" s="5">
        <f t="shared" si="100"/>
        <v>0</v>
      </c>
      <c r="E766" s="5">
        <f t="shared" si="100"/>
        <v>0</v>
      </c>
    </row>
    <row r="767" spans="1:10">
      <c r="A767" s="178" t="s">
        <v>828</v>
      </c>
      <c r="B767" s="179"/>
      <c r="C767" s="31">
        <f>SUM(C768)</f>
        <v>0</v>
      </c>
      <c r="D767" s="31">
        <f>SUM(D768)</f>
        <v>0</v>
      </c>
      <c r="E767" s="31">
        <f>SUM(E768)</f>
        <v>0</v>
      </c>
    </row>
    <row r="768" spans="1:10">
      <c r="A768" s="6">
        <v>3</v>
      </c>
      <c r="B768" s="4" t="s">
        <v>827</v>
      </c>
      <c r="C768" s="5"/>
      <c r="D768" s="5">
        <f>C768</f>
        <v>0</v>
      </c>
      <c r="E768" s="5">
        <f>D768</f>
        <v>0</v>
      </c>
    </row>
    <row r="769" spans="1:5">
      <c r="A769" s="178" t="s">
        <v>826</v>
      </c>
      <c r="B769" s="179"/>
      <c r="C769" s="31">
        <f>C770</f>
        <v>0</v>
      </c>
      <c r="D769" s="31">
        <f>D770</f>
        <v>0</v>
      </c>
      <c r="E769" s="31">
        <f>E770</f>
        <v>0</v>
      </c>
    </row>
    <row r="770" spans="1:5">
      <c r="A770" s="6">
        <v>2</v>
      </c>
      <c r="B770" s="4" t="s">
        <v>822</v>
      </c>
      <c r="C770" s="5">
        <f>C771+C772</f>
        <v>0</v>
      </c>
      <c r="D770" s="5">
        <f>D771+D772</f>
        <v>0</v>
      </c>
      <c r="E770" s="5">
        <f>E771+E772</f>
        <v>0</v>
      </c>
    </row>
    <row r="771" spans="1:5">
      <c r="A771" s="29"/>
      <c r="B771" s="28" t="s">
        <v>825</v>
      </c>
      <c r="C771" s="30"/>
      <c r="D771" s="30">
        <f>C771</f>
        <v>0</v>
      </c>
      <c r="E771" s="30">
        <f>D771</f>
        <v>0</v>
      </c>
    </row>
    <row r="772" spans="1:5">
      <c r="A772" s="29"/>
      <c r="B772" s="28" t="s">
        <v>824</v>
      </c>
      <c r="C772" s="30"/>
      <c r="D772" s="30">
        <f>C772</f>
        <v>0</v>
      </c>
      <c r="E772" s="30">
        <f>D772</f>
        <v>0</v>
      </c>
    </row>
    <row r="773" spans="1:5">
      <c r="A773" s="178" t="s">
        <v>823</v>
      </c>
      <c r="B773" s="179"/>
      <c r="C773" s="31">
        <f>C774</f>
        <v>0</v>
      </c>
      <c r="D773" s="31">
        <f>D774</f>
        <v>0</v>
      </c>
      <c r="E773" s="31">
        <f>E774</f>
        <v>0</v>
      </c>
    </row>
    <row r="774" spans="1:5">
      <c r="A774" s="6">
        <v>2</v>
      </c>
      <c r="B774" s="4" t="s">
        <v>822</v>
      </c>
      <c r="C774" s="5">
        <f>C775+C776+C777+C778</f>
        <v>0</v>
      </c>
      <c r="D774" s="5">
        <f>D775+D776+D777+D778</f>
        <v>0</v>
      </c>
      <c r="E774" s="5">
        <f>E775+E776+E777+E778</f>
        <v>0</v>
      </c>
    </row>
    <row r="775" spans="1:5">
      <c r="A775" s="29"/>
      <c r="B775" s="28" t="s">
        <v>821</v>
      </c>
      <c r="C775" s="30"/>
      <c r="D775" s="30">
        <f>C775</f>
        <v>0</v>
      </c>
      <c r="E775" s="30">
        <f>D775</f>
        <v>0</v>
      </c>
    </row>
    <row r="776" spans="1:5">
      <c r="A776" s="29"/>
      <c r="B776" s="28" t="s">
        <v>820</v>
      </c>
      <c r="C776" s="30"/>
      <c r="D776" s="30">
        <f t="shared" ref="D776:E778" si="101">C776</f>
        <v>0</v>
      </c>
      <c r="E776" s="30">
        <f t="shared" si="101"/>
        <v>0</v>
      </c>
    </row>
    <row r="777" spans="1:5">
      <c r="A777" s="29"/>
      <c r="B777" s="28" t="s">
        <v>819</v>
      </c>
      <c r="C777" s="30"/>
      <c r="D777" s="30">
        <f t="shared" si="101"/>
        <v>0</v>
      </c>
      <c r="E777" s="30">
        <f t="shared" si="101"/>
        <v>0</v>
      </c>
    </row>
    <row r="778" spans="1:5">
      <c r="A778" s="29"/>
      <c r="B778" s="28" t="s">
        <v>818</v>
      </c>
      <c r="C778" s="30"/>
      <c r="D778" s="30">
        <f t="shared" si="101"/>
        <v>0</v>
      </c>
      <c r="E778" s="30">
        <f t="shared" si="101"/>
        <v>0</v>
      </c>
    </row>
    <row r="779" spans="1:5">
      <c r="A779" s="178" t="s">
        <v>817</v>
      </c>
      <c r="B779" s="179"/>
      <c r="C779" s="31">
        <f>C780</f>
        <v>0</v>
      </c>
      <c r="D779" s="31">
        <f>D780</f>
        <v>0</v>
      </c>
      <c r="E779" s="31">
        <f>E780</f>
        <v>0</v>
      </c>
    </row>
    <row r="780" spans="1:5">
      <c r="A780" s="6"/>
      <c r="B780" s="4" t="s">
        <v>816</v>
      </c>
      <c r="C780" s="5">
        <v>0</v>
      </c>
      <c r="D780" s="5">
        <f>C780</f>
        <v>0</v>
      </c>
      <c r="E780" s="5">
        <f>D780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30:B530"/>
    <mergeCell ref="A540:B540"/>
    <mergeCell ref="A549:B549"/>
    <mergeCell ref="A550:B550"/>
    <mergeCell ref="A551:B551"/>
    <mergeCell ref="A552:B552"/>
    <mergeCell ref="A482:B482"/>
    <mergeCell ref="A483:B483"/>
    <mergeCell ref="A484:B484"/>
    <mergeCell ref="A504:B504"/>
    <mergeCell ref="A511:B511"/>
    <mergeCell ref="A524:B524"/>
    <mergeCell ref="A564:B564"/>
    <mergeCell ref="A569:B569"/>
    <mergeCell ref="A570:B570"/>
    <mergeCell ref="A571:B571"/>
    <mergeCell ref="A578:B578"/>
    <mergeCell ref="A579:B579"/>
    <mergeCell ref="A553:B553"/>
    <mergeCell ref="A554:B554"/>
    <mergeCell ref="A558:B558"/>
    <mergeCell ref="A561:B561"/>
    <mergeCell ref="A562:B562"/>
    <mergeCell ref="A563:B563"/>
    <mergeCell ref="A597:B597"/>
    <mergeCell ref="A601:B601"/>
    <mergeCell ref="A605:B605"/>
    <mergeCell ref="A612:B612"/>
    <mergeCell ref="A618:B618"/>
    <mergeCell ref="A630:B630"/>
    <mergeCell ref="A583:B583"/>
    <mergeCell ref="A586:B586"/>
    <mergeCell ref="A587:B587"/>
    <mergeCell ref="A588:B588"/>
    <mergeCell ref="A589:B589"/>
    <mergeCell ref="A594:B594"/>
    <mergeCell ref="A646:B646"/>
    <mergeCell ref="A647:B647"/>
    <mergeCell ref="A648:B648"/>
    <mergeCell ref="A653:B653"/>
    <mergeCell ref="A654:B654"/>
    <mergeCell ref="A655:B655"/>
    <mergeCell ref="A640:B640"/>
    <mergeCell ref="A641:B641"/>
    <mergeCell ref="A642:B642"/>
    <mergeCell ref="A643:B643"/>
    <mergeCell ref="A644:B644"/>
    <mergeCell ref="A645:B645"/>
    <mergeCell ref="A673:B673"/>
    <mergeCell ref="A678:B678"/>
    <mergeCell ref="A681:B681"/>
    <mergeCell ref="A685:B685"/>
    <mergeCell ref="A689:B689"/>
    <mergeCell ref="A696:B696"/>
    <mergeCell ref="A662:B662"/>
    <mergeCell ref="A663:B663"/>
    <mergeCell ref="A667:B667"/>
    <mergeCell ref="A670:B670"/>
    <mergeCell ref="A671:B671"/>
    <mergeCell ref="A672:B672"/>
    <mergeCell ref="A719:B719"/>
    <mergeCell ref="A720:B720"/>
    <mergeCell ref="A724:B724"/>
    <mergeCell ref="A727:B727"/>
    <mergeCell ref="A728:B728"/>
    <mergeCell ref="A729:B729"/>
    <mergeCell ref="A702:B702"/>
    <mergeCell ref="A714:B714"/>
    <mergeCell ref="A715:B715"/>
    <mergeCell ref="A716:B716"/>
    <mergeCell ref="A717:B717"/>
    <mergeCell ref="A718:B718"/>
    <mergeCell ref="A757:B757"/>
    <mergeCell ref="A762:B762"/>
    <mergeCell ref="A767:B767"/>
    <mergeCell ref="A769:B769"/>
    <mergeCell ref="A773:B773"/>
    <mergeCell ref="A779:B779"/>
    <mergeCell ref="A732:B732"/>
    <mergeCell ref="A735:B735"/>
    <mergeCell ref="A741:B741"/>
    <mergeCell ref="A743:B743"/>
    <mergeCell ref="A745:B745"/>
    <mergeCell ref="A752:B752"/>
  </mergeCells>
  <dataValidations count="14">
    <dataValidation type="custom" allowBlank="1" showInputMessage="1" showErrorMessage="1" sqref="J483" xr:uid="{00000000-0002-0000-0600-000000000000}">
      <formula1>C484+C597</formula1>
    </dataValidation>
    <dataValidation type="custom" allowBlank="1" showInputMessage="1" showErrorMessage="1" sqref="J114:J116" xr:uid="{00000000-0002-0000-0600-000001000000}">
      <formula1>C115+C340</formula1>
    </dataValidation>
    <dataValidation type="custom" allowBlank="1" showInputMessage="1" showErrorMessage="1" sqref="J152:J153" xr:uid="{00000000-0002-0000-0600-000002000000}">
      <formula1>C153+C355</formula1>
    </dataValidation>
    <dataValidation type="custom" allowBlank="1" showInputMessage="1" showErrorMessage="1" sqref="J177:J178" xr:uid="{00000000-0002-0000-0600-000003000000}">
      <formula1>C178+C366</formula1>
    </dataValidation>
    <dataValidation type="custom" allowBlank="1" showInputMessage="1" showErrorMessage="1" sqref="J170" xr:uid="{00000000-0002-0000-0600-000004000000}">
      <formula1>C171+C363</formula1>
    </dataValidation>
    <dataValidation type="custom" allowBlank="1" showInputMessage="1" showErrorMessage="1" sqref="J163" xr:uid="{00000000-0002-0000-0600-000005000000}">
      <formula1>C164+C360</formula1>
    </dataValidation>
    <dataValidation type="custom" allowBlank="1" showInputMessage="1" showErrorMessage="1" sqref="J135" xr:uid="{00000000-0002-0000-0600-000006000000}">
      <formula1>C136+C349</formula1>
    </dataValidation>
    <dataValidation type="custom" allowBlank="1" showInputMessage="1" showErrorMessage="1" sqref="J97 J38 J61 J67:J68" xr:uid="{00000000-0002-0000-0600-000007000000}">
      <formula1>C39+C261</formula1>
    </dataValidation>
    <dataValidation type="custom" allowBlank="1" showInputMessage="1" showErrorMessage="1" sqref="J640 J644 J718:J719 J647 J727:J728" xr:uid="{00000000-0002-0000-0600-000008000000}">
      <formula1>C641+C795</formula1>
    </dataValidation>
    <dataValidation type="custom" allowBlank="1" showInputMessage="1" showErrorMessage="1" sqref="J11" xr:uid="{00000000-0002-0000-0600-000009000000}">
      <formula1>C12+C136</formula1>
    </dataValidation>
    <dataValidation type="custom" allowBlank="1" showInputMessage="1" showErrorMessage="1" sqref="J256:J259" xr:uid="{00000000-0002-0000-0600-00000A000000}">
      <formula1>C257+C372</formula1>
    </dataValidation>
    <dataValidation type="custom" allowBlank="1" showInputMessage="1" showErrorMessage="1" sqref="J561" xr:uid="{00000000-0002-0000-0600-00000B000000}">
      <formula1>C259+C374</formula1>
    </dataValidation>
    <dataValidation type="custom" allowBlank="1" showInputMessage="1" showErrorMessage="1" sqref="J1:J4 J552:J553 J562:J563 J339 J549" xr:uid="{00000000-0002-0000-06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600-00000D000000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4"/>
  <sheetViews>
    <sheetView rightToLeft="1" workbookViewId="0">
      <selection activeCell="J75" sqref="J75"/>
    </sheetView>
  </sheetViews>
  <sheetFormatPr defaultColWidth="9.1796875" defaultRowHeight="14.5"/>
  <cols>
    <col min="1" max="1" width="72" customWidth="1"/>
    <col min="2" max="2" width="31.1796875" customWidth="1"/>
    <col min="3" max="3" width="54.81640625" customWidth="1"/>
    <col min="4" max="4" width="23" customWidth="1"/>
    <col min="5" max="5" width="22.453125" customWidth="1"/>
    <col min="6" max="6" width="20.7265625" customWidth="1"/>
    <col min="7" max="7" width="22" customWidth="1"/>
    <col min="8" max="8" width="20.54296875" customWidth="1"/>
    <col min="9" max="9" width="18.453125" customWidth="1"/>
  </cols>
  <sheetData>
    <row r="1" spans="1:9">
      <c r="A1" s="203" t="s">
        <v>901</v>
      </c>
      <c r="B1" s="203" t="s">
        <v>902</v>
      </c>
      <c r="C1" s="203" t="s">
        <v>903</v>
      </c>
      <c r="D1" s="206" t="s">
        <v>613</v>
      </c>
      <c r="E1" s="207"/>
      <c r="F1" s="207"/>
      <c r="G1" s="207"/>
      <c r="H1" s="207"/>
      <c r="I1" s="208"/>
    </row>
    <row r="2" spans="1:9">
      <c r="A2" s="204"/>
      <c r="B2" s="204"/>
      <c r="C2" s="204"/>
      <c r="D2" s="203" t="s">
        <v>625</v>
      </c>
      <c r="E2" s="203" t="s">
        <v>626</v>
      </c>
      <c r="F2" s="209" t="s">
        <v>904</v>
      </c>
      <c r="G2" s="209" t="s">
        <v>905</v>
      </c>
      <c r="H2" s="211" t="s">
        <v>906</v>
      </c>
      <c r="I2" s="212"/>
    </row>
    <row r="3" spans="1:9">
      <c r="A3" s="205"/>
      <c r="B3" s="205"/>
      <c r="C3" s="205"/>
      <c r="D3" s="205"/>
      <c r="E3" s="205"/>
      <c r="F3" s="210"/>
      <c r="G3" s="210"/>
      <c r="H3" s="142" t="s">
        <v>907</v>
      </c>
      <c r="I3" s="143" t="s">
        <v>908</v>
      </c>
    </row>
    <row r="4" spans="1:9">
      <c r="A4" s="144" t="s">
        <v>909</v>
      </c>
      <c r="B4" s="144"/>
      <c r="C4" s="144">
        <f t="shared" ref="C4:I4" si="0">C5+C10+C13+C16+C19+C22+C25</f>
        <v>0</v>
      </c>
      <c r="D4" s="144">
        <f t="shared" si="0"/>
        <v>0</v>
      </c>
      <c r="E4" s="144">
        <f t="shared" si="0"/>
        <v>0</v>
      </c>
      <c r="F4" s="144">
        <f t="shared" si="0"/>
        <v>0</v>
      </c>
      <c r="G4" s="144">
        <f t="shared" si="0"/>
        <v>0</v>
      </c>
      <c r="H4" s="144">
        <f t="shared" si="0"/>
        <v>0</v>
      </c>
      <c r="I4" s="144">
        <f t="shared" si="0"/>
        <v>0</v>
      </c>
    </row>
    <row r="5" spans="1:9">
      <c r="A5" s="145" t="s">
        <v>910</v>
      </c>
      <c r="B5" s="146"/>
      <c r="C5" s="146">
        <f t="shared" ref="C5:I5" si="1">SUM(C6:C9)</f>
        <v>0</v>
      </c>
      <c r="D5" s="146">
        <f t="shared" si="1"/>
        <v>0</v>
      </c>
      <c r="E5" s="146">
        <f t="shared" si="1"/>
        <v>0</v>
      </c>
      <c r="F5" s="146">
        <f t="shared" si="1"/>
        <v>0</v>
      </c>
      <c r="G5" s="146">
        <f t="shared" si="1"/>
        <v>0</v>
      </c>
      <c r="H5" s="146">
        <f t="shared" si="1"/>
        <v>0</v>
      </c>
      <c r="I5" s="146">
        <f t="shared" si="1"/>
        <v>0</v>
      </c>
    </row>
    <row r="6" spans="1:9">
      <c r="A6" s="10" t="s">
        <v>911</v>
      </c>
      <c r="B6" s="10"/>
      <c r="C6" s="10"/>
      <c r="D6" s="10"/>
      <c r="E6" s="10"/>
      <c r="F6" s="10"/>
      <c r="G6" s="10"/>
      <c r="H6" s="10"/>
      <c r="I6" s="10"/>
    </row>
    <row r="7" spans="1:9">
      <c r="A7" s="10" t="s">
        <v>912</v>
      </c>
      <c r="B7" s="10"/>
      <c r="C7" s="10"/>
      <c r="D7" s="10"/>
      <c r="E7" s="10"/>
      <c r="F7" s="10"/>
      <c r="G7" s="10"/>
      <c r="H7" s="10"/>
      <c r="I7" s="10"/>
    </row>
    <row r="8" spans="1:9">
      <c r="A8" s="10" t="s">
        <v>913</v>
      </c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5" t="s">
        <v>914</v>
      </c>
      <c r="B10" s="145"/>
      <c r="C10" s="145">
        <f t="shared" ref="C10:I10" si="2">SUM(C11:C12)</f>
        <v>0</v>
      </c>
      <c r="D10" s="145">
        <f t="shared" si="2"/>
        <v>0</v>
      </c>
      <c r="E10" s="145">
        <f t="shared" si="2"/>
        <v>0</v>
      </c>
      <c r="F10" s="145">
        <f t="shared" si="2"/>
        <v>0</v>
      </c>
      <c r="G10" s="145">
        <f t="shared" si="2"/>
        <v>0</v>
      </c>
      <c r="H10" s="145">
        <f t="shared" si="2"/>
        <v>0</v>
      </c>
      <c r="I10" s="145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45" t="s">
        <v>915</v>
      </c>
      <c r="B13" s="145"/>
      <c r="C13" s="145">
        <f t="shared" ref="C13:I13" si="3">SUM(C14:C15)</f>
        <v>0</v>
      </c>
      <c r="D13" s="145">
        <f t="shared" si="3"/>
        <v>0</v>
      </c>
      <c r="E13" s="145">
        <f t="shared" si="3"/>
        <v>0</v>
      </c>
      <c r="F13" s="145">
        <f t="shared" si="3"/>
        <v>0</v>
      </c>
      <c r="G13" s="145">
        <f t="shared" si="3"/>
        <v>0</v>
      </c>
      <c r="H13" s="145">
        <f t="shared" si="3"/>
        <v>0</v>
      </c>
      <c r="I13" s="145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45" t="s">
        <v>916</v>
      </c>
      <c r="B16" s="145"/>
      <c r="C16" s="145">
        <f t="shared" ref="C16:I16" si="4">SUM(C17:C18)</f>
        <v>0</v>
      </c>
      <c r="D16" s="145">
        <f t="shared" si="4"/>
        <v>0</v>
      </c>
      <c r="E16" s="145">
        <f t="shared" si="4"/>
        <v>0</v>
      </c>
      <c r="F16" s="145">
        <f t="shared" si="4"/>
        <v>0</v>
      </c>
      <c r="G16" s="145">
        <f t="shared" si="4"/>
        <v>0</v>
      </c>
      <c r="H16" s="145">
        <f t="shared" si="4"/>
        <v>0</v>
      </c>
      <c r="I16" s="145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45" t="s">
        <v>917</v>
      </c>
      <c r="B19" s="145"/>
      <c r="C19" s="145">
        <f t="shared" ref="C19:I19" si="5">SUM(C20:C21)</f>
        <v>0</v>
      </c>
      <c r="D19" s="145">
        <f t="shared" si="5"/>
        <v>0</v>
      </c>
      <c r="E19" s="145">
        <f t="shared" si="5"/>
        <v>0</v>
      </c>
      <c r="F19" s="145">
        <f t="shared" si="5"/>
        <v>0</v>
      </c>
      <c r="G19" s="145">
        <f t="shared" si="5"/>
        <v>0</v>
      </c>
      <c r="H19" s="145">
        <f t="shared" si="5"/>
        <v>0</v>
      </c>
      <c r="I19" s="145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45" t="s">
        <v>918</v>
      </c>
      <c r="B22" s="145"/>
      <c r="C22" s="145">
        <f t="shared" ref="C22:I22" si="6">SUM(C23:C24)</f>
        <v>0</v>
      </c>
      <c r="D22" s="145">
        <f t="shared" si="6"/>
        <v>0</v>
      </c>
      <c r="E22" s="145">
        <f t="shared" si="6"/>
        <v>0</v>
      </c>
      <c r="F22" s="145">
        <f t="shared" si="6"/>
        <v>0</v>
      </c>
      <c r="G22" s="145">
        <f t="shared" si="6"/>
        <v>0</v>
      </c>
      <c r="H22" s="145">
        <f t="shared" si="6"/>
        <v>0</v>
      </c>
      <c r="I22" s="145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45" t="s">
        <v>919</v>
      </c>
      <c r="B25" s="145"/>
      <c r="C25" s="145">
        <f t="shared" ref="C25:I25" si="7">C26+C29</f>
        <v>0</v>
      </c>
      <c r="D25" s="145">
        <f t="shared" si="7"/>
        <v>0</v>
      </c>
      <c r="E25" s="145">
        <f t="shared" si="7"/>
        <v>0</v>
      </c>
      <c r="F25" s="145">
        <f t="shared" si="7"/>
        <v>0</v>
      </c>
      <c r="G25" s="145">
        <f t="shared" si="7"/>
        <v>0</v>
      </c>
      <c r="H25" s="145">
        <f t="shared" si="7"/>
        <v>0</v>
      </c>
      <c r="I25" s="145">
        <f t="shared" si="7"/>
        <v>0</v>
      </c>
    </row>
    <row r="26" spans="1:9">
      <c r="A26" s="147" t="s">
        <v>920</v>
      </c>
      <c r="B26" s="147"/>
      <c r="C26" s="147">
        <f t="shared" ref="C26:I26" si="8">SUM(C27:C28)</f>
        <v>0</v>
      </c>
      <c r="D26" s="147">
        <f t="shared" si="8"/>
        <v>0</v>
      </c>
      <c r="E26" s="147">
        <f t="shared" si="8"/>
        <v>0</v>
      </c>
      <c r="F26" s="147">
        <f t="shared" si="8"/>
        <v>0</v>
      </c>
      <c r="G26" s="147">
        <f t="shared" si="8"/>
        <v>0</v>
      </c>
      <c r="H26" s="147">
        <f t="shared" si="8"/>
        <v>0</v>
      </c>
      <c r="I26" s="147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47" t="s">
        <v>921</v>
      </c>
      <c r="B29" s="147"/>
      <c r="C29" s="147">
        <f t="shared" ref="C29:I29" si="9">SUM(C30:C31)</f>
        <v>0</v>
      </c>
      <c r="D29" s="147">
        <f t="shared" si="9"/>
        <v>0</v>
      </c>
      <c r="E29" s="147">
        <f t="shared" si="9"/>
        <v>0</v>
      </c>
      <c r="F29" s="147">
        <f t="shared" si="9"/>
        <v>0</v>
      </c>
      <c r="G29" s="147">
        <f t="shared" si="9"/>
        <v>0</v>
      </c>
      <c r="H29" s="147">
        <f t="shared" si="9"/>
        <v>0</v>
      </c>
      <c r="I29" s="147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48" t="s">
        <v>922</v>
      </c>
      <c r="B32" s="148"/>
      <c r="C32" s="148">
        <f t="shared" ref="C32:I32" si="10">C33+C48+C51+C54+C57+C60+C63+C70+C73</f>
        <v>0</v>
      </c>
      <c r="D32" s="148">
        <f t="shared" si="10"/>
        <v>0</v>
      </c>
      <c r="E32" s="148">
        <f t="shared" si="10"/>
        <v>0</v>
      </c>
      <c r="F32" s="148">
        <f t="shared" si="10"/>
        <v>0</v>
      </c>
      <c r="G32" s="148">
        <f t="shared" si="10"/>
        <v>0</v>
      </c>
      <c r="H32" s="148">
        <f t="shared" si="10"/>
        <v>0</v>
      </c>
      <c r="I32" s="148">
        <f t="shared" si="10"/>
        <v>0</v>
      </c>
    </row>
    <row r="33" spans="1:9">
      <c r="A33" s="145" t="s">
        <v>910</v>
      </c>
      <c r="B33" s="145"/>
      <c r="C33" s="145">
        <f t="shared" ref="C33:I33" si="11">SUM(C34:C47)</f>
        <v>0</v>
      </c>
      <c r="D33" s="145">
        <f t="shared" si="11"/>
        <v>0</v>
      </c>
      <c r="E33" s="145">
        <f t="shared" si="11"/>
        <v>0</v>
      </c>
      <c r="F33" s="145">
        <f t="shared" si="11"/>
        <v>0</v>
      </c>
      <c r="G33" s="145">
        <f t="shared" si="11"/>
        <v>0</v>
      </c>
      <c r="H33" s="145">
        <f t="shared" si="11"/>
        <v>0</v>
      </c>
      <c r="I33" s="145">
        <f t="shared" si="11"/>
        <v>0</v>
      </c>
    </row>
    <row r="34" spans="1:9">
      <c r="A34" s="10" t="s">
        <v>911</v>
      </c>
      <c r="B34" s="10"/>
      <c r="C34" s="10"/>
      <c r="D34" s="10"/>
      <c r="E34" s="10"/>
      <c r="F34" s="10"/>
      <c r="G34" s="10"/>
      <c r="H34" s="10"/>
      <c r="I34" s="10"/>
    </row>
    <row r="35" spans="1:9">
      <c r="A35" s="10" t="s">
        <v>923</v>
      </c>
      <c r="B35" s="10"/>
      <c r="C35" s="10"/>
      <c r="D35" s="10"/>
      <c r="E35" s="10"/>
      <c r="F35" s="10"/>
      <c r="G35" s="10"/>
      <c r="H35" s="10"/>
      <c r="I35" s="10"/>
    </row>
    <row r="36" spans="1:9">
      <c r="A36" s="10" t="s">
        <v>924</v>
      </c>
      <c r="B36" s="10"/>
      <c r="C36" s="10"/>
      <c r="D36" s="10"/>
      <c r="E36" s="10"/>
      <c r="F36" s="10"/>
      <c r="G36" s="10"/>
      <c r="H36" s="10"/>
      <c r="I36" s="10"/>
    </row>
    <row r="37" spans="1:9">
      <c r="A37" s="10" t="s">
        <v>925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926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927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928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929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930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931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932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933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49" t="s">
        <v>934</v>
      </c>
      <c r="B46" s="149"/>
      <c r="C46" s="149"/>
      <c r="D46" s="149"/>
      <c r="E46" s="149"/>
      <c r="F46" s="149"/>
      <c r="G46" s="149"/>
      <c r="H46" s="149"/>
      <c r="I46" s="149"/>
    </row>
    <row r="47" spans="1:9">
      <c r="A47" s="10" t="s">
        <v>935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45" t="s">
        <v>914</v>
      </c>
      <c r="B48" s="145"/>
      <c r="C48" s="145">
        <f t="shared" ref="C48:I48" si="12">SUM(C49:C50)</f>
        <v>0</v>
      </c>
      <c r="D48" s="145">
        <f t="shared" si="12"/>
        <v>0</v>
      </c>
      <c r="E48" s="145">
        <f t="shared" si="12"/>
        <v>0</v>
      </c>
      <c r="F48" s="145">
        <f t="shared" si="12"/>
        <v>0</v>
      </c>
      <c r="G48" s="145">
        <f t="shared" si="12"/>
        <v>0</v>
      </c>
      <c r="H48" s="145">
        <f t="shared" si="12"/>
        <v>0</v>
      </c>
      <c r="I48" s="145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45" t="s">
        <v>915</v>
      </c>
      <c r="B51" s="145"/>
      <c r="C51" s="145">
        <f t="shared" ref="C51:I51" si="13">SUM(C52:C53)</f>
        <v>0</v>
      </c>
      <c r="D51" s="145">
        <f t="shared" si="13"/>
        <v>0</v>
      </c>
      <c r="E51" s="145">
        <f t="shared" si="13"/>
        <v>0</v>
      </c>
      <c r="F51" s="145">
        <f t="shared" si="13"/>
        <v>0</v>
      </c>
      <c r="G51" s="145">
        <f t="shared" si="13"/>
        <v>0</v>
      </c>
      <c r="H51" s="145">
        <f t="shared" si="13"/>
        <v>0</v>
      </c>
      <c r="I51" s="145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45" t="s">
        <v>916</v>
      </c>
      <c r="B54" s="145"/>
      <c r="C54" s="145">
        <f t="shared" ref="C54:I54" si="14">SUM(C55:C56)</f>
        <v>0</v>
      </c>
      <c r="D54" s="145">
        <f t="shared" si="14"/>
        <v>0</v>
      </c>
      <c r="E54" s="145">
        <f t="shared" si="14"/>
        <v>0</v>
      </c>
      <c r="F54" s="145">
        <f t="shared" si="14"/>
        <v>0</v>
      </c>
      <c r="G54" s="145">
        <f t="shared" si="14"/>
        <v>0</v>
      </c>
      <c r="H54" s="145">
        <f t="shared" si="14"/>
        <v>0</v>
      </c>
      <c r="I54" s="145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45" t="s">
        <v>917</v>
      </c>
      <c r="B57" s="145"/>
      <c r="C57" s="145">
        <f t="shared" ref="C57:I57" si="15">SUM(C58:C59)</f>
        <v>0</v>
      </c>
      <c r="D57" s="145">
        <f t="shared" si="15"/>
        <v>0</v>
      </c>
      <c r="E57" s="145">
        <f t="shared" si="15"/>
        <v>0</v>
      </c>
      <c r="F57" s="145">
        <f t="shared" si="15"/>
        <v>0</v>
      </c>
      <c r="G57" s="145">
        <f t="shared" si="15"/>
        <v>0</v>
      </c>
      <c r="H57" s="145">
        <f t="shared" si="15"/>
        <v>0</v>
      </c>
      <c r="I57" s="145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45" t="s">
        <v>918</v>
      </c>
      <c r="B60" s="145"/>
      <c r="C60" s="145">
        <f t="shared" ref="C60:H60" si="16">SUM(C61:C62)</f>
        <v>0</v>
      </c>
      <c r="D60" s="145">
        <f t="shared" si="16"/>
        <v>0</v>
      </c>
      <c r="E60" s="145">
        <f t="shared" si="16"/>
        <v>0</v>
      </c>
      <c r="F60" s="145">
        <f t="shared" si="16"/>
        <v>0</v>
      </c>
      <c r="G60" s="145">
        <f t="shared" si="16"/>
        <v>0</v>
      </c>
      <c r="H60" s="145">
        <f t="shared" si="16"/>
        <v>0</v>
      </c>
      <c r="I60" s="145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45" t="s">
        <v>919</v>
      </c>
      <c r="B63" s="145"/>
      <c r="C63" s="145">
        <f t="shared" ref="C63:I63" si="17">C64+C67</f>
        <v>0</v>
      </c>
      <c r="D63" s="145">
        <f t="shared" si="17"/>
        <v>0</v>
      </c>
      <c r="E63" s="145">
        <f t="shared" si="17"/>
        <v>0</v>
      </c>
      <c r="F63" s="145">
        <f t="shared" si="17"/>
        <v>0</v>
      </c>
      <c r="G63" s="145">
        <f t="shared" si="17"/>
        <v>0</v>
      </c>
      <c r="H63" s="145">
        <f t="shared" si="17"/>
        <v>0</v>
      </c>
      <c r="I63" s="145">
        <f t="shared" si="17"/>
        <v>0</v>
      </c>
    </row>
    <row r="64" spans="1:9">
      <c r="A64" s="147" t="s">
        <v>920</v>
      </c>
      <c r="B64" s="147"/>
      <c r="C64" s="147">
        <f t="shared" ref="C64:I64" si="18">SUM(C65:C66)</f>
        <v>0</v>
      </c>
      <c r="D64" s="147">
        <f t="shared" si="18"/>
        <v>0</v>
      </c>
      <c r="E64" s="147">
        <f t="shared" si="18"/>
        <v>0</v>
      </c>
      <c r="F64" s="147">
        <f t="shared" si="18"/>
        <v>0</v>
      </c>
      <c r="G64" s="147">
        <f t="shared" si="18"/>
        <v>0</v>
      </c>
      <c r="H64" s="147">
        <f t="shared" si="18"/>
        <v>0</v>
      </c>
      <c r="I64" s="147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47" t="s">
        <v>921</v>
      </c>
      <c r="B67" s="147"/>
      <c r="C67" s="147">
        <f t="shared" ref="C67:I67" si="19">SUM(C68:C69)</f>
        <v>0</v>
      </c>
      <c r="D67" s="147">
        <f t="shared" si="19"/>
        <v>0</v>
      </c>
      <c r="E67" s="147">
        <f t="shared" si="19"/>
        <v>0</v>
      </c>
      <c r="F67" s="147">
        <f t="shared" si="19"/>
        <v>0</v>
      </c>
      <c r="G67" s="147">
        <f t="shared" si="19"/>
        <v>0</v>
      </c>
      <c r="H67" s="147">
        <f t="shared" si="19"/>
        <v>0</v>
      </c>
      <c r="I67" s="147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45" t="s">
        <v>936</v>
      </c>
      <c r="B70" s="145"/>
      <c r="C70" s="145">
        <f t="shared" ref="C70:I70" si="20">SUM(C71:C72)</f>
        <v>0</v>
      </c>
      <c r="D70" s="145">
        <f t="shared" si="20"/>
        <v>0</v>
      </c>
      <c r="E70" s="145">
        <f t="shared" si="20"/>
        <v>0</v>
      </c>
      <c r="F70" s="145">
        <f t="shared" si="20"/>
        <v>0</v>
      </c>
      <c r="G70" s="145">
        <f t="shared" si="20"/>
        <v>0</v>
      </c>
      <c r="H70" s="145">
        <f t="shared" si="20"/>
        <v>0</v>
      </c>
      <c r="I70" s="145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45" t="s">
        <v>937</v>
      </c>
      <c r="B73" s="145"/>
      <c r="C73" s="145"/>
      <c r="D73" s="145"/>
      <c r="E73" s="145"/>
      <c r="F73" s="145"/>
      <c r="G73" s="145"/>
      <c r="H73" s="145"/>
      <c r="I73" s="145"/>
    </row>
    <row r="74" spans="1:9">
      <c r="A74" s="145" t="s">
        <v>938</v>
      </c>
      <c r="B74" s="145"/>
      <c r="C74" s="145">
        <f>C32+C4</f>
        <v>0</v>
      </c>
      <c r="D74" s="145">
        <f t="shared" ref="D74:I74" si="21">D73+D70+D63+D60+D57+D54+D51+D48+D33+D25+D22+D19+D16+D13+D10+D5</f>
        <v>0</v>
      </c>
      <c r="E74" s="145">
        <f t="shared" si="21"/>
        <v>0</v>
      </c>
      <c r="F74" s="145">
        <f t="shared" si="21"/>
        <v>0</v>
      </c>
      <c r="G74" s="145">
        <f t="shared" si="21"/>
        <v>0</v>
      </c>
      <c r="H74" s="145">
        <f t="shared" si="21"/>
        <v>0</v>
      </c>
      <c r="I74" s="145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4"/>
  <sheetViews>
    <sheetView rightToLeft="1" zoomScale="90" zoomScaleNormal="90" workbookViewId="0">
      <selection activeCell="C33" sqref="C33"/>
    </sheetView>
  </sheetViews>
  <sheetFormatPr defaultColWidth="9.1796875" defaultRowHeight="14.5"/>
  <cols>
    <col min="1" max="1" width="70.7265625" customWidth="1"/>
    <col min="2" max="2" width="29.81640625" customWidth="1"/>
    <col min="3" max="3" width="27.81640625" customWidth="1"/>
    <col min="4" max="4" width="29.1796875" customWidth="1"/>
    <col min="5" max="5" width="22.7265625" customWidth="1"/>
    <col min="6" max="6" width="17.453125" customWidth="1"/>
    <col min="7" max="7" width="22.26953125" customWidth="1"/>
    <col min="8" max="8" width="16.453125" customWidth="1"/>
    <col min="9" max="9" width="17.453125" customWidth="1"/>
  </cols>
  <sheetData>
    <row r="1" spans="1:9">
      <c r="A1" s="203" t="s">
        <v>901</v>
      </c>
      <c r="B1" s="203" t="s">
        <v>902</v>
      </c>
      <c r="C1" s="203" t="s">
        <v>903</v>
      </c>
      <c r="D1" s="206" t="s">
        <v>613</v>
      </c>
      <c r="E1" s="207"/>
      <c r="F1" s="207"/>
      <c r="G1" s="207"/>
      <c r="H1" s="207"/>
      <c r="I1" s="208"/>
    </row>
    <row r="2" spans="1:9">
      <c r="A2" s="204"/>
      <c r="B2" s="204"/>
      <c r="C2" s="204"/>
      <c r="D2" s="203" t="s">
        <v>625</v>
      </c>
      <c r="E2" s="203" t="s">
        <v>626</v>
      </c>
      <c r="F2" s="209" t="s">
        <v>904</v>
      </c>
      <c r="G2" s="209" t="s">
        <v>905</v>
      </c>
      <c r="H2" s="211" t="s">
        <v>906</v>
      </c>
      <c r="I2" s="212"/>
    </row>
    <row r="3" spans="1:9">
      <c r="A3" s="205"/>
      <c r="B3" s="205"/>
      <c r="C3" s="205"/>
      <c r="D3" s="205"/>
      <c r="E3" s="205"/>
      <c r="F3" s="210"/>
      <c r="G3" s="210"/>
      <c r="H3" s="142" t="s">
        <v>907</v>
      </c>
      <c r="I3" s="143" t="s">
        <v>908</v>
      </c>
    </row>
    <row r="4" spans="1:9">
      <c r="A4" s="144" t="s">
        <v>909</v>
      </c>
      <c r="B4" s="144"/>
      <c r="C4" s="144">
        <f>C5+C10+C13+C16+C19+C22+C25</f>
        <v>169000</v>
      </c>
      <c r="D4" s="144">
        <f t="shared" ref="D4:I4" si="0">D5+D10+D13+D16+D19+D22+D25</f>
        <v>36000</v>
      </c>
      <c r="E4" s="144">
        <f t="shared" si="0"/>
        <v>0</v>
      </c>
      <c r="F4" s="144">
        <f t="shared" si="0"/>
        <v>0</v>
      </c>
      <c r="G4" s="144">
        <f t="shared" si="0"/>
        <v>133000</v>
      </c>
      <c r="H4" s="144">
        <f t="shared" si="0"/>
        <v>0</v>
      </c>
      <c r="I4" s="144">
        <f t="shared" si="0"/>
        <v>0</v>
      </c>
    </row>
    <row r="5" spans="1:9">
      <c r="A5" s="145" t="s">
        <v>910</v>
      </c>
      <c r="B5" s="146"/>
      <c r="C5" s="146">
        <f>C6+C7+C8+C9</f>
        <v>169000</v>
      </c>
      <c r="D5" s="146">
        <f>SUM(D6:D9)</f>
        <v>36000</v>
      </c>
      <c r="E5" s="146">
        <f t="shared" ref="E5:I5" si="1">SUM(E6:E9)</f>
        <v>0</v>
      </c>
      <c r="F5" s="146">
        <f t="shared" si="1"/>
        <v>0</v>
      </c>
      <c r="G5" s="146">
        <f t="shared" si="1"/>
        <v>133000</v>
      </c>
      <c r="H5" s="146">
        <f t="shared" si="1"/>
        <v>0</v>
      </c>
      <c r="I5" s="146">
        <f t="shared" si="1"/>
        <v>0</v>
      </c>
    </row>
    <row r="6" spans="1:9">
      <c r="A6" s="10" t="s">
        <v>964</v>
      </c>
      <c r="B6" s="10">
        <v>2017</v>
      </c>
      <c r="C6" s="10">
        <v>133000</v>
      </c>
      <c r="D6" s="10"/>
      <c r="E6" s="10"/>
      <c r="F6" s="10"/>
      <c r="G6" s="10">
        <v>133000</v>
      </c>
      <c r="H6" s="10"/>
      <c r="I6" s="10"/>
    </row>
    <row r="7" spans="1:9">
      <c r="A7" s="10" t="s">
        <v>965</v>
      </c>
      <c r="B7" s="10">
        <v>2017</v>
      </c>
      <c r="C7" s="10">
        <v>10000</v>
      </c>
      <c r="D7" s="10">
        <v>10000</v>
      </c>
      <c r="E7" s="10"/>
      <c r="F7" s="10"/>
      <c r="G7" s="10"/>
      <c r="H7" s="10"/>
      <c r="I7" s="10"/>
    </row>
    <row r="8" spans="1:9">
      <c r="A8" s="10" t="s">
        <v>966</v>
      </c>
      <c r="B8" s="10">
        <v>2017</v>
      </c>
      <c r="C8" s="10">
        <v>6000</v>
      </c>
      <c r="D8" s="10">
        <v>6000</v>
      </c>
      <c r="E8" s="10"/>
      <c r="F8" s="10"/>
      <c r="G8" s="10"/>
      <c r="H8" s="10"/>
      <c r="I8" s="10"/>
    </row>
    <row r="9" spans="1:9">
      <c r="A9" s="10" t="s">
        <v>967</v>
      </c>
      <c r="B9" s="10">
        <v>2017</v>
      </c>
      <c r="C9" s="10">
        <v>20000</v>
      </c>
      <c r="D9" s="10">
        <v>20000</v>
      </c>
      <c r="E9" s="10"/>
      <c r="F9" s="10"/>
      <c r="G9" s="10"/>
      <c r="H9" s="10"/>
      <c r="I9" s="10"/>
    </row>
    <row r="10" spans="1:9">
      <c r="A10" s="145" t="s">
        <v>914</v>
      </c>
      <c r="B10" s="145"/>
      <c r="C10" s="145">
        <f t="shared" ref="C10:I10" si="2">SUM(C11:C12)</f>
        <v>0</v>
      </c>
      <c r="D10" s="145">
        <f t="shared" si="2"/>
        <v>0</v>
      </c>
      <c r="E10" s="145">
        <f t="shared" si="2"/>
        <v>0</v>
      </c>
      <c r="F10" s="145">
        <f t="shared" si="2"/>
        <v>0</v>
      </c>
      <c r="G10" s="145">
        <f t="shared" si="2"/>
        <v>0</v>
      </c>
      <c r="H10" s="145">
        <f t="shared" si="2"/>
        <v>0</v>
      </c>
      <c r="I10" s="145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45" t="s">
        <v>915</v>
      </c>
      <c r="B13" s="145"/>
      <c r="C13" s="145">
        <f t="shared" ref="C13:I13" si="3">SUM(C14:C15)</f>
        <v>0</v>
      </c>
      <c r="D13" s="145">
        <f t="shared" si="3"/>
        <v>0</v>
      </c>
      <c r="E13" s="145">
        <f t="shared" si="3"/>
        <v>0</v>
      </c>
      <c r="F13" s="145">
        <f t="shared" si="3"/>
        <v>0</v>
      </c>
      <c r="G13" s="145">
        <f t="shared" si="3"/>
        <v>0</v>
      </c>
      <c r="H13" s="145">
        <f t="shared" si="3"/>
        <v>0</v>
      </c>
      <c r="I13" s="145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45" t="s">
        <v>916</v>
      </c>
      <c r="B16" s="145"/>
      <c r="C16" s="145">
        <f t="shared" ref="C16:I16" si="4">SUM(C17:C18)</f>
        <v>0</v>
      </c>
      <c r="D16" s="145">
        <f t="shared" si="4"/>
        <v>0</v>
      </c>
      <c r="E16" s="145">
        <f t="shared" si="4"/>
        <v>0</v>
      </c>
      <c r="F16" s="145">
        <f t="shared" si="4"/>
        <v>0</v>
      </c>
      <c r="G16" s="145">
        <f t="shared" si="4"/>
        <v>0</v>
      </c>
      <c r="H16" s="145">
        <f t="shared" si="4"/>
        <v>0</v>
      </c>
      <c r="I16" s="145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45" t="s">
        <v>917</v>
      </c>
      <c r="B19" s="145"/>
      <c r="C19" s="145">
        <f t="shared" ref="C19:I19" si="5">SUM(C20:C21)</f>
        <v>0</v>
      </c>
      <c r="D19" s="145">
        <f t="shared" si="5"/>
        <v>0</v>
      </c>
      <c r="E19" s="145">
        <f t="shared" si="5"/>
        <v>0</v>
      </c>
      <c r="F19" s="145">
        <f t="shared" si="5"/>
        <v>0</v>
      </c>
      <c r="G19" s="145">
        <f t="shared" si="5"/>
        <v>0</v>
      </c>
      <c r="H19" s="145">
        <f t="shared" si="5"/>
        <v>0</v>
      </c>
      <c r="I19" s="145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45" t="s">
        <v>918</v>
      </c>
      <c r="B22" s="145"/>
      <c r="C22" s="145">
        <f t="shared" ref="C22:I22" si="6">SUM(C23:C24)</f>
        <v>0</v>
      </c>
      <c r="D22" s="145">
        <f t="shared" si="6"/>
        <v>0</v>
      </c>
      <c r="E22" s="145">
        <f t="shared" si="6"/>
        <v>0</v>
      </c>
      <c r="F22" s="145">
        <f t="shared" si="6"/>
        <v>0</v>
      </c>
      <c r="G22" s="145">
        <f t="shared" si="6"/>
        <v>0</v>
      </c>
      <c r="H22" s="145">
        <f t="shared" si="6"/>
        <v>0</v>
      </c>
      <c r="I22" s="145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45" t="s">
        <v>919</v>
      </c>
      <c r="B25" s="145"/>
      <c r="C25" s="145">
        <f t="shared" ref="C25:I25" si="7">C26+C29</f>
        <v>0</v>
      </c>
      <c r="D25" s="145">
        <f t="shared" si="7"/>
        <v>0</v>
      </c>
      <c r="E25" s="145">
        <f t="shared" si="7"/>
        <v>0</v>
      </c>
      <c r="F25" s="145">
        <f t="shared" si="7"/>
        <v>0</v>
      </c>
      <c r="G25" s="145">
        <f t="shared" si="7"/>
        <v>0</v>
      </c>
      <c r="H25" s="145">
        <f t="shared" si="7"/>
        <v>0</v>
      </c>
      <c r="I25" s="145">
        <f t="shared" si="7"/>
        <v>0</v>
      </c>
    </row>
    <row r="26" spans="1:9">
      <c r="A26" s="147" t="s">
        <v>920</v>
      </c>
      <c r="B26" s="147"/>
      <c r="C26" s="147">
        <f t="shared" ref="C26:I26" si="8">SUM(C27:C28)</f>
        <v>0</v>
      </c>
      <c r="D26" s="147">
        <f t="shared" si="8"/>
        <v>0</v>
      </c>
      <c r="E26" s="147">
        <f t="shared" si="8"/>
        <v>0</v>
      </c>
      <c r="F26" s="147">
        <f t="shared" si="8"/>
        <v>0</v>
      </c>
      <c r="G26" s="147">
        <f t="shared" si="8"/>
        <v>0</v>
      </c>
      <c r="H26" s="147">
        <f t="shared" si="8"/>
        <v>0</v>
      </c>
      <c r="I26" s="147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47" t="s">
        <v>921</v>
      </c>
      <c r="B29" s="147"/>
      <c r="C29" s="147">
        <f t="shared" ref="C29:I29" si="9">SUM(C30:C31)</f>
        <v>0</v>
      </c>
      <c r="D29" s="147">
        <f t="shared" si="9"/>
        <v>0</v>
      </c>
      <c r="E29" s="147">
        <f t="shared" si="9"/>
        <v>0</v>
      </c>
      <c r="F29" s="147">
        <f t="shared" si="9"/>
        <v>0</v>
      </c>
      <c r="G29" s="147">
        <f t="shared" si="9"/>
        <v>0</v>
      </c>
      <c r="H29" s="147">
        <f t="shared" si="9"/>
        <v>0</v>
      </c>
      <c r="I29" s="147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48" t="s">
        <v>922</v>
      </c>
      <c r="B32" s="148"/>
      <c r="C32" s="148">
        <f>C33+C48+C51+C54+C57+C60+C63+C70</f>
        <v>278700</v>
      </c>
      <c r="D32" s="148">
        <f t="shared" ref="D32:I32" si="10">D33+D48+D51+D54+D57+D60+D63+D70+D73</f>
        <v>53000</v>
      </c>
      <c r="E32" s="148">
        <f t="shared" si="10"/>
        <v>0</v>
      </c>
      <c r="F32" s="148">
        <f t="shared" si="10"/>
        <v>57700</v>
      </c>
      <c r="G32" s="148">
        <f t="shared" si="10"/>
        <v>133000</v>
      </c>
      <c r="H32" s="148">
        <f t="shared" si="10"/>
        <v>35000</v>
      </c>
      <c r="I32" s="148">
        <f t="shared" si="10"/>
        <v>0</v>
      </c>
    </row>
    <row r="33" spans="1:9">
      <c r="A33" s="145" t="s">
        <v>910</v>
      </c>
      <c r="B33" s="145"/>
      <c r="C33" s="145">
        <f>C34+C35+C36+C37+C38+C39+C40</f>
        <v>278700</v>
      </c>
      <c r="D33" s="145">
        <f t="shared" ref="D33:I33" si="11">SUM(D34:D47)</f>
        <v>53000</v>
      </c>
      <c r="E33" s="145">
        <f t="shared" si="11"/>
        <v>0</v>
      </c>
      <c r="F33" s="145">
        <f t="shared" si="11"/>
        <v>57700</v>
      </c>
      <c r="G33" s="145">
        <f t="shared" si="11"/>
        <v>133000</v>
      </c>
      <c r="H33" s="145">
        <f t="shared" si="11"/>
        <v>35000</v>
      </c>
      <c r="I33" s="145">
        <f t="shared" si="11"/>
        <v>0</v>
      </c>
    </row>
    <row r="34" spans="1:9">
      <c r="A34" s="10" t="s">
        <v>968</v>
      </c>
      <c r="B34" s="10"/>
      <c r="C34" s="10">
        <v>40000</v>
      </c>
      <c r="D34" s="10"/>
      <c r="E34" s="10"/>
      <c r="F34" s="10"/>
      <c r="G34" s="10">
        <v>40000</v>
      </c>
      <c r="H34" s="10"/>
      <c r="I34" s="10"/>
    </row>
    <row r="35" spans="1:9">
      <c r="A35" s="10" t="s">
        <v>969</v>
      </c>
      <c r="B35" s="10"/>
      <c r="C35" s="10">
        <v>87000</v>
      </c>
      <c r="D35" s="10"/>
      <c r="E35" s="10"/>
      <c r="F35" s="10"/>
      <c r="G35" s="10">
        <v>87000</v>
      </c>
      <c r="H35" s="10"/>
      <c r="I35" s="10"/>
    </row>
    <row r="36" spans="1:9">
      <c r="A36" s="10" t="s">
        <v>970</v>
      </c>
      <c r="B36" s="10"/>
      <c r="C36" s="10">
        <v>53000</v>
      </c>
      <c r="D36" s="10">
        <v>53000</v>
      </c>
      <c r="E36" s="10"/>
      <c r="F36" s="10"/>
      <c r="G36" s="10"/>
      <c r="H36" s="10"/>
      <c r="I36" s="10"/>
    </row>
    <row r="37" spans="1:9">
      <c r="A37" s="10" t="s">
        <v>647</v>
      </c>
      <c r="B37" s="10"/>
      <c r="C37" s="10">
        <v>6000</v>
      </c>
      <c r="D37" s="10"/>
      <c r="E37" s="10"/>
      <c r="F37" s="10"/>
      <c r="G37" s="10">
        <v>6000</v>
      </c>
      <c r="H37" s="10"/>
      <c r="I37" s="10"/>
    </row>
    <row r="38" spans="1:9">
      <c r="A38" s="10" t="s">
        <v>971</v>
      </c>
      <c r="B38" s="10"/>
      <c r="C38" s="10">
        <v>25000</v>
      </c>
      <c r="D38" s="10"/>
      <c r="E38" s="10"/>
      <c r="F38" s="10"/>
      <c r="G38" s="10"/>
      <c r="H38" s="10">
        <v>25000</v>
      </c>
      <c r="I38" s="10" t="s">
        <v>974</v>
      </c>
    </row>
    <row r="39" spans="1:9">
      <c r="A39" s="10" t="s">
        <v>972</v>
      </c>
      <c r="B39" s="10"/>
      <c r="C39" s="10">
        <v>10000</v>
      </c>
      <c r="D39" s="10"/>
      <c r="E39" s="10"/>
      <c r="F39" s="10"/>
      <c r="G39" s="10"/>
      <c r="H39" s="10">
        <v>10000</v>
      </c>
      <c r="I39" s="10" t="s">
        <v>838</v>
      </c>
    </row>
    <row r="40" spans="1:9">
      <c r="A40" s="10" t="s">
        <v>973</v>
      </c>
      <c r="B40" s="10"/>
      <c r="C40" s="10">
        <v>57700</v>
      </c>
      <c r="D40" s="10"/>
      <c r="E40" s="10"/>
      <c r="F40" s="10">
        <v>57700</v>
      </c>
      <c r="G40" s="10"/>
      <c r="H40" s="10"/>
      <c r="I40" s="10"/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49"/>
      <c r="B46" s="149"/>
      <c r="C46" s="149"/>
      <c r="D46" s="149"/>
      <c r="E46" s="149"/>
      <c r="F46" s="149"/>
      <c r="G46" s="149"/>
      <c r="H46" s="149"/>
      <c r="I46" s="149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45" t="s">
        <v>914</v>
      </c>
      <c r="B48" s="145"/>
      <c r="C48" s="145">
        <f t="shared" ref="C48:I48" si="12">SUM(C49:C50)</f>
        <v>0</v>
      </c>
      <c r="D48" s="145">
        <f t="shared" si="12"/>
        <v>0</v>
      </c>
      <c r="E48" s="145">
        <f t="shared" si="12"/>
        <v>0</v>
      </c>
      <c r="F48" s="145">
        <f t="shared" si="12"/>
        <v>0</v>
      </c>
      <c r="G48" s="145">
        <f t="shared" si="12"/>
        <v>0</v>
      </c>
      <c r="H48" s="145">
        <f t="shared" si="12"/>
        <v>0</v>
      </c>
      <c r="I48" s="145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45" t="s">
        <v>915</v>
      </c>
      <c r="B51" s="145"/>
      <c r="C51" s="145">
        <f t="shared" ref="C51:I51" si="13">SUM(C52:C53)</f>
        <v>0</v>
      </c>
      <c r="D51" s="145">
        <f t="shared" si="13"/>
        <v>0</v>
      </c>
      <c r="E51" s="145">
        <f t="shared" si="13"/>
        <v>0</v>
      </c>
      <c r="F51" s="145">
        <f t="shared" si="13"/>
        <v>0</v>
      </c>
      <c r="G51" s="145">
        <f t="shared" si="13"/>
        <v>0</v>
      </c>
      <c r="H51" s="145">
        <f t="shared" si="13"/>
        <v>0</v>
      </c>
      <c r="I51" s="145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45" t="s">
        <v>916</v>
      </c>
      <c r="B54" s="145"/>
      <c r="C54" s="145">
        <f t="shared" ref="C54:I54" si="14">SUM(C55:C56)</f>
        <v>0</v>
      </c>
      <c r="D54" s="145">
        <f t="shared" si="14"/>
        <v>0</v>
      </c>
      <c r="E54" s="145">
        <f t="shared" si="14"/>
        <v>0</v>
      </c>
      <c r="F54" s="145">
        <f t="shared" si="14"/>
        <v>0</v>
      </c>
      <c r="G54" s="145">
        <f t="shared" si="14"/>
        <v>0</v>
      </c>
      <c r="H54" s="145">
        <f t="shared" si="14"/>
        <v>0</v>
      </c>
      <c r="I54" s="145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45" t="s">
        <v>917</v>
      </c>
      <c r="B57" s="145"/>
      <c r="C57" s="145">
        <f t="shared" ref="C57:I57" si="15">SUM(C58:C59)</f>
        <v>0</v>
      </c>
      <c r="D57" s="145">
        <f t="shared" si="15"/>
        <v>0</v>
      </c>
      <c r="E57" s="145">
        <f t="shared" si="15"/>
        <v>0</v>
      </c>
      <c r="F57" s="145">
        <f t="shared" si="15"/>
        <v>0</v>
      </c>
      <c r="G57" s="145">
        <f t="shared" si="15"/>
        <v>0</v>
      </c>
      <c r="H57" s="145">
        <f t="shared" si="15"/>
        <v>0</v>
      </c>
      <c r="I57" s="145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45" t="s">
        <v>918</v>
      </c>
      <c r="B60" s="145"/>
      <c r="C60" s="145">
        <f t="shared" ref="C60:H60" si="16">SUM(C61:C62)</f>
        <v>0</v>
      </c>
      <c r="D60" s="145">
        <f t="shared" si="16"/>
        <v>0</v>
      </c>
      <c r="E60" s="145">
        <f t="shared" si="16"/>
        <v>0</v>
      </c>
      <c r="F60" s="145">
        <f t="shared" si="16"/>
        <v>0</v>
      </c>
      <c r="G60" s="145">
        <f t="shared" si="16"/>
        <v>0</v>
      </c>
      <c r="H60" s="145">
        <f t="shared" si="16"/>
        <v>0</v>
      </c>
      <c r="I60" s="145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45" t="s">
        <v>919</v>
      </c>
      <c r="B63" s="145"/>
      <c r="C63" s="145">
        <f t="shared" ref="C63:I63" si="17">C64+C67</f>
        <v>0</v>
      </c>
      <c r="D63" s="145">
        <f t="shared" si="17"/>
        <v>0</v>
      </c>
      <c r="E63" s="145">
        <f t="shared" si="17"/>
        <v>0</v>
      </c>
      <c r="F63" s="145">
        <f t="shared" si="17"/>
        <v>0</v>
      </c>
      <c r="G63" s="145">
        <f t="shared" si="17"/>
        <v>0</v>
      </c>
      <c r="H63" s="145">
        <f t="shared" si="17"/>
        <v>0</v>
      </c>
      <c r="I63" s="145">
        <f t="shared" si="17"/>
        <v>0</v>
      </c>
    </row>
    <row r="64" spans="1:9">
      <c r="A64" s="147" t="s">
        <v>920</v>
      </c>
      <c r="B64" s="147"/>
      <c r="C64" s="147">
        <f t="shared" ref="C64:I64" si="18">SUM(C65:C66)</f>
        <v>0</v>
      </c>
      <c r="D64" s="147">
        <f t="shared" si="18"/>
        <v>0</v>
      </c>
      <c r="E64" s="147">
        <f t="shared" si="18"/>
        <v>0</v>
      </c>
      <c r="F64" s="147">
        <f t="shared" si="18"/>
        <v>0</v>
      </c>
      <c r="G64" s="147">
        <f t="shared" si="18"/>
        <v>0</v>
      </c>
      <c r="H64" s="147">
        <f t="shared" si="18"/>
        <v>0</v>
      </c>
      <c r="I64" s="147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47" t="s">
        <v>921</v>
      </c>
      <c r="B67" s="147"/>
      <c r="C67" s="147">
        <f t="shared" ref="C67:I67" si="19">SUM(C68:C69)</f>
        <v>0</v>
      </c>
      <c r="D67" s="147">
        <f t="shared" si="19"/>
        <v>0</v>
      </c>
      <c r="E67" s="147">
        <f t="shared" si="19"/>
        <v>0</v>
      </c>
      <c r="F67" s="147">
        <f t="shared" si="19"/>
        <v>0</v>
      </c>
      <c r="G67" s="147">
        <f t="shared" si="19"/>
        <v>0</v>
      </c>
      <c r="H67" s="147">
        <f t="shared" si="19"/>
        <v>0</v>
      </c>
      <c r="I67" s="147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45" t="s">
        <v>936</v>
      </c>
      <c r="B70" s="145"/>
      <c r="C70" s="145">
        <f t="shared" ref="C70:I70" si="20">SUM(C71:C72)</f>
        <v>0</v>
      </c>
      <c r="D70" s="145">
        <f t="shared" si="20"/>
        <v>0</v>
      </c>
      <c r="E70" s="145">
        <f t="shared" si="20"/>
        <v>0</v>
      </c>
      <c r="F70" s="145">
        <f t="shared" si="20"/>
        <v>0</v>
      </c>
      <c r="G70" s="145">
        <f t="shared" si="20"/>
        <v>0</v>
      </c>
      <c r="H70" s="145">
        <f t="shared" si="20"/>
        <v>0</v>
      </c>
      <c r="I70" s="145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45" t="s">
        <v>937</v>
      </c>
      <c r="B73" s="145"/>
      <c r="C73" s="145"/>
      <c r="D73" s="145"/>
      <c r="E73" s="145"/>
      <c r="F73" s="145"/>
      <c r="G73" s="145"/>
      <c r="H73" s="145"/>
      <c r="I73" s="145"/>
    </row>
    <row r="74" spans="1:9">
      <c r="A74" s="145" t="s">
        <v>938</v>
      </c>
      <c r="B74" s="145"/>
      <c r="C74" s="145">
        <f>C32+C4</f>
        <v>447700</v>
      </c>
      <c r="D74" s="145">
        <f t="shared" ref="D74:I74" si="21">D73+D70+D63+D60+D57+D54+D51+D48+D33+D25+D22+D19+D16+D13+D10+D5</f>
        <v>89000</v>
      </c>
      <c r="E74" s="145">
        <f t="shared" si="21"/>
        <v>0</v>
      </c>
      <c r="F74" s="145">
        <f t="shared" si="21"/>
        <v>57700</v>
      </c>
      <c r="G74" s="145">
        <f t="shared" si="21"/>
        <v>266000</v>
      </c>
      <c r="H74" s="145">
        <f t="shared" si="21"/>
        <v>35000</v>
      </c>
      <c r="I74" s="145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ميزانية2017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2014-06-12T19:00:37Z</cp:lastPrinted>
  <dcterms:created xsi:type="dcterms:W3CDTF">2014-03-25T08:27:56Z</dcterms:created>
  <dcterms:modified xsi:type="dcterms:W3CDTF">2018-04-26T12:41:43Z</dcterms:modified>
</cp:coreProperties>
</file>