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1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C378" i="28"/>
  <c r="D778" i="39"/>
  <c r="D777" s="1"/>
  <c r="C777"/>
  <c r="D776"/>
  <c r="E776" s="1"/>
  <c r="D775"/>
  <c r="E775" s="1"/>
  <c r="D774"/>
  <c r="E774" s="1"/>
  <c r="D773"/>
  <c r="C772"/>
  <c r="C771" s="1"/>
  <c r="D770"/>
  <c r="E770" s="1"/>
  <c r="E769"/>
  <c r="D769"/>
  <c r="C768"/>
  <c r="C767" s="1"/>
  <c r="D766"/>
  <c r="D765" s="1"/>
  <c r="C765"/>
  <c r="D764"/>
  <c r="E764" s="1"/>
  <c r="E763"/>
  <c r="D763"/>
  <c r="D762"/>
  <c r="E762" s="1"/>
  <c r="C761"/>
  <c r="C760" s="1"/>
  <c r="D759"/>
  <c r="E759" s="1"/>
  <c r="E758"/>
  <c r="D758"/>
  <c r="D757"/>
  <c r="E757" s="1"/>
  <c r="C756"/>
  <c r="C755" s="1"/>
  <c r="D754"/>
  <c r="E754" s="1"/>
  <c r="E753"/>
  <c r="E751" s="1"/>
  <c r="D753"/>
  <c r="D751" s="1"/>
  <c r="D750" s="1"/>
  <c r="D752"/>
  <c r="E752" s="1"/>
  <c r="C751"/>
  <c r="C750" s="1"/>
  <c r="D749"/>
  <c r="E749" s="1"/>
  <c r="E748"/>
  <c r="D748"/>
  <c r="D747"/>
  <c r="E747" s="1"/>
  <c r="E746" s="1"/>
  <c r="D746"/>
  <c r="C746"/>
  <c r="D745"/>
  <c r="C744"/>
  <c r="C743"/>
  <c r="D742"/>
  <c r="C741"/>
  <c r="D740"/>
  <c r="D739" s="1"/>
  <c r="C739"/>
  <c r="E738"/>
  <c r="D738"/>
  <c r="D737"/>
  <c r="E737" s="1"/>
  <c r="D736"/>
  <c r="E736" s="1"/>
  <c r="D735"/>
  <c r="C734"/>
  <c r="C733" s="1"/>
  <c r="D732"/>
  <c r="C731"/>
  <c r="C730"/>
  <c r="D729"/>
  <c r="E729" s="1"/>
  <c r="D728"/>
  <c r="E728" s="1"/>
  <c r="D727"/>
  <c r="C727"/>
  <c r="J726"/>
  <c r="J725"/>
  <c r="E724"/>
  <c r="D724"/>
  <c r="D723"/>
  <c r="D722" s="1"/>
  <c r="C722"/>
  <c r="D721"/>
  <c r="E721" s="1"/>
  <c r="D720"/>
  <c r="E720" s="1"/>
  <c r="E719"/>
  <c r="D719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D699"/>
  <c r="E699" s="1"/>
  <c r="D698"/>
  <c r="E698" s="1"/>
  <c r="D697"/>
  <c r="E697" s="1"/>
  <c r="E696"/>
  <c r="D696"/>
  <c r="D695"/>
  <c r="C694"/>
  <c r="E693"/>
  <c r="D693"/>
  <c r="D692"/>
  <c r="E692" s="1"/>
  <c r="E691"/>
  <c r="D691"/>
  <c r="D690"/>
  <c r="E690" s="1"/>
  <c r="E689"/>
  <c r="D689"/>
  <c r="D688"/>
  <c r="E688" s="1"/>
  <c r="E687" s="1"/>
  <c r="C687"/>
  <c r="D686"/>
  <c r="E686" s="1"/>
  <c r="E685"/>
  <c r="D685"/>
  <c r="D684"/>
  <c r="C683"/>
  <c r="E682"/>
  <c r="D682"/>
  <c r="D681"/>
  <c r="E681" s="1"/>
  <c r="E680"/>
  <c r="D680"/>
  <c r="C679"/>
  <c r="D678"/>
  <c r="E678" s="1"/>
  <c r="D677"/>
  <c r="C676"/>
  <c r="D675"/>
  <c r="E675" s="1"/>
  <c r="D674"/>
  <c r="E674" s="1"/>
  <c r="D673"/>
  <c r="E673" s="1"/>
  <c r="D672"/>
  <c r="E672" s="1"/>
  <c r="D671"/>
  <c r="C671"/>
  <c r="D670"/>
  <c r="E670" s="1"/>
  <c r="D669"/>
  <c r="E669" s="1"/>
  <c r="D668"/>
  <c r="E668" s="1"/>
  <c r="D667"/>
  <c r="E667" s="1"/>
  <c r="D666"/>
  <c r="C665"/>
  <c r="D664"/>
  <c r="E664" s="1"/>
  <c r="E663"/>
  <c r="D663"/>
  <c r="D662"/>
  <c r="D661" s="1"/>
  <c r="C661"/>
  <c r="D660"/>
  <c r="E660" s="1"/>
  <c r="D659"/>
  <c r="E659" s="1"/>
  <c r="E658"/>
  <c r="D658"/>
  <c r="D657"/>
  <c r="E657" s="1"/>
  <c r="E656"/>
  <c r="D656"/>
  <c r="D655"/>
  <c r="E655" s="1"/>
  <c r="D654"/>
  <c r="E654" s="1"/>
  <c r="C653"/>
  <c r="D652"/>
  <c r="E652" s="1"/>
  <c r="D651"/>
  <c r="E651" s="1"/>
  <c r="D650"/>
  <c r="E650" s="1"/>
  <c r="D649"/>
  <c r="E649" s="1"/>
  <c r="D648"/>
  <c r="E648" s="1"/>
  <c r="D647"/>
  <c r="D646" s="1"/>
  <c r="C646"/>
  <c r="C645" s="1"/>
  <c r="J645"/>
  <c r="D644"/>
  <c r="E644" s="1"/>
  <c r="D643"/>
  <c r="J642"/>
  <c r="C642"/>
  <c r="D641"/>
  <c r="E641" s="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E632"/>
  <c r="D632"/>
  <c r="D631"/>
  <c r="E631" s="1"/>
  <c r="E630"/>
  <c r="D630"/>
  <c r="D629"/>
  <c r="C628"/>
  <c r="E627"/>
  <c r="D627"/>
  <c r="D626"/>
  <c r="E626" s="1"/>
  <c r="D625"/>
  <c r="E625" s="1"/>
  <c r="D624"/>
  <c r="E624" s="1"/>
  <c r="D623"/>
  <c r="E623" s="1"/>
  <c r="D622"/>
  <c r="E622" s="1"/>
  <c r="E621"/>
  <c r="D621"/>
  <c r="D620"/>
  <c r="E620" s="1"/>
  <c r="D619"/>
  <c r="E619" s="1"/>
  <c r="D618"/>
  <c r="E618" s="1"/>
  <c r="D617"/>
  <c r="D616" s="1"/>
  <c r="C616"/>
  <c r="D615"/>
  <c r="E615" s="1"/>
  <c r="D614"/>
  <c r="E614" s="1"/>
  <c r="E613"/>
  <c r="D613"/>
  <c r="D612"/>
  <c r="E612" s="1"/>
  <c r="E611"/>
  <c r="D611"/>
  <c r="D610" s="1"/>
  <c r="C610"/>
  <c r="D609"/>
  <c r="E609" s="1"/>
  <c r="E608"/>
  <c r="D608"/>
  <c r="D607"/>
  <c r="E607" s="1"/>
  <c r="E606"/>
  <c r="D606"/>
  <c r="D605"/>
  <c r="E605" s="1"/>
  <c r="D604"/>
  <c r="D603" s="1"/>
  <c r="C603"/>
  <c r="D602"/>
  <c r="E602" s="1"/>
  <c r="D601"/>
  <c r="E601" s="1"/>
  <c r="E600"/>
  <c r="D600"/>
  <c r="C599"/>
  <c r="D598"/>
  <c r="E598" s="1"/>
  <c r="E597"/>
  <c r="D597"/>
  <c r="D596"/>
  <c r="E596" s="1"/>
  <c r="E595"/>
  <c r="D595"/>
  <c r="C595"/>
  <c r="D594"/>
  <c r="E594" s="1"/>
  <c r="E593"/>
  <c r="E592" s="1"/>
  <c r="D593"/>
  <c r="C592"/>
  <c r="D591"/>
  <c r="E591" s="1"/>
  <c r="E590"/>
  <c r="D590"/>
  <c r="D589"/>
  <c r="E589" s="1"/>
  <c r="D588"/>
  <c r="D587" s="1"/>
  <c r="C587"/>
  <c r="D586"/>
  <c r="E586" s="1"/>
  <c r="D585"/>
  <c r="E585" s="1"/>
  <c r="E584"/>
  <c r="D584"/>
  <c r="D583"/>
  <c r="E583" s="1"/>
  <c r="E582"/>
  <c r="D582"/>
  <c r="C581"/>
  <c r="D580"/>
  <c r="E580" s="1"/>
  <c r="E579"/>
  <c r="D579"/>
  <c r="D578"/>
  <c r="E578" s="1"/>
  <c r="C577"/>
  <c r="D576"/>
  <c r="E576" s="1"/>
  <c r="E575"/>
  <c r="D575"/>
  <c r="D574"/>
  <c r="E574" s="1"/>
  <c r="E573"/>
  <c r="D573"/>
  <c r="D572"/>
  <c r="E572" s="1"/>
  <c r="E571"/>
  <c r="D571"/>
  <c r="D570"/>
  <c r="C569"/>
  <c r="E568"/>
  <c r="D568"/>
  <c r="D567"/>
  <c r="E567" s="1"/>
  <c r="D566"/>
  <c r="E566" s="1"/>
  <c r="D565"/>
  <c r="E565" s="1"/>
  <c r="E564"/>
  <c r="D564"/>
  <c r="D563"/>
  <c r="E563" s="1"/>
  <c r="E562" s="1"/>
  <c r="C562"/>
  <c r="J561"/>
  <c r="J560"/>
  <c r="J559"/>
  <c r="D558"/>
  <c r="E558" s="1"/>
  <c r="D557"/>
  <c r="D556" s="1"/>
  <c r="D551" s="1"/>
  <c r="D550" s="1"/>
  <c r="C556"/>
  <c r="D555"/>
  <c r="E555" s="1"/>
  <c r="E554"/>
  <c r="D554"/>
  <c r="D553"/>
  <c r="E553" s="1"/>
  <c r="E552" s="1"/>
  <c r="D552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E534"/>
  <c r="D534"/>
  <c r="D533"/>
  <c r="E533" s="1"/>
  <c r="D532"/>
  <c r="D531" s="1"/>
  <c r="D528" s="1"/>
  <c r="C531"/>
  <c r="D530"/>
  <c r="E530" s="1"/>
  <c r="E529"/>
  <c r="D529"/>
  <c r="C529"/>
  <c r="C528"/>
  <c r="D527"/>
  <c r="E527" s="1"/>
  <c r="D526"/>
  <c r="E526" s="1"/>
  <c r="D525"/>
  <c r="E525" s="1"/>
  <c r="E524"/>
  <c r="D524"/>
  <c r="D523"/>
  <c r="E523" s="1"/>
  <c r="D522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3" s="1"/>
  <c r="D509" s="1"/>
  <c r="C513"/>
  <c r="C509" s="1"/>
  <c r="D512"/>
  <c r="E512" s="1"/>
  <c r="D511"/>
  <c r="E511" s="1"/>
  <c r="D510"/>
  <c r="E510" s="1"/>
  <c r="D508"/>
  <c r="E508" s="1"/>
  <c r="E507"/>
  <c r="D507"/>
  <c r="D506"/>
  <c r="E506" s="1"/>
  <c r="D505"/>
  <c r="E505" s="1"/>
  <c r="C504"/>
  <c r="D503"/>
  <c r="E503" s="1"/>
  <c r="E502"/>
  <c r="D502"/>
  <c r="D501"/>
  <c r="E501" s="1"/>
  <c r="E500"/>
  <c r="D500"/>
  <c r="D499"/>
  <c r="E499" s="1"/>
  <c r="E498"/>
  <c r="D498"/>
  <c r="D497" s="1"/>
  <c r="C497"/>
  <c r="D496"/>
  <c r="E496" s="1"/>
  <c r="D495"/>
  <c r="C494"/>
  <c r="D493"/>
  <c r="E493" s="1"/>
  <c r="D492"/>
  <c r="E492" s="1"/>
  <c r="D491"/>
  <c r="C491"/>
  <c r="D490"/>
  <c r="E490" s="1"/>
  <c r="D489"/>
  <c r="E489" s="1"/>
  <c r="D488"/>
  <c r="E488" s="1"/>
  <c r="E487"/>
  <c r="D487"/>
  <c r="C486"/>
  <c r="C484" s="1"/>
  <c r="C483" s="1"/>
  <c r="D485"/>
  <c r="E485" s="1"/>
  <c r="J483"/>
  <c r="D481"/>
  <c r="E481" s="1"/>
  <c r="E480"/>
  <c r="D480"/>
  <c r="D479"/>
  <c r="E479" s="1"/>
  <c r="D478"/>
  <c r="E478" s="1"/>
  <c r="C477"/>
  <c r="D476"/>
  <c r="E476" s="1"/>
  <c r="D475"/>
  <c r="D474" s="1"/>
  <c r="C474"/>
  <c r="E473"/>
  <c r="D473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E464"/>
  <c r="D464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E453"/>
  <c r="D453"/>
  <c r="D452"/>
  <c r="E452" s="1"/>
  <c r="D451"/>
  <c r="E451" s="1"/>
  <c r="E450" s="1"/>
  <c r="C450"/>
  <c r="D449"/>
  <c r="E449" s="1"/>
  <c r="D448"/>
  <c r="E448" s="1"/>
  <c r="D447"/>
  <c r="E447" s="1"/>
  <c r="D446"/>
  <c r="E446" s="1"/>
  <c r="E445" s="1"/>
  <c r="C445"/>
  <c r="D443"/>
  <c r="E443" s="1"/>
  <c r="D442"/>
  <c r="E442" s="1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D430"/>
  <c r="E430" s="1"/>
  <c r="D429"/>
  <c r="C429"/>
  <c r="D428"/>
  <c r="E428" s="1"/>
  <c r="D427"/>
  <c r="E427" s="1"/>
  <c r="D426"/>
  <c r="E426" s="1"/>
  <c r="E425"/>
  <c r="D425"/>
  <c r="D424"/>
  <c r="E424" s="1"/>
  <c r="E423"/>
  <c r="D423"/>
  <c r="D422" s="1"/>
  <c r="C422"/>
  <c r="E421"/>
  <c r="D421"/>
  <c r="D420"/>
  <c r="E420" s="1"/>
  <c r="E419"/>
  <c r="D419"/>
  <c r="D418"/>
  <c r="E418" s="1"/>
  <c r="E416" s="1"/>
  <c r="E417"/>
  <c r="D417"/>
  <c r="D416" s="1"/>
  <c r="C416"/>
  <c r="D415"/>
  <c r="E415" s="1"/>
  <c r="D414"/>
  <c r="E414" s="1"/>
  <c r="D413"/>
  <c r="C412"/>
  <c r="D411"/>
  <c r="E411" s="1"/>
  <c r="E409" s="1"/>
  <c r="D410"/>
  <c r="E410" s="1"/>
  <c r="D409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D399" s="1"/>
  <c r="C399"/>
  <c r="D398"/>
  <c r="E398" s="1"/>
  <c r="D397"/>
  <c r="E397" s="1"/>
  <c r="E396"/>
  <c r="E395" s="1"/>
  <c r="D396"/>
  <c r="C395"/>
  <c r="D394"/>
  <c r="E394" s="1"/>
  <c r="E393"/>
  <c r="D393"/>
  <c r="C392"/>
  <c r="D391"/>
  <c r="E391" s="1"/>
  <c r="D390"/>
  <c r="E390" s="1"/>
  <c r="D389"/>
  <c r="E389" s="1"/>
  <c r="E388" s="1"/>
  <c r="C388"/>
  <c r="D387"/>
  <c r="E387" s="1"/>
  <c r="D386"/>
  <c r="E386" s="1"/>
  <c r="D385"/>
  <c r="E385" s="1"/>
  <c r="D384"/>
  <c r="D382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E374"/>
  <c r="D374"/>
  <c r="D373"/>
  <c r="C373"/>
  <c r="D372"/>
  <c r="E372" s="1"/>
  <c r="D371"/>
  <c r="E371" s="1"/>
  <c r="D370"/>
  <c r="E370" s="1"/>
  <c r="E369"/>
  <c r="D369"/>
  <c r="D368"/>
  <c r="C368"/>
  <c r="D367"/>
  <c r="E367" s="1"/>
  <c r="D366"/>
  <c r="E366" s="1"/>
  <c r="D365"/>
  <c r="E365" s="1"/>
  <c r="E364"/>
  <c r="D364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E353" s="1"/>
  <c r="D353"/>
  <c r="C353"/>
  <c r="D352"/>
  <c r="E352" s="1"/>
  <c r="D351"/>
  <c r="E351" s="1"/>
  <c r="D350"/>
  <c r="E350" s="1"/>
  <c r="D349"/>
  <c r="E349" s="1"/>
  <c r="C348"/>
  <c r="D347"/>
  <c r="E347" s="1"/>
  <c r="E346"/>
  <c r="D346"/>
  <c r="D345"/>
  <c r="E345" s="1"/>
  <c r="E344" s="1"/>
  <c r="C344"/>
  <c r="D343"/>
  <c r="E343" s="1"/>
  <c r="E342"/>
  <c r="D342"/>
  <c r="D341"/>
  <c r="J339"/>
  <c r="E338"/>
  <c r="D338"/>
  <c r="D337"/>
  <c r="E337" s="1"/>
  <c r="E336"/>
  <c r="D336"/>
  <c r="D335"/>
  <c r="E335" s="1"/>
  <c r="D334"/>
  <c r="E334" s="1"/>
  <c r="D333"/>
  <c r="E333" s="1"/>
  <c r="D332"/>
  <c r="E332" s="1"/>
  <c r="C331"/>
  <c r="E330"/>
  <c r="D330"/>
  <c r="D329"/>
  <c r="C328"/>
  <c r="E327"/>
  <c r="E325" s="1"/>
  <c r="D327"/>
  <c r="D326"/>
  <c r="E326" s="1"/>
  <c r="D325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D313"/>
  <c r="E313" s="1"/>
  <c r="E312"/>
  <c r="D312"/>
  <c r="D311"/>
  <c r="E311" s="1"/>
  <c r="E310"/>
  <c r="D310"/>
  <c r="D309"/>
  <c r="C308"/>
  <c r="D307"/>
  <c r="E307" s="1"/>
  <c r="D306"/>
  <c r="E306" s="1"/>
  <c r="D305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E291"/>
  <c r="D29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E281"/>
  <c r="D281"/>
  <c r="D280"/>
  <c r="E280" s="1"/>
  <c r="D279"/>
  <c r="E279" s="1"/>
  <c r="D278"/>
  <c r="E278" s="1"/>
  <c r="D277"/>
  <c r="E277" s="1"/>
  <c r="D276"/>
  <c r="E276" s="1"/>
  <c r="E275"/>
  <c r="D275"/>
  <c r="D274"/>
  <c r="E274" s="1"/>
  <c r="D273"/>
  <c r="E273" s="1"/>
  <c r="D272"/>
  <c r="E272" s="1"/>
  <c r="E271"/>
  <c r="D271"/>
  <c r="D270"/>
  <c r="E270" s="1"/>
  <c r="D269"/>
  <c r="E269" s="1"/>
  <c r="D268"/>
  <c r="E268" s="1"/>
  <c r="E267"/>
  <c r="D267"/>
  <c r="D266"/>
  <c r="C265"/>
  <c r="D264"/>
  <c r="E264" s="1"/>
  <c r="C263"/>
  <c r="D262"/>
  <c r="E262" s="1"/>
  <c r="D261"/>
  <c r="C260"/>
  <c r="J259"/>
  <c r="J258"/>
  <c r="J257"/>
  <c r="J256"/>
  <c r="D252"/>
  <c r="E252" s="1"/>
  <c r="D251"/>
  <c r="C250"/>
  <c r="E249"/>
  <c r="D249"/>
  <c r="D248"/>
  <c r="E248" s="1"/>
  <c r="E247"/>
  <c r="D247"/>
  <c r="D246"/>
  <c r="E246" s="1"/>
  <c r="D245"/>
  <c r="E245" s="1"/>
  <c r="C244"/>
  <c r="C243" s="1"/>
  <c r="D242"/>
  <c r="E242" s="1"/>
  <c r="D241"/>
  <c r="E241" s="1"/>
  <c r="E240"/>
  <c r="D240"/>
  <c r="C239"/>
  <c r="C238" s="1"/>
  <c r="D237"/>
  <c r="D236" s="1"/>
  <c r="D235" s="1"/>
  <c r="C236"/>
  <c r="C235" s="1"/>
  <c r="D234"/>
  <c r="D233" s="1"/>
  <c r="C233"/>
  <c r="D232"/>
  <c r="E232" s="1"/>
  <c r="D231"/>
  <c r="E231" s="1"/>
  <c r="E230"/>
  <c r="D230"/>
  <c r="C229"/>
  <c r="C228"/>
  <c r="E227"/>
  <c r="D227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D207"/>
  <c r="C207"/>
  <c r="D206"/>
  <c r="E206" s="1"/>
  <c r="D205"/>
  <c r="E205" s="1"/>
  <c r="D204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E191"/>
  <c r="D191"/>
  <c r="D190"/>
  <c r="C189"/>
  <c r="D187"/>
  <c r="E187" s="1"/>
  <c r="D186"/>
  <c r="E186" s="1"/>
  <c r="C185"/>
  <c r="C184" s="1"/>
  <c r="D183"/>
  <c r="E183" s="1"/>
  <c r="E182" s="1"/>
  <c r="D182"/>
  <c r="E181"/>
  <c r="E180" s="1"/>
  <c r="E179" s="1"/>
  <c r="D181"/>
  <c r="D180" s="1"/>
  <c r="D179" s="1"/>
  <c r="C179"/>
  <c r="J178"/>
  <c r="J177"/>
  <c r="D176"/>
  <c r="E176" s="1"/>
  <c r="D175"/>
  <c r="E175" s="1"/>
  <c r="E174" s="1"/>
  <c r="C174"/>
  <c r="D173"/>
  <c r="E173" s="1"/>
  <c r="D172"/>
  <c r="E172" s="1"/>
  <c r="C171"/>
  <c r="J170"/>
  <c r="C170"/>
  <c r="D169"/>
  <c r="E169" s="1"/>
  <c r="D168"/>
  <c r="D167" s="1"/>
  <c r="C167"/>
  <c r="D166"/>
  <c r="E166" s="1"/>
  <c r="D165"/>
  <c r="C164"/>
  <c r="J163"/>
  <c r="D162"/>
  <c r="E162" s="1"/>
  <c r="D161"/>
  <c r="E161" s="1"/>
  <c r="E160" s="1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E143" s="1"/>
  <c r="C143"/>
  <c r="D142"/>
  <c r="E142" s="1"/>
  <c r="D141"/>
  <c r="D140" s="1"/>
  <c r="C140"/>
  <c r="D139"/>
  <c r="E139" s="1"/>
  <c r="D138"/>
  <c r="E138" s="1"/>
  <c r="E137"/>
  <c r="D137"/>
  <c r="D136" s="1"/>
  <c r="C136"/>
  <c r="C135" s="1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E124" s="1"/>
  <c r="D123"/>
  <c r="C123"/>
  <c r="D122"/>
  <c r="E122" s="1"/>
  <c r="D121"/>
  <c r="D120" s="1"/>
  <c r="C120"/>
  <c r="E119"/>
  <c r="D119"/>
  <c r="D118"/>
  <c r="C117"/>
  <c r="J116"/>
  <c r="J115"/>
  <c r="J114"/>
  <c r="D113"/>
  <c r="E113" s="1"/>
  <c r="D112"/>
  <c r="E112" s="1"/>
  <c r="D111"/>
  <c r="E111" s="1"/>
  <c r="E110"/>
  <c r="D110"/>
  <c r="D109"/>
  <c r="E109" s="1"/>
  <c r="D108"/>
  <c r="E108" s="1"/>
  <c r="D107"/>
  <c r="E107" s="1"/>
  <c r="D106"/>
  <c r="E106" s="1"/>
  <c r="D105"/>
  <c r="E105" s="1"/>
  <c r="D104"/>
  <c r="E104" s="1"/>
  <c r="D103"/>
  <c r="E103" s="1"/>
  <c r="E102"/>
  <c r="D102"/>
  <c r="D101"/>
  <c r="E101" s="1"/>
  <c r="E100"/>
  <c r="D100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8" s="1"/>
  <c r="D69"/>
  <c r="E69" s="1"/>
  <c r="J68"/>
  <c r="C68"/>
  <c r="C67" s="1"/>
  <c r="J67"/>
  <c r="D66"/>
  <c r="E66" s="1"/>
  <c r="D65"/>
  <c r="E65" s="1"/>
  <c r="D64"/>
  <c r="E64" s="1"/>
  <c r="D63"/>
  <c r="E63" s="1"/>
  <c r="E62"/>
  <c r="D62"/>
  <c r="D61" s="1"/>
  <c r="J61"/>
  <c r="C61"/>
  <c r="E60"/>
  <c r="D60"/>
  <c r="D59"/>
  <c r="E59" s="1"/>
  <c r="D58"/>
  <c r="E58" s="1"/>
  <c r="D57"/>
  <c r="E57" s="1"/>
  <c r="D56"/>
  <c r="E56" s="1"/>
  <c r="D55"/>
  <c r="E55" s="1"/>
  <c r="E54"/>
  <c r="D54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8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D13"/>
  <c r="E13" s="1"/>
  <c r="D12"/>
  <c r="D11" s="1"/>
  <c r="J11"/>
  <c r="C11"/>
  <c r="D10"/>
  <c r="E10" s="1"/>
  <c r="D9"/>
  <c r="E9" s="1"/>
  <c r="D8"/>
  <c r="E8" s="1"/>
  <c r="E7"/>
  <c r="D7"/>
  <c r="D6"/>
  <c r="E6" s="1"/>
  <c r="D5"/>
  <c r="D4" s="1"/>
  <c r="J4"/>
  <c r="C4"/>
  <c r="C3" s="1"/>
  <c r="J3"/>
  <c r="J2"/>
  <c r="J1"/>
  <c r="D778" i="38"/>
  <c r="E778" s="1"/>
  <c r="E777" s="1"/>
  <c r="C777"/>
  <c r="D776"/>
  <c r="E776" s="1"/>
  <c r="E775"/>
  <c r="D775"/>
  <c r="D774"/>
  <c r="E774" s="1"/>
  <c r="D773"/>
  <c r="E773" s="1"/>
  <c r="C772"/>
  <c r="C771" s="1"/>
  <c r="D770"/>
  <c r="E770" s="1"/>
  <c r="D769"/>
  <c r="C768"/>
  <c r="C767"/>
  <c r="D766"/>
  <c r="C765"/>
  <c r="D764"/>
  <c r="E764" s="1"/>
  <c r="D763"/>
  <c r="E763" s="1"/>
  <c r="D762"/>
  <c r="D761" s="1"/>
  <c r="D760" s="1"/>
  <c r="C761"/>
  <c r="C760" s="1"/>
  <c r="D759"/>
  <c r="E759" s="1"/>
  <c r="D758"/>
  <c r="E758" s="1"/>
  <c r="D757"/>
  <c r="E757" s="1"/>
  <c r="E756" s="1"/>
  <c r="E755" s="1"/>
  <c r="C756"/>
  <c r="C755" s="1"/>
  <c r="E754"/>
  <c r="D754"/>
  <c r="D753"/>
  <c r="E753" s="1"/>
  <c r="E752"/>
  <c r="D752"/>
  <c r="C751"/>
  <c r="C750" s="1"/>
  <c r="D749"/>
  <c r="E749" s="1"/>
  <c r="D748"/>
  <c r="E748" s="1"/>
  <c r="D747"/>
  <c r="D746" s="1"/>
  <c r="C746"/>
  <c r="D745"/>
  <c r="E745" s="1"/>
  <c r="E744" s="1"/>
  <c r="D744"/>
  <c r="D743" s="1"/>
  <c r="C744"/>
  <c r="D742"/>
  <c r="E742" s="1"/>
  <c r="E741" s="1"/>
  <c r="D741"/>
  <c r="C741"/>
  <c r="D740"/>
  <c r="E740" s="1"/>
  <c r="E739" s="1"/>
  <c r="C739"/>
  <c r="D738"/>
  <c r="E738" s="1"/>
  <c r="E737"/>
  <c r="D737"/>
  <c r="D736"/>
  <c r="E736" s="1"/>
  <c r="D735"/>
  <c r="E735" s="1"/>
  <c r="E734" s="1"/>
  <c r="E733" s="1"/>
  <c r="C734"/>
  <c r="C733"/>
  <c r="E732"/>
  <c r="E731" s="1"/>
  <c r="E730" s="1"/>
  <c r="D732"/>
  <c r="D73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E715"/>
  <c r="D715"/>
  <c r="D714"/>
  <c r="E714" s="1"/>
  <c r="E713"/>
  <c r="D713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E690"/>
  <c r="D690"/>
  <c r="D689"/>
  <c r="E689" s="1"/>
  <c r="E688"/>
  <c r="D688"/>
  <c r="D687" s="1"/>
  <c r="C687"/>
  <c r="D686"/>
  <c r="E686" s="1"/>
  <c r="D685"/>
  <c r="E685" s="1"/>
  <c r="D684"/>
  <c r="E684" s="1"/>
  <c r="D683"/>
  <c r="C683"/>
  <c r="D682"/>
  <c r="E682" s="1"/>
  <c r="D681"/>
  <c r="E681" s="1"/>
  <c r="D680"/>
  <c r="E680" s="1"/>
  <c r="E679" s="1"/>
  <c r="D679"/>
  <c r="C679"/>
  <c r="D678"/>
  <c r="E678" s="1"/>
  <c r="D677"/>
  <c r="E677" s="1"/>
  <c r="C676"/>
  <c r="D675"/>
  <c r="E675" s="1"/>
  <c r="E674"/>
  <c r="D674"/>
  <c r="D673"/>
  <c r="E673" s="1"/>
  <c r="E672"/>
  <c r="D672"/>
  <c r="C671"/>
  <c r="D670"/>
  <c r="E670" s="1"/>
  <c r="D669"/>
  <c r="E669" s="1"/>
  <c r="D668"/>
  <c r="E668" s="1"/>
  <c r="D667"/>
  <c r="E667" s="1"/>
  <c r="D666"/>
  <c r="E666" s="1"/>
  <c r="E665" s="1"/>
  <c r="D665"/>
  <c r="C665"/>
  <c r="D664"/>
  <c r="E664" s="1"/>
  <c r="D663"/>
  <c r="E663" s="1"/>
  <c r="D662"/>
  <c r="E662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E652"/>
  <c r="D652"/>
  <c r="D651"/>
  <c r="E651" s="1"/>
  <c r="E650"/>
  <c r="D650"/>
  <c r="D649"/>
  <c r="E649" s="1"/>
  <c r="E648"/>
  <c r="D648"/>
  <c r="D647"/>
  <c r="E647" s="1"/>
  <c r="E646" s="1"/>
  <c r="D646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E629"/>
  <c r="D629"/>
  <c r="C628"/>
  <c r="D627"/>
  <c r="E627" s="1"/>
  <c r="E626"/>
  <c r="D626"/>
  <c r="D625"/>
  <c r="E625" s="1"/>
  <c r="D624"/>
  <c r="E624" s="1"/>
  <c r="D623"/>
  <c r="E623" s="1"/>
  <c r="E622"/>
  <c r="D622"/>
  <c r="D621"/>
  <c r="E621" s="1"/>
  <c r="E620"/>
  <c r="D620"/>
  <c r="D619"/>
  <c r="E619" s="1"/>
  <c r="D618"/>
  <c r="E618" s="1"/>
  <c r="D617"/>
  <c r="E617" s="1"/>
  <c r="D616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D595" s="1"/>
  <c r="C595"/>
  <c r="D594"/>
  <c r="E594" s="1"/>
  <c r="D593"/>
  <c r="C592"/>
  <c r="D591"/>
  <c r="E591" s="1"/>
  <c r="E590"/>
  <c r="D590"/>
  <c r="D589"/>
  <c r="E589" s="1"/>
  <c r="E587" s="1"/>
  <c r="E588"/>
  <c r="D588"/>
  <c r="D587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D562" s="1"/>
  <c r="C562"/>
  <c r="C561" s="1"/>
  <c r="J561"/>
  <c r="J560"/>
  <c r="J559"/>
  <c r="E558"/>
  <c r="D558"/>
  <c r="D557"/>
  <c r="C556"/>
  <c r="E555"/>
  <c r="D555"/>
  <c r="D554"/>
  <c r="E554" s="1"/>
  <c r="D553"/>
  <c r="D552" s="1"/>
  <c r="C552"/>
  <c r="C551" s="1"/>
  <c r="C550" s="1"/>
  <c r="J551"/>
  <c r="J550"/>
  <c r="D549"/>
  <c r="E549" s="1"/>
  <c r="D548"/>
  <c r="J547"/>
  <c r="C547"/>
  <c r="E546"/>
  <c r="D546"/>
  <c r="D545"/>
  <c r="C544"/>
  <c r="E543"/>
  <c r="D543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E533"/>
  <c r="D533"/>
  <c r="D532"/>
  <c r="C531"/>
  <c r="D530"/>
  <c r="D529" s="1"/>
  <c r="C529"/>
  <c r="C528" s="1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E506"/>
  <c r="D506"/>
  <c r="D505"/>
  <c r="C504"/>
  <c r="E503"/>
  <c r="D503"/>
  <c r="D502"/>
  <c r="E502" s="1"/>
  <c r="E501"/>
  <c r="D501"/>
  <c r="D500"/>
  <c r="E500" s="1"/>
  <c r="E499"/>
  <c r="D499"/>
  <c r="D498"/>
  <c r="E498" s="1"/>
  <c r="E497" s="1"/>
  <c r="C497"/>
  <c r="D496"/>
  <c r="E496" s="1"/>
  <c r="E495"/>
  <c r="D495"/>
  <c r="D494"/>
  <c r="C494"/>
  <c r="E493"/>
  <c r="D493"/>
  <c r="D492"/>
  <c r="D491" s="1"/>
  <c r="C491"/>
  <c r="D490"/>
  <c r="E490" s="1"/>
  <c r="D489"/>
  <c r="E489" s="1"/>
  <c r="E488"/>
  <c r="D488"/>
  <c r="D487"/>
  <c r="C486"/>
  <c r="C484" s="1"/>
  <c r="C483" s="1"/>
  <c r="D485"/>
  <c r="J483"/>
  <c r="E481"/>
  <c r="D481"/>
  <c r="D480"/>
  <c r="E480" s="1"/>
  <c r="D479"/>
  <c r="E479" s="1"/>
  <c r="D478"/>
  <c r="C477"/>
  <c r="D476"/>
  <c r="E476" s="1"/>
  <c r="D475"/>
  <c r="E475" s="1"/>
  <c r="D474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D455" s="1"/>
  <c r="C455"/>
  <c r="E454"/>
  <c r="D454"/>
  <c r="D453"/>
  <c r="E453" s="1"/>
  <c r="D452"/>
  <c r="E452" s="1"/>
  <c r="D451"/>
  <c r="C450"/>
  <c r="D449"/>
  <c r="E449" s="1"/>
  <c r="D448"/>
  <c r="E448" s="1"/>
  <c r="D447"/>
  <c r="E447" s="1"/>
  <c r="D446"/>
  <c r="D445" s="1"/>
  <c r="C445"/>
  <c r="C444"/>
  <c r="D443"/>
  <c r="E443" s="1"/>
  <c r="D442"/>
  <c r="E442" s="1"/>
  <c r="E441"/>
  <c r="D441"/>
  <c r="D440"/>
  <c r="E440" s="1"/>
  <c r="D439"/>
  <c r="E439" s="1"/>
  <c r="D438"/>
  <c r="E438" s="1"/>
  <c r="E437"/>
  <c r="D437"/>
  <c r="D436"/>
  <c r="E436" s="1"/>
  <c r="D435"/>
  <c r="E435" s="1"/>
  <c r="D434"/>
  <c r="E434" s="1"/>
  <c r="E433"/>
  <c r="D433"/>
  <c r="D432"/>
  <c r="E432" s="1"/>
  <c r="D431"/>
  <c r="E431" s="1"/>
  <c r="D430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E417"/>
  <c r="D417"/>
  <c r="C416"/>
  <c r="D415"/>
  <c r="E415" s="1"/>
  <c r="D414"/>
  <c r="E414" s="1"/>
  <c r="D413"/>
  <c r="E413" s="1"/>
  <c r="D412"/>
  <c r="C412"/>
  <c r="D411"/>
  <c r="E411" s="1"/>
  <c r="E410"/>
  <c r="D410"/>
  <c r="D409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D399"/>
  <c r="C399"/>
  <c r="D398"/>
  <c r="E398" s="1"/>
  <c r="D397"/>
  <c r="E397" s="1"/>
  <c r="D396"/>
  <c r="C395"/>
  <c r="D394"/>
  <c r="E394" s="1"/>
  <c r="D393"/>
  <c r="E393" s="1"/>
  <c r="D392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D382" s="1"/>
  <c r="C382"/>
  <c r="E381"/>
  <c r="D381"/>
  <c r="D380"/>
  <c r="E380" s="1"/>
  <c r="D379"/>
  <c r="E379" s="1"/>
  <c r="E378" s="1"/>
  <c r="C378"/>
  <c r="D377"/>
  <c r="E377" s="1"/>
  <c r="D376"/>
  <c r="E376" s="1"/>
  <c r="D375"/>
  <c r="E375" s="1"/>
  <c r="D374"/>
  <c r="D373" s="1"/>
  <c r="C373"/>
  <c r="E372"/>
  <c r="D372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E361"/>
  <c r="D361"/>
  <c r="D360"/>
  <c r="E360" s="1"/>
  <c r="D359"/>
  <c r="E359" s="1"/>
  <c r="D358"/>
  <c r="E358" s="1"/>
  <c r="E357" s="1"/>
  <c r="C357"/>
  <c r="E356"/>
  <c r="D356"/>
  <c r="E355"/>
  <c r="D355"/>
  <c r="E354"/>
  <c r="D354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D344" s="1"/>
  <c r="C344"/>
  <c r="D343"/>
  <c r="E343" s="1"/>
  <c r="D342"/>
  <c r="E342" s="1"/>
  <c r="E341"/>
  <c r="D341"/>
  <c r="C340"/>
  <c r="C339" s="1"/>
  <c r="J339"/>
  <c r="E338"/>
  <c r="D338"/>
  <c r="E337"/>
  <c r="D337"/>
  <c r="E336"/>
  <c r="D336"/>
  <c r="E335"/>
  <c r="D335"/>
  <c r="E334"/>
  <c r="D334"/>
  <c r="E333"/>
  <c r="D333"/>
  <c r="E332"/>
  <c r="D332"/>
  <c r="D331"/>
  <c r="C331"/>
  <c r="D330"/>
  <c r="E330" s="1"/>
  <c r="D329"/>
  <c r="E329" s="1"/>
  <c r="C328"/>
  <c r="D327"/>
  <c r="E327" s="1"/>
  <c r="E326"/>
  <c r="D326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7" s="1"/>
  <c r="D316"/>
  <c r="D315" s="1"/>
  <c r="C315"/>
  <c r="E313"/>
  <c r="D313"/>
  <c r="D312"/>
  <c r="E312" s="1"/>
  <c r="E311"/>
  <c r="D311"/>
  <c r="D310"/>
  <c r="E310" s="1"/>
  <c r="E309"/>
  <c r="E308" s="1"/>
  <c r="D309"/>
  <c r="C308"/>
  <c r="D307"/>
  <c r="E307" s="1"/>
  <c r="E306"/>
  <c r="E305" s="1"/>
  <c r="D306"/>
  <c r="C305"/>
  <c r="E304"/>
  <c r="D304"/>
  <c r="D303"/>
  <c r="E303" s="1"/>
  <c r="C302"/>
  <c r="E301"/>
  <c r="D301"/>
  <c r="D300"/>
  <c r="E300" s="1"/>
  <c r="E299"/>
  <c r="D299"/>
  <c r="C298"/>
  <c r="E297"/>
  <c r="E296" s="1"/>
  <c r="D297"/>
  <c r="D296" s="1"/>
  <c r="C296"/>
  <c r="D295"/>
  <c r="E295" s="1"/>
  <c r="E294"/>
  <c r="D294"/>
  <c r="D293"/>
  <c r="E293" s="1"/>
  <c r="E292"/>
  <c r="D292"/>
  <c r="D291"/>
  <c r="E291" s="1"/>
  <c r="E290"/>
  <c r="D290"/>
  <c r="C289"/>
  <c r="E288"/>
  <c r="D288"/>
  <c r="D287"/>
  <c r="E287" s="1"/>
  <c r="E286"/>
  <c r="D286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E276"/>
  <c r="D276"/>
  <c r="D275"/>
  <c r="E275" s="1"/>
  <c r="D274"/>
  <c r="E274" s="1"/>
  <c r="D273"/>
  <c r="E273" s="1"/>
  <c r="D272"/>
  <c r="E272" s="1"/>
  <c r="D271"/>
  <c r="E271" s="1"/>
  <c r="E270"/>
  <c r="D270"/>
  <c r="D269"/>
  <c r="E269" s="1"/>
  <c r="E268"/>
  <c r="D268"/>
  <c r="D267"/>
  <c r="E267" s="1"/>
  <c r="D266"/>
  <c r="E266" s="1"/>
  <c r="C265"/>
  <c r="C263" s="1"/>
  <c r="D264"/>
  <c r="E264" s="1"/>
  <c r="D262"/>
  <c r="E262" s="1"/>
  <c r="E261"/>
  <c r="D261"/>
  <c r="C260"/>
  <c r="J259"/>
  <c r="J258"/>
  <c r="J257"/>
  <c r="J256"/>
  <c r="D252"/>
  <c r="E252" s="1"/>
  <c r="E251"/>
  <c r="D251"/>
  <c r="C250"/>
  <c r="E249"/>
  <c r="D249"/>
  <c r="E248"/>
  <c r="D248"/>
  <c r="E247"/>
  <c r="D247"/>
  <c r="D244" s="1"/>
  <c r="D243" s="1"/>
  <c r="E246"/>
  <c r="D246"/>
  <c r="E245"/>
  <c r="D245"/>
  <c r="C244"/>
  <c r="C243" s="1"/>
  <c r="E242"/>
  <c r="D242"/>
  <c r="D241"/>
  <c r="E241" s="1"/>
  <c r="E239" s="1"/>
  <c r="E238" s="1"/>
  <c r="E240"/>
  <c r="D240"/>
  <c r="D239"/>
  <c r="D238" s="1"/>
  <c r="C239"/>
  <c r="C238" s="1"/>
  <c r="E237"/>
  <c r="E236" s="1"/>
  <c r="E235" s="1"/>
  <c r="D237"/>
  <c r="D236" s="1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C215" s="1"/>
  <c r="D219"/>
  <c r="E219" s="1"/>
  <c r="E218"/>
  <c r="D218"/>
  <c r="D217"/>
  <c r="E217" s="1"/>
  <c r="D216"/>
  <c r="C216"/>
  <c r="E214"/>
  <c r="E213" s="1"/>
  <c r="D214"/>
  <c r="D213" s="1"/>
  <c r="C213"/>
  <c r="D212"/>
  <c r="E212" s="1"/>
  <c r="E211" s="1"/>
  <c r="C211"/>
  <c r="D210"/>
  <c r="E210" s="1"/>
  <c r="E209"/>
  <c r="D209"/>
  <c r="D208"/>
  <c r="D207" s="1"/>
  <c r="C207"/>
  <c r="D206"/>
  <c r="E206" s="1"/>
  <c r="D205"/>
  <c r="E205" s="1"/>
  <c r="C204"/>
  <c r="D202"/>
  <c r="E202" s="1"/>
  <c r="E201"/>
  <c r="E200" s="1"/>
  <c r="D201"/>
  <c r="D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C188" s="1"/>
  <c r="D192"/>
  <c r="E192" s="1"/>
  <c r="D191"/>
  <c r="E191" s="1"/>
  <c r="E190"/>
  <c r="D190"/>
  <c r="C189"/>
  <c r="D187"/>
  <c r="E187" s="1"/>
  <c r="D186"/>
  <c r="E186" s="1"/>
  <c r="C185"/>
  <c r="C184"/>
  <c r="D183"/>
  <c r="E183" s="1"/>
  <c r="E182" s="1"/>
  <c r="D181"/>
  <c r="E181" s="1"/>
  <c r="E180" s="1"/>
  <c r="D180"/>
  <c r="C179"/>
  <c r="J178"/>
  <c r="J177"/>
  <c r="E176"/>
  <c r="D176"/>
  <c r="D175"/>
  <c r="D174" s="1"/>
  <c r="C174"/>
  <c r="C170" s="1"/>
  <c r="D173"/>
  <c r="E173" s="1"/>
  <c r="D172"/>
  <c r="E172" s="1"/>
  <c r="C171"/>
  <c r="J170"/>
  <c r="E169"/>
  <c r="D169"/>
  <c r="D168"/>
  <c r="E168" s="1"/>
  <c r="E167" s="1"/>
  <c r="C167"/>
  <c r="D166"/>
  <c r="E166" s="1"/>
  <c r="E165"/>
  <c r="D165"/>
  <c r="C164"/>
  <c r="J163"/>
  <c r="C163"/>
  <c r="E162"/>
  <c r="D162"/>
  <c r="E161"/>
  <c r="E160" s="1"/>
  <c r="D161"/>
  <c r="D160" s="1"/>
  <c r="C160"/>
  <c r="D159"/>
  <c r="E159" s="1"/>
  <c r="D158"/>
  <c r="E158" s="1"/>
  <c r="C157"/>
  <c r="D156"/>
  <c r="E156" s="1"/>
  <c r="E155"/>
  <c r="D155"/>
  <c r="D154"/>
  <c r="C154"/>
  <c r="J153"/>
  <c r="J152"/>
  <c r="D151"/>
  <c r="E151" s="1"/>
  <c r="D150"/>
  <c r="E150" s="1"/>
  <c r="C149"/>
  <c r="E148"/>
  <c r="D148"/>
  <c r="E147"/>
  <c r="D147"/>
  <c r="C146"/>
  <c r="E145"/>
  <c r="D145"/>
  <c r="D144"/>
  <c r="E144" s="1"/>
  <c r="E143"/>
  <c r="D143"/>
  <c r="C143"/>
  <c r="D142"/>
  <c r="E142" s="1"/>
  <c r="E141"/>
  <c r="D141"/>
  <c r="D140" s="1"/>
  <c r="C140"/>
  <c r="D139"/>
  <c r="E139" s="1"/>
  <c r="D138"/>
  <c r="E138" s="1"/>
  <c r="D137"/>
  <c r="E137" s="1"/>
  <c r="C136"/>
  <c r="J135"/>
  <c r="E134"/>
  <c r="D134"/>
  <c r="D133"/>
  <c r="E133" s="1"/>
  <c r="E132" s="1"/>
  <c r="C132"/>
  <c r="D131"/>
  <c r="E131" s="1"/>
  <c r="E130"/>
  <c r="D130"/>
  <c r="C129"/>
  <c r="D128"/>
  <c r="E128" s="1"/>
  <c r="E126" s="1"/>
  <c r="E127"/>
  <c r="D127"/>
  <c r="C126"/>
  <c r="D125"/>
  <c r="E125" s="1"/>
  <c r="D124"/>
  <c r="E124" s="1"/>
  <c r="C123"/>
  <c r="D122"/>
  <c r="E122" s="1"/>
  <c r="E121"/>
  <c r="D121"/>
  <c r="D120" s="1"/>
  <c r="C120"/>
  <c r="D119"/>
  <c r="E119" s="1"/>
  <c r="D118"/>
  <c r="E118" s="1"/>
  <c r="E117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E71"/>
  <c r="D71"/>
  <c r="D70"/>
  <c r="E70" s="1"/>
  <c r="D69"/>
  <c r="E69" s="1"/>
  <c r="J68"/>
  <c r="C68"/>
  <c r="C67" s="1"/>
  <c r="J67"/>
  <c r="D66"/>
  <c r="E66" s="1"/>
  <c r="E65"/>
  <c r="D65"/>
  <c r="D64"/>
  <c r="E64" s="1"/>
  <c r="E63"/>
  <c r="D63"/>
  <c r="D62"/>
  <c r="E62" s="1"/>
  <c r="J61"/>
  <c r="C61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D38" s="1"/>
  <c r="E39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D4" s="1"/>
  <c r="E5"/>
  <c r="D5"/>
  <c r="J4"/>
  <c r="C4"/>
  <c r="C3" s="1"/>
  <c r="J3"/>
  <c r="J2"/>
  <c r="J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H67"/>
  <c r="G67"/>
  <c r="F67"/>
  <c r="E67"/>
  <c r="D67"/>
  <c r="C67"/>
  <c r="I64"/>
  <c r="H64"/>
  <c r="H63" s="1"/>
  <c r="G64"/>
  <c r="F64"/>
  <c r="F63" s="1"/>
  <c r="E64"/>
  <c r="D64"/>
  <c r="C64"/>
  <c r="I63"/>
  <c r="E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F33"/>
  <c r="E33"/>
  <c r="D33"/>
  <c r="C33"/>
  <c r="I32"/>
  <c r="E32"/>
  <c r="I29"/>
  <c r="H29"/>
  <c r="G29"/>
  <c r="F29"/>
  <c r="E29"/>
  <c r="D29"/>
  <c r="D25" s="1"/>
  <c r="C29"/>
  <c r="I26"/>
  <c r="H26"/>
  <c r="G26"/>
  <c r="G25" s="1"/>
  <c r="F26"/>
  <c r="E26"/>
  <c r="E25" s="1"/>
  <c r="D26"/>
  <c r="C26"/>
  <c r="C25" s="1"/>
  <c r="I25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F4" s="1"/>
  <c r="E13"/>
  <c r="D13"/>
  <c r="C13"/>
  <c r="I10"/>
  <c r="I4" s="1"/>
  <c r="H10"/>
  <c r="G10"/>
  <c r="F10"/>
  <c r="E10"/>
  <c r="D10"/>
  <c r="C10"/>
  <c r="I5"/>
  <c r="H5"/>
  <c r="G5"/>
  <c r="F5"/>
  <c r="E5"/>
  <c r="D5"/>
  <c r="D4" s="1"/>
  <c r="C5"/>
  <c r="I70" i="34"/>
  <c r="H70"/>
  <c r="G70"/>
  <c r="F70"/>
  <c r="E70"/>
  <c r="D70"/>
  <c r="C70"/>
  <c r="I67"/>
  <c r="H67"/>
  <c r="G67"/>
  <c r="F67"/>
  <c r="F63" s="1"/>
  <c r="E67"/>
  <c r="D67"/>
  <c r="C67"/>
  <c r="I64"/>
  <c r="I63" s="1"/>
  <c r="H64"/>
  <c r="H63" s="1"/>
  <c r="G64"/>
  <c r="F64"/>
  <c r="E64"/>
  <c r="E63" s="1"/>
  <c r="D64"/>
  <c r="D63" s="1"/>
  <c r="C64"/>
  <c r="G63"/>
  <c r="C63"/>
  <c r="H60"/>
  <c r="G60"/>
  <c r="F60"/>
  <c r="E60"/>
  <c r="D60"/>
  <c r="C60"/>
  <c r="I57"/>
  <c r="H57"/>
  <c r="G57"/>
  <c r="F57"/>
  <c r="E57"/>
  <c r="D57"/>
  <c r="C57"/>
  <c r="I54"/>
  <c r="H54"/>
  <c r="G54"/>
  <c r="G32" s="1"/>
  <c r="F54"/>
  <c r="E54"/>
  <c r="D54"/>
  <c r="C54"/>
  <c r="C32" s="1"/>
  <c r="C74" s="1"/>
  <c r="I51"/>
  <c r="H51"/>
  <c r="G51"/>
  <c r="F51"/>
  <c r="F32" s="1"/>
  <c r="E51"/>
  <c r="D51"/>
  <c r="C51"/>
  <c r="I48"/>
  <c r="I32" s="1"/>
  <c r="H48"/>
  <c r="G48"/>
  <c r="F48"/>
  <c r="E48"/>
  <c r="E32" s="1"/>
  <c r="D48"/>
  <c r="C48"/>
  <c r="I33"/>
  <c r="H33"/>
  <c r="H32" s="1"/>
  <c r="G33"/>
  <c r="F33"/>
  <c r="E33"/>
  <c r="D33"/>
  <c r="D32" s="1"/>
  <c r="C33"/>
  <c r="I29"/>
  <c r="H29"/>
  <c r="G29"/>
  <c r="F29"/>
  <c r="F25" s="1"/>
  <c r="E29"/>
  <c r="D29"/>
  <c r="C29"/>
  <c r="I26"/>
  <c r="H26"/>
  <c r="H25" s="1"/>
  <c r="G26"/>
  <c r="F26"/>
  <c r="E26"/>
  <c r="D26"/>
  <c r="C26"/>
  <c r="G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D4" s="1"/>
  <c r="C13"/>
  <c r="I10"/>
  <c r="H10"/>
  <c r="G10"/>
  <c r="G4" s="1"/>
  <c r="F10"/>
  <c r="E10"/>
  <c r="D10"/>
  <c r="C10"/>
  <c r="C4" s="1"/>
  <c r="I5"/>
  <c r="H5"/>
  <c r="G5"/>
  <c r="F5"/>
  <c r="E5"/>
  <c r="D5"/>
  <c r="C5"/>
  <c r="C2" i="38" l="1"/>
  <c r="E392"/>
  <c r="E399"/>
  <c r="E463"/>
  <c r="E474"/>
  <c r="E661"/>
  <c r="E722"/>
  <c r="E538" i="39"/>
  <c r="E216" i="38"/>
  <c r="E120"/>
  <c r="E157"/>
  <c r="E289"/>
  <c r="E362"/>
  <c r="E289" i="39"/>
  <c r="E362"/>
  <c r="E373"/>
  <c r="E671"/>
  <c r="E700"/>
  <c r="D153" i="38"/>
  <c r="D152" s="1"/>
  <c r="E298" i="39"/>
  <c r="E305"/>
  <c r="E429"/>
  <c r="E491"/>
  <c r="H4" i="34"/>
  <c r="E4" i="35"/>
  <c r="C4"/>
  <c r="G4"/>
  <c r="H25"/>
  <c r="H4" s="1"/>
  <c r="I74"/>
  <c r="C63"/>
  <c r="G63"/>
  <c r="E11" i="38"/>
  <c r="E61"/>
  <c r="C116"/>
  <c r="E129"/>
  <c r="E164"/>
  <c r="E163" s="1"/>
  <c r="D179"/>
  <c r="E189"/>
  <c r="E204"/>
  <c r="D211"/>
  <c r="C228"/>
  <c r="C178" s="1"/>
  <c r="C177" s="1"/>
  <c r="E250"/>
  <c r="E298"/>
  <c r="D308"/>
  <c r="E325"/>
  <c r="D328"/>
  <c r="C314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C152" s="1"/>
  <c r="E196"/>
  <c r="E195" s="1"/>
  <c r="E207"/>
  <c r="D244"/>
  <c r="D243" s="1"/>
  <c r="D289"/>
  <c r="D348"/>
  <c r="D388"/>
  <c r="E455"/>
  <c r="E468"/>
  <c r="E497"/>
  <c r="E532"/>
  <c r="E531" s="1"/>
  <c r="E528" s="1"/>
  <c r="C551"/>
  <c r="C550" s="1"/>
  <c r="D577"/>
  <c r="E588"/>
  <c r="E587" s="1"/>
  <c r="E604"/>
  <c r="E617"/>
  <c r="E679"/>
  <c r="E740"/>
  <c r="E739" s="1"/>
  <c r="D756"/>
  <c r="D755" s="1"/>
  <c r="D761"/>
  <c r="D760" s="1"/>
  <c r="E766"/>
  <c r="E765" s="1"/>
  <c r="E778"/>
  <c r="E777" s="1"/>
  <c r="D74" i="34"/>
  <c r="D32" i="35"/>
  <c r="H32"/>
  <c r="D11" i="38"/>
  <c r="D3" s="1"/>
  <c r="D61"/>
  <c r="D129"/>
  <c r="D132"/>
  <c r="E136"/>
  <c r="E146"/>
  <c r="E149"/>
  <c r="E154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4"/>
  <c r="E522"/>
  <c r="E557"/>
  <c r="E556" s="1"/>
  <c r="E551" s="1"/>
  <c r="E550" s="1"/>
  <c r="E610"/>
  <c r="D679"/>
  <c r="D687"/>
  <c r="D768"/>
  <c r="D767" s="1"/>
  <c r="E74" i="35"/>
  <c r="F74"/>
  <c r="E6" i="38"/>
  <c r="E4" s="1"/>
  <c r="E40"/>
  <c r="E38" s="1"/>
  <c r="D68"/>
  <c r="E97"/>
  <c r="D117"/>
  <c r="D126"/>
  <c r="D146"/>
  <c r="D157"/>
  <c r="D182"/>
  <c r="E194"/>
  <c r="E193" s="1"/>
  <c r="E188" s="1"/>
  <c r="E208"/>
  <c r="E207" s="1"/>
  <c r="C203"/>
  <c r="E229"/>
  <c r="E228" s="1"/>
  <c r="C259"/>
  <c r="C258" s="1"/>
  <c r="C257" s="1"/>
  <c r="E302"/>
  <c r="E316"/>
  <c r="E345"/>
  <c r="E344" s="1"/>
  <c r="E409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599"/>
  <c r="E662"/>
  <c r="E661" s="1"/>
  <c r="E645" s="1"/>
  <c r="D700"/>
  <c r="E25" i="34"/>
  <c r="E4" s="1"/>
  <c r="I25"/>
  <c r="I4" s="1"/>
  <c r="G74"/>
  <c r="H74"/>
  <c r="E123" i="38"/>
  <c r="E179"/>
  <c r="D215"/>
  <c r="E244"/>
  <c r="E243" s="1"/>
  <c r="E265"/>
  <c r="D314"/>
  <c r="E348"/>
  <c r="E353"/>
  <c r="D362"/>
  <c r="D416"/>
  <c r="E530"/>
  <c r="E529" s="1"/>
  <c r="E528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28" s="1"/>
  <c r="E237"/>
  <c r="E236" s="1"/>
  <c r="E235" s="1"/>
  <c r="C314"/>
  <c r="C259" s="1"/>
  <c r="D445"/>
  <c r="E475"/>
  <c r="D562"/>
  <c r="E577"/>
  <c r="C561"/>
  <c r="E647"/>
  <c r="E646" s="1"/>
  <c r="D718"/>
  <c r="D717" s="1"/>
  <c r="D716" s="1"/>
  <c r="E723"/>
  <c r="E722" s="1"/>
  <c r="E756"/>
  <c r="E755" s="1"/>
  <c r="E761"/>
  <c r="E760" s="1"/>
  <c r="E768"/>
  <c r="E767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29"/>
  <c r="E628" s="1"/>
  <c r="D628"/>
  <c r="E684"/>
  <c r="E683" s="1"/>
  <c r="D683"/>
  <c r="E735"/>
  <c r="E734" s="1"/>
  <c r="E733" s="1"/>
  <c r="D734"/>
  <c r="D733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3"/>
  <c r="E642" s="1"/>
  <c r="D642"/>
  <c r="E61"/>
  <c r="C560"/>
  <c r="E140"/>
  <c r="E154"/>
  <c r="E153" s="1"/>
  <c r="E244"/>
  <c r="E243" s="1"/>
  <c r="C340"/>
  <c r="E357"/>
  <c r="E392"/>
  <c r="E459"/>
  <c r="E477"/>
  <c r="E581"/>
  <c r="E653"/>
  <c r="E123"/>
  <c r="D143"/>
  <c r="D135" s="1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E513"/>
  <c r="E509" s="1"/>
  <c r="D544"/>
  <c r="D538" s="1"/>
  <c r="D592"/>
  <c r="D599"/>
  <c r="E603"/>
  <c r="E616"/>
  <c r="E718"/>
  <c r="E727"/>
  <c r="E118"/>
  <c r="E117" s="1"/>
  <c r="D117"/>
  <c r="E495"/>
  <c r="E494" s="1"/>
  <c r="D494"/>
  <c r="E677"/>
  <c r="E676" s="1"/>
  <c r="D676"/>
  <c r="E773"/>
  <c r="E772" s="1"/>
  <c r="E771" s="1"/>
  <c r="D772"/>
  <c r="D771" s="1"/>
  <c r="E549"/>
  <c r="E547" s="1"/>
  <c r="D547"/>
  <c r="E570"/>
  <c r="E569" s="1"/>
  <c r="D569"/>
  <c r="E695"/>
  <c r="E694" s="1"/>
  <c r="D694"/>
  <c r="E732"/>
  <c r="E731" s="1"/>
  <c r="E730" s="1"/>
  <c r="D731"/>
  <c r="D730" s="1"/>
  <c r="D726" s="1"/>
  <c r="D725" s="1"/>
  <c r="E226"/>
  <c r="E223" s="1"/>
  <c r="E222" s="1"/>
  <c r="D223"/>
  <c r="D222" s="1"/>
  <c r="E266"/>
  <c r="E265" s="1"/>
  <c r="D265"/>
  <c r="E297"/>
  <c r="E296" s="1"/>
  <c r="E263" s="1"/>
  <c r="D296"/>
  <c r="E309"/>
  <c r="E308" s="1"/>
  <c r="D308"/>
  <c r="E379"/>
  <c r="E378" s="1"/>
  <c r="D378"/>
  <c r="E640"/>
  <c r="E638" s="1"/>
  <c r="D638"/>
  <c r="E666"/>
  <c r="E665" s="1"/>
  <c r="D665"/>
  <c r="E742"/>
  <c r="E741" s="1"/>
  <c r="D741"/>
  <c r="E745"/>
  <c r="E744" s="1"/>
  <c r="E743" s="1"/>
  <c r="D744"/>
  <c r="D743" s="1"/>
  <c r="E11"/>
  <c r="E444"/>
  <c r="E38"/>
  <c r="E331"/>
  <c r="E486"/>
  <c r="E484" s="1"/>
  <c r="E504"/>
  <c r="C726"/>
  <c r="C725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340" s="1"/>
  <c r="D459"/>
  <c r="E463"/>
  <c r="D477"/>
  <c r="D486"/>
  <c r="D484" s="1"/>
  <c r="D504"/>
  <c r="D581"/>
  <c r="D653"/>
  <c r="D645" s="1"/>
  <c r="E750"/>
  <c r="E140" i="38"/>
  <c r="E135" s="1"/>
  <c r="E263"/>
  <c r="E203"/>
  <c r="E153"/>
  <c r="E487"/>
  <c r="E486" s="1"/>
  <c r="D486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D444" s="1"/>
  <c r="E478"/>
  <c r="E477" s="1"/>
  <c r="D477"/>
  <c r="E532"/>
  <c r="E531" s="1"/>
  <c r="D53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D340" s="1"/>
  <c r="D339" s="1"/>
  <c r="E505"/>
  <c r="E504" s="1"/>
  <c r="D504"/>
  <c r="E582"/>
  <c r="E581" s="1"/>
  <c r="D581"/>
  <c r="D561" s="1"/>
  <c r="E611"/>
  <c r="E610" s="1"/>
  <c r="D610"/>
  <c r="E116"/>
  <c r="E315"/>
  <c r="E444"/>
  <c r="D484"/>
  <c r="E750"/>
  <c r="C135"/>
  <c r="C115" s="1"/>
  <c r="D149"/>
  <c r="E260"/>
  <c r="D265"/>
  <c r="D528"/>
  <c r="E569"/>
  <c r="E628"/>
  <c r="E676"/>
  <c r="C726"/>
  <c r="C725" s="1"/>
  <c r="D750"/>
  <c r="E772"/>
  <c r="E771" s="1"/>
  <c r="E68"/>
  <c r="E67" s="1"/>
  <c r="D97"/>
  <c r="D67" s="1"/>
  <c r="D123"/>
  <c r="D185"/>
  <c r="D184" s="1"/>
  <c r="D204"/>
  <c r="D203" s="1"/>
  <c r="E215"/>
  <c r="D223"/>
  <c r="D222" s="1"/>
  <c r="D302"/>
  <c r="E328"/>
  <c r="E494"/>
  <c r="E522"/>
  <c r="D733"/>
  <c r="D136"/>
  <c r="D135" s="1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C560" s="1"/>
  <c r="D676"/>
  <c r="E683"/>
  <c r="E694"/>
  <c r="D772"/>
  <c r="D771" s="1"/>
  <c r="D74" i="35"/>
  <c r="F32"/>
  <c r="C32"/>
  <c r="C74" s="1"/>
  <c r="G32"/>
  <c r="G74"/>
  <c r="E74" i="34"/>
  <c r="I74"/>
  <c r="F4"/>
  <c r="F74"/>
  <c r="C777" i="31"/>
  <c r="C772"/>
  <c r="C771" s="1"/>
  <c r="C768"/>
  <c r="C767" s="1"/>
  <c r="C765"/>
  <c r="C761"/>
  <c r="C760"/>
  <c r="C756"/>
  <c r="C755" s="1"/>
  <c r="C751"/>
  <c r="C750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5" s="1"/>
  <c r="C642"/>
  <c r="C638"/>
  <c r="C628"/>
  <c r="C616"/>
  <c r="C610"/>
  <c r="C603"/>
  <c r="C599"/>
  <c r="C595"/>
  <c r="C592"/>
  <c r="C587"/>
  <c r="C581"/>
  <c r="C577"/>
  <c r="C569"/>
  <c r="C562"/>
  <c r="C556"/>
  <c r="C552"/>
  <c r="C547"/>
  <c r="C544"/>
  <c r="C538" s="1"/>
  <c r="C531"/>
  <c r="C529"/>
  <c r="C528" s="1"/>
  <c r="C522"/>
  <c r="C513"/>
  <c r="C509" s="1"/>
  <c r="C504"/>
  <c r="C497"/>
  <c r="C494"/>
  <c r="C491"/>
  <c r="C486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/>
  <c r="C302"/>
  <c r="C263"/>
  <c r="C259" s="1"/>
  <c r="C260"/>
  <c r="C250"/>
  <c r="C244"/>
  <c r="C243" s="1"/>
  <c r="C239"/>
  <c r="C238" s="1"/>
  <c r="C236"/>
  <c r="C235" s="1"/>
  <c r="C233"/>
  <c r="C229"/>
  <c r="C223"/>
  <c r="C222" s="1"/>
  <c r="C220"/>
  <c r="C215" s="1"/>
  <c r="C216"/>
  <c r="C213"/>
  <c r="C211"/>
  <c r="C207"/>
  <c r="C204"/>
  <c r="C201"/>
  <c r="C200"/>
  <c r="C198"/>
  <c r="C197" s="1"/>
  <c r="C195"/>
  <c r="C193"/>
  <c r="C189"/>
  <c r="C185"/>
  <c r="C184" s="1"/>
  <c r="C179"/>
  <c r="C174"/>
  <c r="C171"/>
  <c r="C167"/>
  <c r="C164"/>
  <c r="C160"/>
  <c r="C157"/>
  <c r="C154"/>
  <c r="C149"/>
  <c r="C146"/>
  <c r="C143"/>
  <c r="C140"/>
  <c r="C136"/>
  <c r="C132"/>
  <c r="C129"/>
  <c r="C126"/>
  <c r="C123"/>
  <c r="C120"/>
  <c r="C117"/>
  <c r="C97"/>
  <c r="C68"/>
  <c r="C61"/>
  <c r="C38"/>
  <c r="C11"/>
  <c r="C4"/>
  <c r="D778" i="33"/>
  <c r="E778" s="1"/>
  <c r="E777" s="1"/>
  <c r="D777"/>
  <c r="C777"/>
  <c r="D776"/>
  <c r="E776" s="1"/>
  <c r="D775"/>
  <c r="E775" s="1"/>
  <c r="E774"/>
  <c r="D774"/>
  <c r="D773"/>
  <c r="E773" s="1"/>
  <c r="D772"/>
  <c r="D771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E736"/>
  <c r="D736"/>
  <c r="D735"/>
  <c r="E735" s="1"/>
  <c r="E734" s="1"/>
  <c r="E733" s="1"/>
  <c r="C734"/>
  <c r="C733" s="1"/>
  <c r="E732"/>
  <c r="E731" s="1"/>
  <c r="E730" s="1"/>
  <c r="D732"/>
  <c r="D731" s="1"/>
  <c r="D730" s="1"/>
  <c r="C731"/>
  <c r="C730" s="1"/>
  <c r="E729"/>
  <c r="D729"/>
  <c r="D728"/>
  <c r="E728" s="1"/>
  <c r="E727" s="1"/>
  <c r="D727"/>
  <c r="C727"/>
  <c r="J726"/>
  <c r="J725"/>
  <c r="D724"/>
  <c r="E724" s="1"/>
  <c r="D723"/>
  <c r="E723" s="1"/>
  <c r="C722"/>
  <c r="D721"/>
  <c r="E721" s="1"/>
  <c r="D720"/>
  <c r="E720" s="1"/>
  <c r="D719"/>
  <c r="D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E708"/>
  <c r="D708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E697"/>
  <c r="D697"/>
  <c r="D696"/>
  <c r="E696" s="1"/>
  <c r="D695"/>
  <c r="D694" s="1"/>
  <c r="C694"/>
  <c r="D693"/>
  <c r="E693" s="1"/>
  <c r="D692"/>
  <c r="E692" s="1"/>
  <c r="E691"/>
  <c r="D691"/>
  <c r="D690"/>
  <c r="E690" s="1"/>
  <c r="E689"/>
  <c r="D689"/>
  <c r="D688"/>
  <c r="C687"/>
  <c r="E686"/>
  <c r="D686"/>
  <c r="D685"/>
  <c r="E685" s="1"/>
  <c r="E684"/>
  <c r="E683" s="1"/>
  <c r="D684"/>
  <c r="D683" s="1"/>
  <c r="C683"/>
  <c r="E682"/>
  <c r="D682"/>
  <c r="D681"/>
  <c r="E681" s="1"/>
  <c r="D680"/>
  <c r="E680" s="1"/>
  <c r="C679"/>
  <c r="D678"/>
  <c r="E678" s="1"/>
  <c r="D677"/>
  <c r="D676" s="1"/>
  <c r="C676"/>
  <c r="D675"/>
  <c r="E675" s="1"/>
  <c r="D674"/>
  <c r="E674" s="1"/>
  <c r="E673"/>
  <c r="D673"/>
  <c r="D672"/>
  <c r="C671"/>
  <c r="E670"/>
  <c r="D670"/>
  <c r="D669"/>
  <c r="E669" s="1"/>
  <c r="E668"/>
  <c r="D668"/>
  <c r="D667"/>
  <c r="E667" s="1"/>
  <c r="E666"/>
  <c r="D666"/>
  <c r="D665" s="1"/>
  <c r="C665"/>
  <c r="E664"/>
  <c r="D664"/>
  <c r="D663"/>
  <c r="E663" s="1"/>
  <c r="D662"/>
  <c r="D661" s="1"/>
  <c r="C661"/>
  <c r="D660"/>
  <c r="E660" s="1"/>
  <c r="E659"/>
  <c r="D659"/>
  <c r="D658"/>
  <c r="E658" s="1"/>
  <c r="D657"/>
  <c r="E657" s="1"/>
  <c r="D656"/>
  <c r="E656" s="1"/>
  <c r="D655"/>
  <c r="E655" s="1"/>
  <c r="D654"/>
  <c r="D653" s="1"/>
  <c r="C653"/>
  <c r="D652"/>
  <c r="E652" s="1"/>
  <c r="D651"/>
  <c r="E651" s="1"/>
  <c r="D650"/>
  <c r="E650" s="1"/>
  <c r="D649"/>
  <c r="E649" s="1"/>
  <c r="D648"/>
  <c r="E648" s="1"/>
  <c r="E647"/>
  <c r="D647"/>
  <c r="C646"/>
  <c r="J645"/>
  <c r="D644"/>
  <c r="E644" s="1"/>
  <c r="D643"/>
  <c r="E643" s="1"/>
  <c r="E642" s="1"/>
  <c r="J642"/>
  <c r="D642"/>
  <c r="C642"/>
  <c r="D641"/>
  <c r="E641" s="1"/>
  <c r="E640"/>
  <c r="D640"/>
  <c r="D639"/>
  <c r="E639" s="1"/>
  <c r="J638"/>
  <c r="C638"/>
  <c r="E637"/>
  <c r="D637"/>
  <c r="D636"/>
  <c r="E636" s="1"/>
  <c r="E635"/>
  <c r="D635"/>
  <c r="D634"/>
  <c r="E634" s="1"/>
  <c r="D633"/>
  <c r="E633" s="1"/>
  <c r="D632"/>
  <c r="E632" s="1"/>
  <c r="D631"/>
  <c r="E631" s="1"/>
  <c r="D630"/>
  <c r="E630" s="1"/>
  <c r="E629"/>
  <c r="D629"/>
  <c r="D628" s="1"/>
  <c r="C628"/>
  <c r="E627"/>
  <c r="D627"/>
  <c r="D626"/>
  <c r="E626" s="1"/>
  <c r="E625"/>
  <c r="D625"/>
  <c r="D624"/>
  <c r="E624" s="1"/>
  <c r="D623"/>
  <c r="E623" s="1"/>
  <c r="D622"/>
  <c r="E622" s="1"/>
  <c r="D621"/>
  <c r="E621" s="1"/>
  <c r="D620"/>
  <c r="E619"/>
  <c r="D619"/>
  <c r="D618"/>
  <c r="E618" s="1"/>
  <c r="E617"/>
  <c r="D617"/>
  <c r="C616"/>
  <c r="D615"/>
  <c r="E615" s="1"/>
  <c r="E614"/>
  <c r="D614"/>
  <c r="D613"/>
  <c r="E613" s="1"/>
  <c r="D612"/>
  <c r="E612" s="1"/>
  <c r="D611"/>
  <c r="C610"/>
  <c r="D609"/>
  <c r="E609" s="1"/>
  <c r="E608"/>
  <c r="D608"/>
  <c r="D607"/>
  <c r="D606"/>
  <c r="E606" s="1"/>
  <c r="D605"/>
  <c r="E605" s="1"/>
  <c r="D604"/>
  <c r="E604" s="1"/>
  <c r="C603"/>
  <c r="D602"/>
  <c r="E602" s="1"/>
  <c r="D601"/>
  <c r="E601" s="1"/>
  <c r="D600"/>
  <c r="D599" s="1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E583"/>
  <c r="D583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E570"/>
  <c r="D570"/>
  <c r="D569" s="1"/>
  <c r="C569"/>
  <c r="E568"/>
  <c r="D568"/>
  <c r="D567"/>
  <c r="E567" s="1"/>
  <c r="D566"/>
  <c r="E566" s="1"/>
  <c r="D565"/>
  <c r="E565" s="1"/>
  <c r="D564"/>
  <c r="E564" s="1"/>
  <c r="D563"/>
  <c r="C562"/>
  <c r="J561"/>
  <c r="J560"/>
  <c r="J559"/>
  <c r="E558"/>
  <c r="D558"/>
  <c r="D557"/>
  <c r="D556" s="1"/>
  <c r="C556"/>
  <c r="D555"/>
  <c r="E555" s="1"/>
  <c r="D554"/>
  <c r="E554" s="1"/>
  <c r="D553"/>
  <c r="D552" s="1"/>
  <c r="D551" s="1"/>
  <c r="D550" s="1"/>
  <c r="C552"/>
  <c r="J551"/>
  <c r="J550"/>
  <c r="E549"/>
  <c r="D549"/>
  <c r="D548"/>
  <c r="J547"/>
  <c r="C547"/>
  <c r="E546"/>
  <c r="D546"/>
  <c r="D545"/>
  <c r="C544"/>
  <c r="D543"/>
  <c r="E543" s="1"/>
  <c r="D542"/>
  <c r="E542" s="1"/>
  <c r="D541"/>
  <c r="E541" s="1"/>
  <c r="E540"/>
  <c r="D540"/>
  <c r="D539"/>
  <c r="C538"/>
  <c r="D537"/>
  <c r="E537" s="1"/>
  <c r="D536"/>
  <c r="E536" s="1"/>
  <c r="D535"/>
  <c r="E535" s="1"/>
  <c r="D534"/>
  <c r="E534" s="1"/>
  <c r="E533"/>
  <c r="D533"/>
  <c r="D532"/>
  <c r="E532" s="1"/>
  <c r="D531"/>
  <c r="D528" s="1"/>
  <c r="C531"/>
  <c r="D530"/>
  <c r="D529" s="1"/>
  <c r="C529"/>
  <c r="E527"/>
  <c r="D527"/>
  <c r="D526"/>
  <c r="E526" s="1"/>
  <c r="E525"/>
  <c r="D525"/>
  <c r="D524"/>
  <c r="E524" s="1"/>
  <c r="E523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E511"/>
  <c r="D511"/>
  <c r="D510"/>
  <c r="C509"/>
  <c r="D508"/>
  <c r="E508" s="1"/>
  <c r="D507"/>
  <c r="E507" s="1"/>
  <c r="D506"/>
  <c r="E506" s="1"/>
  <c r="D505"/>
  <c r="C504"/>
  <c r="E503"/>
  <c r="D503"/>
  <c r="D502"/>
  <c r="E502" s="1"/>
  <c r="E501"/>
  <c r="D501"/>
  <c r="D500"/>
  <c r="E500" s="1"/>
  <c r="D499"/>
  <c r="E499" s="1"/>
  <c r="D498"/>
  <c r="C497"/>
  <c r="D496"/>
  <c r="E496" s="1"/>
  <c r="E495"/>
  <c r="D495"/>
  <c r="D494" s="1"/>
  <c r="C494"/>
  <c r="D493"/>
  <c r="E493" s="1"/>
  <c r="E492"/>
  <c r="D492"/>
  <c r="C491"/>
  <c r="E490"/>
  <c r="D490"/>
  <c r="D489"/>
  <c r="E489" s="1"/>
  <c r="E488"/>
  <c r="D488"/>
  <c r="D487"/>
  <c r="C486"/>
  <c r="C484" s="1"/>
  <c r="E485"/>
  <c r="D485"/>
  <c r="J483"/>
  <c r="E481"/>
  <c r="D481"/>
  <c r="D480"/>
  <c r="E480" s="1"/>
  <c r="D479"/>
  <c r="E479" s="1"/>
  <c r="D478"/>
  <c r="C477"/>
  <c r="D476"/>
  <c r="E476" s="1"/>
  <c r="D475"/>
  <c r="C474"/>
  <c r="D473"/>
  <c r="E473" s="1"/>
  <c r="E472"/>
  <c r="D472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C455"/>
  <c r="D454"/>
  <c r="E454" s="1"/>
  <c r="D453"/>
  <c r="E453" s="1"/>
  <c r="E452"/>
  <c r="D452"/>
  <c r="D451"/>
  <c r="C450"/>
  <c r="E449"/>
  <c r="D449"/>
  <c r="D448"/>
  <c r="E448" s="1"/>
  <c r="D447"/>
  <c r="E447" s="1"/>
  <c r="D446"/>
  <c r="C445"/>
  <c r="D443"/>
  <c r="E443" s="1"/>
  <c r="E442"/>
  <c r="D442"/>
  <c r="D441"/>
  <c r="E441" s="1"/>
  <c r="E440"/>
  <c r="D440"/>
  <c r="D439"/>
  <c r="E439" s="1"/>
  <c r="D438"/>
  <c r="E438" s="1"/>
  <c r="D437"/>
  <c r="E437" s="1"/>
  <c r="D436"/>
  <c r="E436" s="1"/>
  <c r="D435"/>
  <c r="E435" s="1"/>
  <c r="E434"/>
  <c r="D434"/>
  <c r="D433"/>
  <c r="E433" s="1"/>
  <c r="D432"/>
  <c r="E432" s="1"/>
  <c r="D431"/>
  <c r="E431" s="1"/>
  <c r="D430"/>
  <c r="E430" s="1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D417"/>
  <c r="E417" s="1"/>
  <c r="C416"/>
  <c r="D415"/>
  <c r="E415" s="1"/>
  <c r="D414"/>
  <c r="E414" s="1"/>
  <c r="D413"/>
  <c r="E413" s="1"/>
  <c r="D412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E401"/>
  <c r="D401"/>
  <c r="D400"/>
  <c r="C399"/>
  <c r="D398"/>
  <c r="E398" s="1"/>
  <c r="D397"/>
  <c r="E397" s="1"/>
  <c r="D396"/>
  <c r="C395"/>
  <c r="D394"/>
  <c r="E394" s="1"/>
  <c r="D393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E381"/>
  <c r="D381"/>
  <c r="D380"/>
  <c r="E380" s="1"/>
  <c r="D379"/>
  <c r="D378" s="1"/>
  <c r="C378"/>
  <c r="D377"/>
  <c r="E377" s="1"/>
  <c r="E376"/>
  <c r="D376"/>
  <c r="D375"/>
  <c r="E375" s="1"/>
  <c r="E374"/>
  <c r="D374"/>
  <c r="D373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E361"/>
  <c r="D361"/>
  <c r="D360"/>
  <c r="E360" s="1"/>
  <c r="E359"/>
  <c r="D359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C344"/>
  <c r="E343"/>
  <c r="D343"/>
  <c r="D342"/>
  <c r="E342" s="1"/>
  <c r="E341"/>
  <c r="D341"/>
  <c r="J339"/>
  <c r="D338"/>
  <c r="E338" s="1"/>
  <c r="E337"/>
  <c r="D337"/>
  <c r="D336"/>
  <c r="E336" s="1"/>
  <c r="D335"/>
  <c r="E335" s="1"/>
  <c r="D334"/>
  <c r="E334" s="1"/>
  <c r="E333"/>
  <c r="D333"/>
  <c r="D332"/>
  <c r="D331" s="1"/>
  <c r="C331"/>
  <c r="D330"/>
  <c r="E330" s="1"/>
  <c r="D329"/>
  <c r="E329" s="1"/>
  <c r="C328"/>
  <c r="D327"/>
  <c r="E327" s="1"/>
  <c r="E326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6"/>
  <c r="D316"/>
  <c r="C315"/>
  <c r="D313"/>
  <c r="E313" s="1"/>
  <c r="D312"/>
  <c r="E311"/>
  <c r="D311"/>
  <c r="D310"/>
  <c r="E310" s="1"/>
  <c r="E309"/>
  <c r="D309"/>
  <c r="D307"/>
  <c r="E307" s="1"/>
  <c r="E306"/>
  <c r="D306"/>
  <c r="D305" s="1"/>
  <c r="E304"/>
  <c r="D304"/>
  <c r="D303"/>
  <c r="E301"/>
  <c r="D301"/>
  <c r="D300"/>
  <c r="E300" s="1"/>
  <c r="E299"/>
  <c r="E298" s="1"/>
  <c r="D299"/>
  <c r="D298" s="1"/>
  <c r="E297"/>
  <c r="E296" s="1"/>
  <c r="D297"/>
  <c r="D296" s="1"/>
  <c r="D295"/>
  <c r="E295" s="1"/>
  <c r="D294"/>
  <c r="E294" s="1"/>
  <c r="D293"/>
  <c r="E293" s="1"/>
  <c r="E292"/>
  <c r="D292"/>
  <c r="D291"/>
  <c r="E291" s="1"/>
  <c r="E290"/>
  <c r="D290"/>
  <c r="D289" s="1"/>
  <c r="E288"/>
  <c r="D288"/>
  <c r="D287"/>
  <c r="E287" s="1"/>
  <c r="D286"/>
  <c r="E286" s="1"/>
  <c r="D285"/>
  <c r="E285" s="1"/>
  <c r="D284"/>
  <c r="E284" s="1"/>
  <c r="D283"/>
  <c r="E283" s="1"/>
  <c r="E282"/>
  <c r="D282"/>
  <c r="D281"/>
  <c r="E281" s="1"/>
  <c r="E280"/>
  <c r="D280"/>
  <c r="D279"/>
  <c r="E279" s="1"/>
  <c r="D278"/>
  <c r="E278" s="1"/>
  <c r="D277"/>
  <c r="E277" s="1"/>
  <c r="D276"/>
  <c r="E276" s="1"/>
  <c r="D275"/>
  <c r="E275" s="1"/>
  <c r="E274"/>
  <c r="D274"/>
  <c r="D273"/>
  <c r="E273" s="1"/>
  <c r="E272"/>
  <c r="D272"/>
  <c r="D271"/>
  <c r="E271" s="1"/>
  <c r="D270"/>
  <c r="E270" s="1"/>
  <c r="D269"/>
  <c r="E269" s="1"/>
  <c r="D268"/>
  <c r="E268" s="1"/>
  <c r="D267"/>
  <c r="E266"/>
  <c r="D266"/>
  <c r="D264"/>
  <c r="D262"/>
  <c r="E262" s="1"/>
  <c r="D261"/>
  <c r="E261" s="1"/>
  <c r="D260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E246"/>
  <c r="D246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E232"/>
  <c r="D232"/>
  <c r="D231"/>
  <c r="E231" s="1"/>
  <c r="E229" s="1"/>
  <c r="E228" s="1"/>
  <c r="E230"/>
  <c r="D230"/>
  <c r="C229"/>
  <c r="C228" s="1"/>
  <c r="E227"/>
  <c r="D227"/>
  <c r="D226"/>
  <c r="E226" s="1"/>
  <c r="E223" s="1"/>
  <c r="E222" s="1"/>
  <c r="E225"/>
  <c r="D225"/>
  <c r="D224"/>
  <c r="E224" s="1"/>
  <c r="C223"/>
  <c r="C222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E205"/>
  <c r="D205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E186"/>
  <c r="D186"/>
  <c r="D185" s="1"/>
  <c r="D184" s="1"/>
  <c r="C185"/>
  <c r="C184" s="1"/>
  <c r="D183"/>
  <c r="E183" s="1"/>
  <c r="E182" s="1"/>
  <c r="D182"/>
  <c r="E181"/>
  <c r="E180" s="1"/>
  <c r="D181"/>
  <c r="D180" s="1"/>
  <c r="D179" s="1"/>
  <c r="C179"/>
  <c r="J178"/>
  <c r="J177"/>
  <c r="D176"/>
  <c r="E176" s="1"/>
  <c r="E175"/>
  <c r="D175"/>
  <c r="D174"/>
  <c r="C174"/>
  <c r="D173"/>
  <c r="E173" s="1"/>
  <c r="D172"/>
  <c r="E172" s="1"/>
  <c r="C171"/>
  <c r="C170" s="1"/>
  <c r="J170"/>
  <c r="D169"/>
  <c r="E169" s="1"/>
  <c r="E168"/>
  <c r="D168"/>
  <c r="C167"/>
  <c r="D166"/>
  <c r="E166" s="1"/>
  <c r="D165"/>
  <c r="C164"/>
  <c r="J163"/>
  <c r="E162"/>
  <c r="D162"/>
  <c r="D161"/>
  <c r="E161" s="1"/>
  <c r="E160" s="1"/>
  <c r="D160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D146" s="1"/>
  <c r="E147"/>
  <c r="D147"/>
  <c r="C146"/>
  <c r="D145"/>
  <c r="E145" s="1"/>
  <c r="D144"/>
  <c r="E144" s="1"/>
  <c r="E143" s="1"/>
  <c r="C143"/>
  <c r="D142"/>
  <c r="E142" s="1"/>
  <c r="E141"/>
  <c r="D141"/>
  <c r="D140" s="1"/>
  <c r="C140"/>
  <c r="D139"/>
  <c r="E139" s="1"/>
  <c r="D138"/>
  <c r="E138" s="1"/>
  <c r="D137"/>
  <c r="E137" s="1"/>
  <c r="C136"/>
  <c r="J135"/>
  <c r="E134"/>
  <c r="D134"/>
  <c r="E133"/>
  <c r="E132" s="1"/>
  <c r="D133"/>
  <c r="D132" s="1"/>
  <c r="C132"/>
  <c r="D131"/>
  <c r="E131" s="1"/>
  <c r="D130"/>
  <c r="C129"/>
  <c r="D128"/>
  <c r="E128" s="1"/>
  <c r="E127"/>
  <c r="D127"/>
  <c r="D126"/>
  <c r="C126"/>
  <c r="D125"/>
  <c r="E125" s="1"/>
  <c r="D124"/>
  <c r="D123" s="1"/>
  <c r="C123"/>
  <c r="D122"/>
  <c r="E122" s="1"/>
  <c r="E121"/>
  <c r="D121"/>
  <c r="C120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D100"/>
  <c r="E100" s="1"/>
  <c r="D99"/>
  <c r="E98"/>
  <c r="D98"/>
  <c r="J97"/>
  <c r="C97"/>
  <c r="E96"/>
  <c r="D96"/>
  <c r="D95"/>
  <c r="E95" s="1"/>
  <c r="E94"/>
  <c r="D94"/>
  <c r="D93"/>
  <c r="E93" s="1"/>
  <c r="E92"/>
  <c r="D92"/>
  <c r="D91"/>
  <c r="E91" s="1"/>
  <c r="D90"/>
  <c r="E90" s="1"/>
  <c r="D89"/>
  <c r="E89" s="1"/>
  <c r="E88"/>
  <c r="D88"/>
  <c r="D87"/>
  <c r="E87" s="1"/>
  <c r="E86"/>
  <c r="D86"/>
  <c r="D85"/>
  <c r="E85" s="1"/>
  <c r="E84"/>
  <c r="D84"/>
  <c r="D83"/>
  <c r="E83" s="1"/>
  <c r="E82"/>
  <c r="D82"/>
  <c r="D81"/>
  <c r="E81" s="1"/>
  <c r="E80"/>
  <c r="D80"/>
  <c r="D79"/>
  <c r="E79" s="1"/>
  <c r="E78"/>
  <c r="D78"/>
  <c r="D77"/>
  <c r="E77" s="1"/>
  <c r="E76"/>
  <c r="D76"/>
  <c r="D75"/>
  <c r="E75" s="1"/>
  <c r="E74"/>
  <c r="D74"/>
  <c r="D73"/>
  <c r="E73" s="1"/>
  <c r="E72"/>
  <c r="D72"/>
  <c r="D71"/>
  <c r="E71" s="1"/>
  <c r="E70"/>
  <c r="D70"/>
  <c r="D69"/>
  <c r="E69" s="1"/>
  <c r="J68"/>
  <c r="C68"/>
  <c r="J67"/>
  <c r="E66"/>
  <c r="D66"/>
  <c r="D65"/>
  <c r="E65" s="1"/>
  <c r="E64"/>
  <c r="D64"/>
  <c r="D63"/>
  <c r="E63" s="1"/>
  <c r="E62"/>
  <c r="D62"/>
  <c r="J61"/>
  <c r="D61"/>
  <c r="C61"/>
  <c r="D60"/>
  <c r="E60" s="1"/>
  <c r="E59"/>
  <c r="D59"/>
  <c r="D58"/>
  <c r="E58" s="1"/>
  <c r="D57"/>
  <c r="E57" s="1"/>
  <c r="D56"/>
  <c r="E56" s="1"/>
  <c r="E55"/>
  <c r="D55"/>
  <c r="D54"/>
  <c r="E54" s="1"/>
  <c r="D53"/>
  <c r="E53" s="1"/>
  <c r="D52"/>
  <c r="E52" s="1"/>
  <c r="E51"/>
  <c r="D51"/>
  <c r="D50"/>
  <c r="E50" s="1"/>
  <c r="E49"/>
  <c r="D49"/>
  <c r="D48"/>
  <c r="E48" s="1"/>
  <c r="E47"/>
  <c r="D47"/>
  <c r="D46"/>
  <c r="E46" s="1"/>
  <c r="D45"/>
  <c r="E45" s="1"/>
  <c r="D44"/>
  <c r="E44" s="1"/>
  <c r="E43"/>
  <c r="D43"/>
  <c r="D42"/>
  <c r="E42" s="1"/>
  <c r="D41"/>
  <c r="E41" s="1"/>
  <c r="D40"/>
  <c r="E40" s="1"/>
  <c r="E39"/>
  <c r="D39"/>
  <c r="J38"/>
  <c r="C38"/>
  <c r="E37"/>
  <c r="D37"/>
  <c r="D36"/>
  <c r="E36" s="1"/>
  <c r="D35"/>
  <c r="E35" s="1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E8"/>
  <c r="D8"/>
  <c r="D7"/>
  <c r="E7" s="1"/>
  <c r="D6"/>
  <c r="E6" s="1"/>
  <c r="D5"/>
  <c r="E5" s="1"/>
  <c r="J4"/>
  <c r="C4"/>
  <c r="J3"/>
  <c r="J2"/>
  <c r="J1"/>
  <c r="E455" l="1"/>
  <c r="D455"/>
  <c r="D392"/>
  <c r="E379"/>
  <c r="C67"/>
  <c r="D97"/>
  <c r="D38"/>
  <c r="D4"/>
  <c r="C3"/>
  <c r="C2" s="1"/>
  <c r="C484" i="31"/>
  <c r="C551"/>
  <c r="C550" s="1"/>
  <c r="C188"/>
  <c r="C203"/>
  <c r="C170"/>
  <c r="C163"/>
  <c r="C67"/>
  <c r="E4" i="33"/>
  <c r="E513"/>
  <c r="E11"/>
  <c r="E126"/>
  <c r="E174"/>
  <c r="C114" i="39"/>
  <c r="E68" i="33"/>
  <c r="D157"/>
  <c r="E239"/>
  <c r="E238" s="1"/>
  <c r="D409"/>
  <c r="D416"/>
  <c r="D429"/>
  <c r="D11"/>
  <c r="D68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340"/>
  <c r="C743"/>
  <c r="H74" i="35"/>
  <c r="D116" i="38"/>
  <c r="D115" s="1"/>
  <c r="E561"/>
  <c r="D263" i="39"/>
  <c r="D188"/>
  <c r="D178" s="1"/>
  <c r="D177" s="1"/>
  <c r="D2"/>
  <c r="C215" i="33"/>
  <c r="E61"/>
  <c r="E120"/>
  <c r="E154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2" s="1"/>
  <c r="C116"/>
  <c r="C444"/>
  <c r="C561"/>
  <c r="C560" s="1"/>
  <c r="D188" i="38"/>
  <c r="D178" s="1"/>
  <c r="D177" s="1"/>
  <c r="D444" i="39"/>
  <c r="E717"/>
  <c r="E716" s="1"/>
  <c r="E215"/>
  <c r="E3" i="38"/>
  <c r="E2" s="1"/>
  <c r="E140" i="33"/>
  <c r="E289"/>
  <c r="E522"/>
  <c r="E646"/>
  <c r="E314" i="38"/>
  <c r="D560"/>
  <c r="D645"/>
  <c r="E178"/>
  <c r="E177" s="1"/>
  <c r="D339" i="39"/>
  <c r="E483"/>
  <c r="E38" i="33"/>
  <c r="E3" s="1"/>
  <c r="E185"/>
  <c r="E184" s="1"/>
  <c r="E260"/>
  <c r="E412"/>
  <c r="E491"/>
  <c r="C551"/>
  <c r="C550" s="1"/>
  <c r="D592"/>
  <c r="D610"/>
  <c r="C135" i="31"/>
  <c r="C717"/>
  <c r="C716" s="1"/>
  <c r="D2" i="38"/>
  <c r="C114"/>
  <c r="E340"/>
  <c r="E339" s="1"/>
  <c r="D152" i="39"/>
  <c r="C339"/>
  <c r="C258" s="1"/>
  <c r="C257" s="1"/>
  <c r="E163"/>
  <c r="D483"/>
  <c r="D116"/>
  <c r="D115" s="1"/>
  <c r="E152"/>
  <c r="E3"/>
  <c r="E561"/>
  <c r="E560" s="1"/>
  <c r="E203"/>
  <c r="E178" s="1"/>
  <c r="E177" s="1"/>
  <c r="C559"/>
  <c r="E340"/>
  <c r="E339" s="1"/>
  <c r="E314"/>
  <c r="E259" s="1"/>
  <c r="E116"/>
  <c r="E135"/>
  <c r="E67"/>
  <c r="D561"/>
  <c r="D560" s="1"/>
  <c r="D559" s="1"/>
  <c r="E726"/>
  <c r="E725" s="1"/>
  <c r="D314"/>
  <c r="D259" s="1"/>
  <c r="D258" s="1"/>
  <c r="D257" s="1"/>
  <c r="C559" i="38"/>
  <c r="E484"/>
  <c r="E259"/>
  <c r="E726"/>
  <c r="E725" s="1"/>
  <c r="E509"/>
  <c r="D263"/>
  <c r="D259" s="1"/>
  <c r="D483"/>
  <c r="D726"/>
  <c r="D725" s="1"/>
  <c r="D559" s="1"/>
  <c r="E115"/>
  <c r="E645"/>
  <c r="E560" s="1"/>
  <c r="E559" s="1"/>
  <c r="E152"/>
  <c r="C483" i="31"/>
  <c r="C726"/>
  <c r="C725" s="1"/>
  <c r="E317" i="33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53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E267"/>
  <c r="E265" s="1"/>
  <c r="D265"/>
  <c r="D201"/>
  <c r="D200" s="1"/>
  <c r="E202"/>
  <c r="E201" s="1"/>
  <c r="E200" s="1"/>
  <c r="D203"/>
  <c r="E67"/>
  <c r="C115"/>
  <c r="E179"/>
  <c r="C178"/>
  <c r="C177" s="1"/>
  <c r="D195"/>
  <c r="E196"/>
  <c r="E195" s="1"/>
  <c r="D239"/>
  <c r="D238" s="1"/>
  <c r="C340"/>
  <c r="C339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D263" s="1"/>
  <c r="D259" s="1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5" s="1"/>
  <c r="D184" s="1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8" s="1"/>
  <c r="D767" s="1"/>
  <c r="D766"/>
  <c r="E766" s="1"/>
  <c r="E765" s="1"/>
  <c r="D764"/>
  <c r="E764" s="1"/>
  <c r="D763"/>
  <c r="D762"/>
  <c r="E762" s="1"/>
  <c r="D759"/>
  <c r="E759" s="1"/>
  <c r="D758"/>
  <c r="E758" s="1"/>
  <c r="D757"/>
  <c r="D756" s="1"/>
  <c r="D755" s="1"/>
  <c r="D754"/>
  <c r="E754" s="1"/>
  <c r="D753"/>
  <c r="E753" s="1"/>
  <c r="E751" s="1"/>
  <c r="D752"/>
  <c r="E752" s="1"/>
  <c r="D751"/>
  <c r="D750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E736"/>
  <c r="D736"/>
  <c r="D735"/>
  <c r="D734" s="1"/>
  <c r="D733" s="1"/>
  <c r="D732"/>
  <c r="E732" s="1"/>
  <c r="E731" s="1"/>
  <c r="E730" s="1"/>
  <c r="D729"/>
  <c r="E729" s="1"/>
  <c r="D728"/>
  <c r="E728" s="1"/>
  <c r="E724"/>
  <c r="D724"/>
  <c r="D723"/>
  <c r="D721"/>
  <c r="E721" s="1"/>
  <c r="E720"/>
  <c r="D720"/>
  <c r="D719"/>
  <c r="D715"/>
  <c r="E715" s="1"/>
  <c r="E714"/>
  <c r="D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E680"/>
  <c r="D680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E594"/>
  <c r="D594"/>
  <c r="D593"/>
  <c r="E593" s="1"/>
  <c r="E592" s="1"/>
  <c r="D591"/>
  <c r="E591" s="1"/>
  <c r="E590"/>
  <c r="D590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E540"/>
  <c r="D540"/>
  <c r="D539"/>
  <c r="D537"/>
  <c r="E537" s="1"/>
  <c r="E536"/>
  <c r="D536"/>
  <c r="D535"/>
  <c r="E535" s="1"/>
  <c r="D534"/>
  <c r="E534" s="1"/>
  <c r="D533"/>
  <c r="E533" s="1"/>
  <c r="D532"/>
  <c r="E532" s="1"/>
  <c r="D530"/>
  <c r="E530" s="1"/>
  <c r="E529" s="1"/>
  <c r="D529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E513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D478"/>
  <c r="E478" s="1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D450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E416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E375"/>
  <c r="D375"/>
  <c r="D374"/>
  <c r="D373" s="1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D344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E312"/>
  <c r="D312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E251"/>
  <c r="D251"/>
  <c r="D250" s="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7" s="1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D134"/>
  <c r="E134" s="1"/>
  <c r="D133"/>
  <c r="D132" s="1"/>
  <c r="D131"/>
  <c r="E131" s="1"/>
  <c r="D130"/>
  <c r="E130" s="1"/>
  <c r="D128"/>
  <c r="E128" s="1"/>
  <c r="D127"/>
  <c r="D125"/>
  <c r="E125" s="1"/>
  <c r="D124"/>
  <c r="D122"/>
  <c r="E122" s="1"/>
  <c r="D121"/>
  <c r="D120" s="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D97" s="1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E683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4"/>
  <c r="D514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D449"/>
  <c r="E449" s="1"/>
  <c r="D448"/>
  <c r="E448" s="1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3" s="1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E737"/>
  <c r="D737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E713"/>
  <c r="D713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E682"/>
  <c r="D682"/>
  <c r="D681"/>
  <c r="E681" s="1"/>
  <c r="E679" s="1"/>
  <c r="E680"/>
  <c r="D680"/>
  <c r="D678"/>
  <c r="E678" s="1"/>
  <c r="D677"/>
  <c r="E677" s="1"/>
  <c r="D675"/>
  <c r="E675" s="1"/>
  <c r="D674"/>
  <c r="E674" s="1"/>
  <c r="D673"/>
  <c r="E673" s="1"/>
  <c r="D672"/>
  <c r="E672" s="1"/>
  <c r="E670"/>
  <c r="D670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E602"/>
  <c r="D602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E588"/>
  <c r="D588"/>
  <c r="D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E419"/>
  <c r="D419"/>
  <c r="D418"/>
  <c r="E418" s="1"/>
  <c r="D417"/>
  <c r="E417" s="1"/>
  <c r="E415"/>
  <c r="D415"/>
  <c r="D414"/>
  <c r="E414" s="1"/>
  <c r="D413"/>
  <c r="E413" s="1"/>
  <c r="D411"/>
  <c r="E411" s="1"/>
  <c r="D410"/>
  <c r="D408"/>
  <c r="E408" s="1"/>
  <c r="E407"/>
  <c r="D407"/>
  <c r="D406"/>
  <c r="E406" s="1"/>
  <c r="E405"/>
  <c r="D405"/>
  <c r="D404" s="1"/>
  <c r="D403"/>
  <c r="E403" s="1"/>
  <c r="E402"/>
  <c r="D402"/>
  <c r="D401"/>
  <c r="E401" s="1"/>
  <c r="E400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E338"/>
  <c r="D338"/>
  <c r="D337"/>
  <c r="E337" s="1"/>
  <c r="E336"/>
  <c r="D336"/>
  <c r="D335"/>
  <c r="E335" s="1"/>
  <c r="E334"/>
  <c r="D334"/>
  <c r="D333"/>
  <c r="E333" s="1"/>
  <c r="E332"/>
  <c r="D332"/>
  <c r="D330"/>
  <c r="E330" s="1"/>
  <c r="D329"/>
  <c r="E329" s="1"/>
  <c r="D327"/>
  <c r="E327" s="1"/>
  <c r="D326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D315" s="1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E247"/>
  <c r="D247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E192"/>
  <c r="D192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E176"/>
  <c r="D176"/>
  <c r="D175"/>
  <c r="E175" s="1"/>
  <c r="D173"/>
  <c r="E173" s="1"/>
  <c r="D172"/>
  <c r="D171" s="1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E22"/>
  <c r="D22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183" i="27" l="1"/>
  <c r="E182" s="1"/>
  <c r="D67" i="33"/>
  <c r="D3"/>
  <c r="C559" i="31"/>
  <c r="C115"/>
  <c r="C114" s="1"/>
  <c r="E645" i="33"/>
  <c r="E340"/>
  <c r="E258" i="39"/>
  <c r="E257" s="1"/>
  <c r="C259" i="33"/>
  <c r="C258" s="1"/>
  <c r="C257" s="1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2"/>
  <c r="E483" i="38"/>
  <c r="D2" i="33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59"/>
  <c r="D114"/>
  <c r="E115"/>
  <c r="E114" s="1"/>
  <c r="E114" i="38"/>
  <c r="D258"/>
  <c r="D257" s="1"/>
  <c r="D308" i="31"/>
  <c r="E538" i="33"/>
  <c r="E483" s="1"/>
  <c r="C114"/>
  <c r="D152"/>
  <c r="D135"/>
  <c r="C559"/>
  <c r="E444"/>
  <c r="E263"/>
  <c r="E259" s="1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D258" s="1"/>
  <c r="D257" s="1"/>
  <c r="E188"/>
  <c r="E178" s="1"/>
  <c r="E177" s="1"/>
  <c r="E116"/>
  <c r="E115" s="1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E348" s="1"/>
  <c r="D368"/>
  <c r="E369"/>
  <c r="E368" s="1"/>
  <c r="E156" i="28"/>
  <c r="D154"/>
  <c r="E370"/>
  <c r="E368" s="1"/>
  <c r="D368"/>
  <c r="E38" i="26"/>
  <c r="E164"/>
  <c r="E163" s="1"/>
  <c r="E250"/>
  <c r="E412"/>
  <c r="E599"/>
  <c r="D642"/>
  <c r="E643"/>
  <c r="E642" s="1"/>
  <c r="E117"/>
  <c r="E129"/>
  <c r="E172"/>
  <c r="E171" s="1"/>
  <c r="E170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E756"/>
  <c r="E755" s="1"/>
  <c r="D129"/>
  <c r="D143"/>
  <c r="E149"/>
  <c r="D180"/>
  <c r="E181"/>
  <c r="E180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D215" i="27" l="1"/>
  <c r="D116"/>
  <c r="E339" i="33"/>
  <c r="E179" i="31"/>
  <c r="D263" i="26"/>
  <c r="D263" i="28"/>
  <c r="D2"/>
  <c r="D153" i="27"/>
  <c r="D203" i="31"/>
  <c r="D484" i="27"/>
  <c r="D483" s="1"/>
  <c r="D444" i="28"/>
  <c r="D645"/>
  <c r="D179" i="31"/>
  <c r="E114" i="33"/>
  <c r="E258"/>
  <c r="E257" s="1"/>
  <c r="D560"/>
  <c r="D559" s="1"/>
  <c r="D115"/>
  <c r="D114" s="1"/>
  <c r="E559"/>
  <c r="D726" i="28"/>
  <c r="D725" s="1"/>
  <c r="E484" i="26"/>
  <c r="E314"/>
  <c r="E484" i="27"/>
  <c r="E483" s="1"/>
  <c r="E135"/>
  <c r="E153" i="31"/>
  <c r="D135"/>
  <c r="D484" i="28"/>
  <c r="E116" i="26"/>
  <c r="D726"/>
  <c r="D725" s="1"/>
  <c r="D314"/>
  <c r="D259" s="1"/>
  <c r="E717"/>
  <c r="E716" s="1"/>
  <c r="E743" i="31"/>
  <c r="D340" i="28"/>
  <c r="D339" s="1"/>
  <c r="D188"/>
  <c r="D178" s="1"/>
  <c r="D177" s="1"/>
  <c r="E153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E178" s="1"/>
  <c r="E177" s="1"/>
  <c r="D551"/>
  <c r="D550" s="1"/>
  <c r="D3"/>
  <c r="D203"/>
  <c r="D178" s="1"/>
  <c r="D177" s="1"/>
  <c r="D67"/>
  <c r="E263"/>
  <c r="E340"/>
  <c r="E339" s="1"/>
  <c r="D483" i="26"/>
  <c r="D444" i="27"/>
  <c r="E726" i="28"/>
  <c r="E725" s="1"/>
  <c r="D152" i="26"/>
  <c r="E340"/>
  <c r="D116"/>
  <c r="D115" s="1"/>
  <c r="D314" i="27"/>
  <c r="D645"/>
  <c r="E152" i="28"/>
  <c r="E135"/>
  <c r="E645"/>
  <c r="E67"/>
  <c r="E484" i="31"/>
  <c r="D153" i="28"/>
  <c r="D3" i="26"/>
  <c r="D2" s="1"/>
  <c r="E3"/>
  <c r="E67"/>
  <c r="E228" i="27"/>
  <c r="E645"/>
  <c r="E170"/>
  <c r="E152" s="1"/>
  <c r="E228" i="28"/>
  <c r="E178" s="1"/>
  <c r="E177" s="1"/>
  <c r="D152"/>
  <c r="E228" i="31"/>
  <c r="D178"/>
  <c r="D177" s="1"/>
  <c r="D340"/>
  <c r="D314" i="28"/>
  <c r="D259" s="1"/>
  <c r="D3" i="31"/>
  <c r="D153"/>
  <c r="E551" i="26"/>
  <c r="E550" s="1"/>
  <c r="E314" i="27"/>
  <c r="D263"/>
  <c r="D259" s="1"/>
  <c r="D561"/>
  <c r="E538" i="28"/>
  <c r="E645" i="31"/>
  <c r="D314"/>
  <c r="D561" i="28"/>
  <c r="D560" s="1"/>
  <c r="D559" s="1"/>
  <c r="D645" i="31"/>
  <c r="E340"/>
  <c r="E188"/>
  <c r="E750"/>
  <c r="D726"/>
  <c r="D725" s="1"/>
  <c r="E314"/>
  <c r="E551"/>
  <c r="E550" s="1"/>
  <c r="D444"/>
  <c r="E3"/>
  <c r="E263"/>
  <c r="E116"/>
  <c r="D484"/>
  <c r="D483" s="1"/>
  <c r="D561"/>
  <c r="E444"/>
  <c r="E444" i="28"/>
  <c r="E561"/>
  <c r="E560" s="1"/>
  <c r="D483"/>
  <c r="E116"/>
  <c r="E314"/>
  <c r="E484"/>
  <c r="E340"/>
  <c r="E263"/>
  <c r="E551"/>
  <c r="E550" s="1"/>
  <c r="E3"/>
  <c r="E259" i="27"/>
  <c r="D152"/>
  <c r="E726"/>
  <c r="E725" s="1"/>
  <c r="D135"/>
  <c r="D115" s="1"/>
  <c r="D726"/>
  <c r="D725" s="1"/>
  <c r="D340"/>
  <c r="E717"/>
  <c r="E716" s="1"/>
  <c r="E561"/>
  <c r="E560" s="1"/>
  <c r="E551"/>
  <c r="E550" s="1"/>
  <c r="D717"/>
  <c r="D716" s="1"/>
  <c r="E116"/>
  <c r="E115" s="1"/>
  <c r="E3"/>
  <c r="E2" s="1"/>
  <c r="D178" i="26"/>
  <c r="D177" s="1"/>
  <c r="E188"/>
  <c r="E178" s="1"/>
  <c r="E177" s="1"/>
  <c r="D340"/>
  <c r="D339" s="1"/>
  <c r="E645"/>
  <c r="D444"/>
  <c r="E135"/>
  <c r="E115" s="1"/>
  <c r="E444"/>
  <c r="E339" s="1"/>
  <c r="E483"/>
  <c r="E561"/>
  <c r="D645"/>
  <c r="D560" s="1"/>
  <c r="D559" s="1"/>
  <c r="D560" i="27" l="1"/>
  <c r="E115" i="31"/>
  <c r="E726"/>
  <c r="E725" s="1"/>
  <c r="D259"/>
  <c r="E483" i="28"/>
  <c r="E115"/>
  <c r="D114"/>
  <c r="D2" i="27"/>
  <c r="E152" i="31"/>
  <c r="E483"/>
  <c r="E114" i="26"/>
  <c r="D114"/>
  <c r="E2" i="28"/>
  <c r="E559"/>
  <c r="E2" i="26"/>
  <c r="D115" i="31"/>
  <c r="E339" i="28"/>
  <c r="E259" i="26"/>
  <c r="E258" s="1"/>
  <c r="E257" s="1"/>
  <c r="D560" i="31"/>
  <c r="D559" s="1"/>
  <c r="D152"/>
  <c r="E560"/>
  <c r="E259"/>
  <c r="E2"/>
  <c r="D2"/>
  <c r="E178"/>
  <c r="E177" s="1"/>
  <c r="D339" i="27"/>
  <c r="D258" s="1"/>
  <c r="D257" s="1"/>
  <c r="E560" i="26"/>
  <c r="E559" s="1"/>
  <c r="E114" i="27"/>
  <c r="D339" i="31"/>
  <c r="D258" s="1"/>
  <c r="D257" s="1"/>
  <c r="D258" i="28"/>
  <c r="D257" s="1"/>
  <c r="E339" i="31"/>
  <c r="E259" i="28"/>
  <c r="E114"/>
  <c r="D114" i="27"/>
  <c r="E258"/>
  <c r="E257" s="1"/>
  <c r="E559"/>
  <c r="D559"/>
  <c r="D258" i="26"/>
  <c r="D257" s="1"/>
  <c r="E114" i="31" l="1"/>
  <c r="E559"/>
  <c r="D114"/>
  <c r="E258" i="28"/>
  <c r="E257" s="1"/>
  <c r="E258" i="31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3"/>
  <c r="C368"/>
  <c r="C362"/>
  <c r="C357"/>
  <c r="C353"/>
  <c r="C348"/>
  <c r="C344"/>
  <c r="J339"/>
  <c r="C331"/>
  <c r="C328"/>
  <c r="C325"/>
  <c r="C31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3" i="28" l="1"/>
  <c r="C135" i="26"/>
  <c r="C115" s="1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339" i="27" l="1"/>
  <c r="C339" i="28"/>
  <c r="C258" s="1"/>
  <c r="C257" s="1"/>
  <c r="C178"/>
  <c r="C177" s="1"/>
  <c r="C115"/>
  <c r="C114" s="1"/>
  <c r="C259"/>
  <c r="C259" i="27"/>
  <c r="C559" i="26"/>
  <c r="C559" i="28"/>
  <c r="C2" i="27"/>
  <c r="C178"/>
  <c r="C177" s="1"/>
  <c r="C483" i="26"/>
  <c r="C339"/>
  <c r="C259"/>
  <c r="C178"/>
  <c r="C177" s="1"/>
  <c r="C152" i="28"/>
  <c r="C152" i="27"/>
  <c r="C115"/>
  <c r="C560"/>
  <c r="C559" s="1"/>
  <c r="C483"/>
  <c r="C114" i="26"/>
  <c r="C258" i="27" l="1"/>
  <c r="C257" s="1"/>
  <c r="C258" i="26"/>
  <c r="C257" s="1"/>
  <c r="C114" i="27"/>
  <c r="F62" i="16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<sst xmlns="http://schemas.openxmlformats.org/spreadsheetml/2006/main" count="6458" uniqueCount="1048">
  <si>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</si>
  <si>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</si>
  <si>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</si>
  <si>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</si>
  <si>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</si>
  <si>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</si>
  <si>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</si>
  <si>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</si>
  <si>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</si>
  <si>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</si>
  <si>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</si>
  <si>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</si>
  <si>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</si>
  <si>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</si>
  <si>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</si>
  <si>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</si>
  <si>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</si>
  <si>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</si>
  <si>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</si>
  <si>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</si>
  <si>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</si>
  <si>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</si>
  <si>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</si>
  <si>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</si>
  <si>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</si>
  <si>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</si>
  <si>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</si>
  <si>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</si>
  <si>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</si>
  <si>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</si>
  <si>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</si>
  <si>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</si>
  <si>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</si>
  <si>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</si>
  <si>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</si>
  <si>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</si>
  <si>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</si>
  <si>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</si>
  <si>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</si>
  <si>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</si>
  <si>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</si>
  <si>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</si>
  <si>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</si>
  <si>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</si>
  <si>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</si>
  <si>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</si>
  <si>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</si>
  <si>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</si>
  <si>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</si>
  <si>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</si>
  <si>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</si>
  <si>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</si>
  <si>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</si>
  <si>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</si>
  <si>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</si>
  <si>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</si>
  <si>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</si>
  <si>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</si>
  <si>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</si>
  <si>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</si>
  <si>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</si>
  <si>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</si>
  <si>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</si>
  <si>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</si>
  <si>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</si>
  <si>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</si>
  <si>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</si>
  <si>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</si>
  <si>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</si>
  <si>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</si>
  <si>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</si>
  <si>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</si>
  <si>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</si>
  <si>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</si>
  <si>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</si>
  <si>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</si>
  <si>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</si>
  <si>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</si>
  <si>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</si>
  <si>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</si>
  <si>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</si>
  <si>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</si>
  <si>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</si>
  <si>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</si>
  <si>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</si>
  <si>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</si>
  <si>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</si>
  <si>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</si>
  <si>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</si>
  <si>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</si>
  <si>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</si>
  <si>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</si>
  <si>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</si>
  <si>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</si>
  <si>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</si>
  <si>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</si>
  <si>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</si>
  <si>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</si>
  <si>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</si>
  <si>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</si>
  <si>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</si>
  <si>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</si>
  <si>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</si>
  <si>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</si>
  <si>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</si>
  <si>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</si>
  <si>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</si>
  <si>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</si>
  <si>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</si>
  <si>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</si>
  <si>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</si>
  <si>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</si>
  <si>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</si>
  <si>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</si>
  <si>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</si>
  <si>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</si>
  <si>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</si>
  <si>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</si>
  <si>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</si>
  <si>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</si>
  <si>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</si>
  <si>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</si>
  <si>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</si>
  <si>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</si>
  <si>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</si>
  <si>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</si>
  <si>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</si>
  <si>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</si>
  <si>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</si>
  <si>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</si>
  <si>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</si>
  <si>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</si>
  <si>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</si>
  <si>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</si>
  <si>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</si>
  <si>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</si>
  <si>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</si>
  <si>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</si>
  <si>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</si>
  <si>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</si>
  <si>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</si>
  <si>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</si>
  <si>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</si>
  <si>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</si>
  <si>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</si>
  <si>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</si>
  <si>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</si>
  <si>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</si>
  <si>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</si>
  <si>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</si>
  <si>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</si>
  <si>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</si>
  <si>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</si>
  <si>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</si>
  <si>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</si>
  <si>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</si>
  <si>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</si>
  <si>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</si>
  <si>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</si>
  <si>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</si>
  <si>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</si>
  <si>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</si>
  <si>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</si>
  <si>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</si>
  <si>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</si>
  <si>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</si>
  <si>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</si>
  <si>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</si>
  <si>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</si>
  <si>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</si>
  <si>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</si>
  <si>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</si>
  <si>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</si>
  <si>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</si>
  <si>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</si>
  <si>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</si>
  <si>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</si>
  <si>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</si>
  <si>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</si>
  <si>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</si>
  <si>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</si>
  <si>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</si>
  <si>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</si>
  <si>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</si>
  <si>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</si>
  <si>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</si>
  <si>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</si>
  <si>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</si>
  <si>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</si>
  <si>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</si>
  <si>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</si>
  <si>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</si>
  <si>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</si>
  <si>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</si>
  <si>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</si>
  <si>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</si>
  <si>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</si>
  <si>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</si>
  <si>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</si>
  <si>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</si>
  <si>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</si>
  <si>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</si>
  <si>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</si>
  <si>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</si>
  <si>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</si>
  <si>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</si>
  <si>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</si>
  <si>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</si>
  <si>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</si>
  <si>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</si>
  <si>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</si>
  <si>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</si>
  <si>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</si>
  <si>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</si>
  <si>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</si>
  <si>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</si>
  <si>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</si>
  <si>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</si>
  <si>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</si>
  <si>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</si>
  <si>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</si>
  <si>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</si>
  <si>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</si>
  <si>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</si>
  <si>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</si>
  <si>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</si>
  <si>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</si>
  <si>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</si>
  <si>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</si>
  <si>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</si>
  <si>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</si>
  <si>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</si>
  <si>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</si>
  <si>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</si>
  <si>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</si>
  <si>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</si>
  <si>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</si>
  <si>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</si>
  <si>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</si>
  <si>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</si>
  <si>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</si>
  <si>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</si>
  <si>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</si>
  <si>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</si>
  <si>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</si>
  <si>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</si>
  <si>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</si>
  <si>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</si>
  <si>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</si>
  <si>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</si>
  <si>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</si>
  <si>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</si>
  <si>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</si>
  <si>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</si>
  <si>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</si>
  <si>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</si>
  <si>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</si>
  <si>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</si>
  <si>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</si>
  <si>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</si>
  <si>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</si>
  <si>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</si>
  <si>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</si>
  <si>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</si>
  <si>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</si>
  <si>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</si>
  <si>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</si>
  <si>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</si>
  <si>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</si>
  <si>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</si>
  <si>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</si>
  <si>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</si>
  <si>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</si>
  <si>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</si>
  <si>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</si>
  <si>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</si>
  <si>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</si>
  <si>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</si>
  <si>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</si>
  <si>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</si>
  <si>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</si>
  <si>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</si>
  <si>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</si>
  <si>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</si>
  <si>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</si>
  <si>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</si>
  <si>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</si>
  <si>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</si>
  <si>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</si>
  <si>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</si>
  <si>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</si>
  <si>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</si>
  <si>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</si>
  <si>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</si>
  <si>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</si>
  <si>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</si>
  <si>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</si>
  <si>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</si>
  <si>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</si>
  <si>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</si>
  <si>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</si>
  <si>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</si>
  <si>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</si>
  <si>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</si>
  <si>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</si>
  <si>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</si>
  <si>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</si>
  <si>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</si>
  <si>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</si>
  <si>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</si>
  <si>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</si>
  <si>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</si>
  <si>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</si>
  <si>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</si>
  <si>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</si>
  <si>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</si>
  <si>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</si>
  <si>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</si>
  <si>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</si>
  <si>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</si>
  <si>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</si>
  <si>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</si>
  <si>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</si>
  <si>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</si>
  <si>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</si>
  <si>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</si>
  <si>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</si>
  <si>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</si>
  <si>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</si>
  <si>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</si>
  <si>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</si>
  <si>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</si>
  <si>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</si>
  <si>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</si>
  <si>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</si>
  <si>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</si>
  <si>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</si>
  <si>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</si>
  <si>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</si>
  <si>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</si>
  <si>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</si>
  <si>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</si>
  <si>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</si>
  <si>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</si>
  <si>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</si>
  <si>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</si>
  <si>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</si>
  <si>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</si>
  <si>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</si>
  <si>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</si>
  <si>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</si>
  <si>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</si>
  <si>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</si>
  <si>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</si>
  <si>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</si>
  <si>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</si>
  <si>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</si>
  <si>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</si>
  <si>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</si>
  <si>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</si>
  <si>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</si>
  <si>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</si>
  <si>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</si>
  <si>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</si>
  <si>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</si>
  <si>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</si>
  <si>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</si>
  <si>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</si>
  <si>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</si>
  <si>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</si>
  <si>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</si>
  <si>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</si>
  <si>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</si>
  <si>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</si>
  <si>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</si>
  <si>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</si>
  <si>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</si>
  <si>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</si>
  <si>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</si>
  <si>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</si>
  <si>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</si>
  <si>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</si>
  <si>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</si>
  <si>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</si>
  <si>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</si>
  <si>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</si>
  <si>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</si>
  <si>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</si>
  <si>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</si>
  <si>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</si>
  <si>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</si>
  <si>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</si>
  <si>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</si>
  <si>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</si>
  <si>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</si>
  <si>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</si>
  <si>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</si>
  <si>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</si>
  <si>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</si>
  <si>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</si>
  <si>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</si>
  <si>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</si>
  <si>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</si>
  <si>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</si>
  <si>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</si>
  <si>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</si>
  <si>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</si>
  <si>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</si>
  <si>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</si>
  <si>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</si>
  <si>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</si>
  <si>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</si>
  <si>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</si>
  <si>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</si>
  <si>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</si>
  <si>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</si>
  <si>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</si>
  <si>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</si>
  <si>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</si>
  <si>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</si>
  <si>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</si>
  <si>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</si>
  <si>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</si>
  <si>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</si>
  <si>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</si>
  <si>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</si>
  <si>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</si>
  <si>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</si>
  <si>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</si>
  <si>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</si>
  <si>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</si>
  <si>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</si>
  <si>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</si>
  <si>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</si>
  <si>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</si>
  <si>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</si>
  <si>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</si>
  <si>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</si>
  <si>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</si>
  <si>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</si>
  <si>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</si>
  <si>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</si>
  <si>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</si>
  <si>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</si>
  <si>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</si>
  <si>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</si>
  <si>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</si>
  <si>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</si>
  <si>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</si>
  <si>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</si>
  <si>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</si>
  <si>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</si>
  <si>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</si>
  <si>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</si>
  <si>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</si>
  <si>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</si>
  <si>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</si>
  <si>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</si>
  <si>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</si>
  <si>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</si>
  <si>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</si>
  <si>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</si>
  <si>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</si>
  <si>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</si>
  <si>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</si>
  <si>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</si>
  <si>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</si>
  <si>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</si>
  <si>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</si>
  <si>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</si>
  <si>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</si>
  <si>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</si>
  <si>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</si>
  <si>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</si>
  <si>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</si>
  <si>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</si>
  <si>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</si>
  <si>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</si>
  <si>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</si>
  <si>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</si>
  <si>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</si>
  <si>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</si>
  <si>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</si>
  <si>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</si>
  <si>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</si>
  <si>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</si>
  <si>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</si>
  <si>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</si>
  <si>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</si>
  <si>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</si>
  <si>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</si>
  <si>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</si>
  <si>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</si>
  <si>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</si>
  <si>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</si>
  <si>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</si>
  <si>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</si>
  <si>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</si>
  <si>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</si>
  <si>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</si>
  <si>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</si>
  <si>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</si>
  <si>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</si>
  <si>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</si>
  <si>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</si>
  <si>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</si>
  <si>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</si>
  <si>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</si>
  <si>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</si>
  <si>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</si>
  <si>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</si>
  <si>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</si>
  <si>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</si>
  <si>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</si>
  <si>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</si>
  <si>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</si>
  <si>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</si>
  <si>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</si>
  <si>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</si>
  <si>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</si>
  <si>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</si>
  <si>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</si>
  <si>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</si>
  <si>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</si>
  <si>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</si>
  <si>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</si>
  <si>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</si>
  <si>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</si>
  <si>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</si>
  <si>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</si>
  <si>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</si>
  <si>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</si>
  <si>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</si>
  <si>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</si>
  <si>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</si>
  <si>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</si>
  <si>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</si>
  <si>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</si>
  <si>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</si>
  <si>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</si>
  <si>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</si>
  <si>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</si>
  <si>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</si>
  <si>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</si>
  <si>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</si>
  <si>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</si>
  <si>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</si>
  <si>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</si>
  <si>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</si>
  <si>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</si>
  <si>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</si>
  <si>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</si>
  <si>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</si>
  <si>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</si>
  <si>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</si>
  <si>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</si>
  <si>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</si>
  <si>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</si>
  <si>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</si>
  <si>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</si>
  <si>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</si>
  <si>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</si>
  <si>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</si>
  <si>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</si>
  <si>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</si>
  <si>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</si>
  <si>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</si>
  <si>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</si>
  <si>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</si>
  <si>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</si>
  <si>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</si>
  <si>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</si>
  <si>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</si>
  <si>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</si>
  <si>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</si>
  <si>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</si>
  <si>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</si>
  <si>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</si>
  <si>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</si>
  <si>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</si>
  <si>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</si>
  <si>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</si>
  <si>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</si>
  <si>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</si>
  <si>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</si>
  <si>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</si>
  <si>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</si>
  <si>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</si>
  <si>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</si>
  <si>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</si>
  <si>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</si>
  <si>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</si>
  <si>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</si>
  <si>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</si>
  <si>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</si>
  <si>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</si>
  <si>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</si>
  <si>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</si>
  <si>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</si>
  <si>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</si>
  <si>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</si>
  <si>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</si>
  <si>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</si>
  <si>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</si>
  <si>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</si>
  <si>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</si>
  <si>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</si>
  <si>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</si>
  <si>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</si>
  <si>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</si>
  <si>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</si>
  <si>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</si>
  <si>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</si>
  <si>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</si>
  <si>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</si>
  <si>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</si>
  <si>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</si>
  <si>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</si>
  <si>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</si>
  <si>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</si>
  <si>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</si>
  <si>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</si>
  <si>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</si>
  <si>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</si>
  <si>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</si>
  <si>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</si>
  <si>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</si>
  <si>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</si>
  <si>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</si>
  <si>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</si>
  <si>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</si>
  <si>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</si>
  <si>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</si>
  <si>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</si>
  <si>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</si>
  <si>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</si>
  <si>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</si>
  <si>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</si>
  <si>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</si>
  <si>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</si>
  <si>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</si>
  <si>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</si>
  <si>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</si>
  <si>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</si>
  <si>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</si>
  <si>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</si>
  <si>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</si>
  <si>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</si>
  <si>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</si>
  <si>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</si>
  <si>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</si>
  <si>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</si>
  <si>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</si>
  <si>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</si>
  <si>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</si>
  <si>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</si>
  <si>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</si>
  <si>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</si>
  <si>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</si>
  <si>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</si>
  <si>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</si>
  <si>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</si>
  <si>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</si>
  <si>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</si>
  <si>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</si>
  <si>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</si>
  <si>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</si>
  <si>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</si>
  <si>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</si>
  <si>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</si>
  <si>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</si>
  <si>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</si>
  <si>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</si>
  <si>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</si>
  <si>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</si>
  <si>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</si>
  <si>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</si>
  <si>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</si>
  <si>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</si>
  <si>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</si>
  <si>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</si>
  <si>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</si>
  <si>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</si>
  <si>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</si>
  <si>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</si>
  <si>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</si>
  <si>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</si>
  <si>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</si>
  <si>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</si>
  <si>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</si>
  <si>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</si>
  <si>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</si>
  <si>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</si>
  <si>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</si>
  <si>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</si>
  <si>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</si>
  <si>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</si>
  <si>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</si>
  <si>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</si>
  <si>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</si>
  <si>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</si>
  <si>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</si>
  <si>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</si>
  <si>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</si>
  <si>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</si>
  <si>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</si>
  <si>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</si>
  <si>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</si>
  <si>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</si>
  <si>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</si>
  <si>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</si>
  <si>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</si>
  <si>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</si>
  <si>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</si>
  <si>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</si>
  <si>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</si>
  <si>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</si>
  <si>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</si>
  <si>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</si>
  <si>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</si>
  <si>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</si>
  <si>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</si>
  <si>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</si>
  <si>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</si>
  <si>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</si>
  <si>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</si>
  <si>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</si>
  <si>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</si>
  <si>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</si>
  <si>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</si>
  <si>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</si>
  <si>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</si>
  <si>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</si>
  <si>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</si>
  <si>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</si>
  <si>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</si>
  <si>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</si>
  <si>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</si>
  <si>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</si>
  <si>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</si>
  <si>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</si>
  <si>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</si>
  <si>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</si>
  <si>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</si>
  <si>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</si>
  <si>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</si>
  <si>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</si>
  <si>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</si>
  <si>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</si>
  <si>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</si>
  <si>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</si>
  <si>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</si>
  <si>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</si>
  <si>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</si>
  <si>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</si>
  <si>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</si>
  <si>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</si>
  <si>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</si>
  <si>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</si>
  <si>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</si>
  <si>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</si>
  <si>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</si>
  <si>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</si>
  <si>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</si>
  <si>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</si>
  <si>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</si>
  <si>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</si>
  <si>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</si>
  <si>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</si>
  <si>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</si>
  <si>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</si>
  <si>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</si>
  <si>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</si>
  <si>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</si>
  <si>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</si>
  <si>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</si>
  <si>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</si>
  <si>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</si>
  <si>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</si>
  <si>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</si>
  <si>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</si>
  <si>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</si>
  <si>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</si>
  <si>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</si>
  <si>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</si>
  <si>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</si>
  <si>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</si>
  <si>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</si>
  <si>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</si>
  <si>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</si>
  <si>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</si>
  <si>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</si>
  <si>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</si>
  <si>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</si>
  <si>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</si>
  <si>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</si>
  <si>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</si>
  <si>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</si>
  <si>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</si>
  <si>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</si>
  <si>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</si>
  <si>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</si>
  <si>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</si>
  <si>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</si>
  <si>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</si>
  <si>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</si>
  <si>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</si>
  <si>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</si>
  <si>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</si>
  <si>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</si>
  <si>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</si>
  <si>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</si>
  <si>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</si>
  <si>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</si>
  <si>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</si>
  <si>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</si>
  <si>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</si>
  <si>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</si>
  <si>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</si>
  <si>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</si>
  <si>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</si>
  <si>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</si>
  <si>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</si>
  <si>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</si>
  <si>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</si>
  <si>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</si>
  <si>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</si>
  <si>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</si>
  <si>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</si>
  <si>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</si>
  <si>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</si>
  <si>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</si>
  <si>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</si>
  <si>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</si>
  <si>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</si>
  <si>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</si>
  <si>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</si>
  <si>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</si>
  <si>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</si>
  <si>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</si>
  <si>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</si>
  <si>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</si>
  <si>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</si>
  <si>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</si>
  <si>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</si>
  <si>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</si>
  <si>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</si>
  <si>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</si>
  <si>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</si>
  <si>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</si>
  <si>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</si>
  <si>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</si>
  <si>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</si>
  <si>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</si>
  <si>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</si>
  <si>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</si>
  <si>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</si>
  <si>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</si>
  <si>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</si>
  <si>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</si>
  <si>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</si>
  <si>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</si>
  <si>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</si>
  <si>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</si>
  <si>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</si>
  <si>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</si>
  <si>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</si>
  <si>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</si>
  <si>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</si>
  <si>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</si>
  <si>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</si>
  <si>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</si>
  <si>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</si>
  <si>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</si>
  <si>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</si>
  <si>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</si>
  <si>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</si>
  <si>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</si>
  <si>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</si>
  <si>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</si>
  <si>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</si>
  <si>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</si>
  <si>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</si>
  <si>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</si>
  <si>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</si>
  <si>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</si>
  <si>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</si>
  <si>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</si>
  <si>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</si>
  <si>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</si>
  <si>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</si>
  <si>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</si>
  <si>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</si>
  <si>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</si>
  <si>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</si>
  <si>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</si>
  <si>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</si>
  <si>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</si>
  <si>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</si>
  <si>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</si>
  <si>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</si>
  <si>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</si>
  <si>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</si>
  <si>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</si>
  <si>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</si>
  <si>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</si>
  <si>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</si>
  <si>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</si>
  <si>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</si>
  <si>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</si>
  <si>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</si>
  <si>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</si>
  <si>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</si>
  <si>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</si>
  <si>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</si>
  <si>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</si>
  <si>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</si>
  <si>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</si>
  <si>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</si>
  <si>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</si>
  <si>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</si>
  <si>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</si>
  <si>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</si>
  <si>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</si>
  <si>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</si>
  <si>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</si>
  <si>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</si>
  <si>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</si>
  <si>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</si>
  <si>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</si>
  <si>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</si>
  <si>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</si>
  <si>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</si>
  <si>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</si>
  <si>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</si>
  <si>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</si>
  <si>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</si>
  <si>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</si>
  <si>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</si>
  <si>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</si>
  <si>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</si>
  <si>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</si>
  <si>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</si>
  <si>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</si>
  <si>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</si>
  <si>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</si>
  <si>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</si>
  <si>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</si>
  <si>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</si>
  <si>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</si>
  <si>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</si>
  <si>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</si>
  <si>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</si>
  <si>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</si>
  <si>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</si>
  <si>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</si>
  <si>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</si>
  <si>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</si>
  <si>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</si>
  <si>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</si>
  <si>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</si>
  <si>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</si>
  <si>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</si>
  <si>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الأزهر زعلوني</t>
  </si>
  <si>
    <t>المدير الجهوي للتجهيز أو من ينوبه</t>
  </si>
  <si>
    <t>المدير الجهوي للصحة أو من ينوبه</t>
  </si>
  <si>
    <t>المدير الجهوي للإدارة أو من ينوبه</t>
  </si>
  <si>
    <t>المدير الجهوي لشؤون الإجتماعية أو من ينوبه</t>
  </si>
  <si>
    <t>المدير الجهوي للشباب و الرياضة أو من ينوبه</t>
  </si>
  <si>
    <t>المدير الجهوي للتنمية أو من ينوبه</t>
  </si>
  <si>
    <t>المدير الجهوي لديوان التطهير أو من ينوبه</t>
  </si>
  <si>
    <t>المدير الجهوي لتجارة أو من ينوبه</t>
  </si>
  <si>
    <t>بدر الدين السحباني</t>
  </si>
  <si>
    <t>الحي الشعبي الشرقي</t>
  </si>
  <si>
    <t>الحي الشعبي الغربي</t>
  </si>
  <si>
    <t>حي السنابل</t>
  </si>
  <si>
    <t>حي الإنبعاث</t>
  </si>
  <si>
    <t>حي سيدي إبراهيم</t>
  </si>
  <si>
    <t>حي الزهور</t>
  </si>
  <si>
    <t xml:space="preserve">حي السعادة </t>
  </si>
  <si>
    <t>02-217141</t>
  </si>
  <si>
    <t>02-206709</t>
  </si>
  <si>
    <t>02-081787</t>
  </si>
  <si>
    <t>02-211608</t>
  </si>
  <si>
    <t>02-213941</t>
  </si>
  <si>
    <t>02-215720</t>
  </si>
  <si>
    <t>02-207014</t>
  </si>
  <si>
    <t>02-429747</t>
  </si>
  <si>
    <t>02-140715</t>
  </si>
  <si>
    <t>محل رقم 01 يمسح 24 م²</t>
  </si>
  <si>
    <t>محل رقم 02 يمسح 24 م²</t>
  </si>
  <si>
    <t>محل رقم 03 يمسح 24 م²</t>
  </si>
  <si>
    <t>محل رقم 04 يمسح 24 م²</t>
  </si>
  <si>
    <t>محل رقم 05 يمسح 24 م²</t>
  </si>
  <si>
    <t>محل رقم 06 يمسح 24 م²</t>
  </si>
  <si>
    <t>محل رقم 01 يمسح 34 م²</t>
  </si>
  <si>
    <t>محل رقم 02 يمسح 34 م²</t>
  </si>
  <si>
    <t>محل رقم 03 يمسح 34 م²</t>
  </si>
  <si>
    <t>محل رقم 04 يمسح 34 م²</t>
  </si>
  <si>
    <t>محل رقم 1</t>
  </si>
  <si>
    <t>محل رقم 2</t>
  </si>
  <si>
    <t>محل رقم 3</t>
  </si>
  <si>
    <t>محل رقم 6</t>
  </si>
  <si>
    <t>محل رقم 7</t>
  </si>
  <si>
    <t xml:space="preserve">الحي التجاري رقم 01 شارع الحبيب بورقيبة </t>
  </si>
  <si>
    <t xml:space="preserve">الحي التجاري رقم 102 شارع الحبيب بورقيبة </t>
  </si>
  <si>
    <t>الحي التجاري رقم 03 وسط المدينة</t>
  </si>
  <si>
    <t>06 دكاكين صغيرة الحجم</t>
  </si>
  <si>
    <t>أملاك أخرى</t>
  </si>
  <si>
    <t xml:space="preserve">مقر الإدارة البلدية </t>
  </si>
  <si>
    <t>قم الحالات المدنية</t>
  </si>
  <si>
    <t>سوق أسبوعية عامة</t>
  </si>
  <si>
    <t xml:space="preserve">سوق دواب </t>
  </si>
  <si>
    <t>مسلخ بلدي</t>
  </si>
  <si>
    <t>مستودع بلدي</t>
  </si>
  <si>
    <t>ملعب لبدي لكرة السلة</t>
  </si>
  <si>
    <t>ملعب بلدي لكرة القدم</t>
  </si>
  <si>
    <t>محمد صالح العمراني</t>
  </si>
  <si>
    <t>رشيدة البنوري</t>
  </si>
  <si>
    <t>حميدة الدريدي</t>
  </si>
  <si>
    <t>عزيز الرياحي</t>
  </si>
  <si>
    <t>لطفي الحجري</t>
  </si>
  <si>
    <t>نجاة العرفاوي</t>
  </si>
  <si>
    <t>خديجة  العياري</t>
  </si>
  <si>
    <t>جلال الرياحي</t>
  </si>
  <si>
    <t>رجب الحمدي</t>
  </si>
  <si>
    <t>حمودة الطرابلسي</t>
  </si>
  <si>
    <t>عروسي الهمامي</t>
  </si>
  <si>
    <t>محمد السبعي</t>
  </si>
  <si>
    <t>هشام المليتي</t>
  </si>
  <si>
    <t>نور الدين الرياحي</t>
  </si>
  <si>
    <t>عادل الرياحي</t>
  </si>
  <si>
    <t>عبد السلام الرياحي</t>
  </si>
  <si>
    <t>عبد الحق الجربي</t>
  </si>
  <si>
    <t>ساسي الرياحي</t>
  </si>
  <si>
    <t>مختار الرياحي</t>
  </si>
  <si>
    <t>محمد النفاتي</t>
  </si>
  <si>
    <t>الهادي السعداوي</t>
  </si>
  <si>
    <t>محمود الرياحي</t>
  </si>
  <si>
    <t>بلقاسم الرياحي</t>
  </si>
  <si>
    <t xml:space="preserve">متصرف </t>
  </si>
  <si>
    <t xml:space="preserve">تقني </t>
  </si>
  <si>
    <t>عامل صنف 8</t>
  </si>
  <si>
    <t>عامل صنف 7</t>
  </si>
  <si>
    <t>عامل صنف 5</t>
  </si>
  <si>
    <t>عامل صنف 4</t>
  </si>
  <si>
    <t>عامل صنف 3</t>
  </si>
  <si>
    <t>عامل صنف 2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</si>
</sst>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8" formatCode="[$-40C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1" xfId="0" applyNumberFormat="1" applyBorder="1"/>
    <xf numFmtId="168" fontId="2" fillId="9" borderId="1" xfId="0" applyNumberFormat="1" applyFont="1" applyFill="1" applyBorder="1" applyAlignment="1">
      <alignment horizont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9" t="s">
        <v>455</v>
      </c>
      <c r="B550" s="18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5" t="s">
        <v>851</v>
      </c>
      <c r="B718" s="18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49" t="s">
        <v>940</v>
      </c>
      <c r="B1" s="149" t="s">
        <v>941</v>
      </c>
      <c r="C1" s="149" t="s">
        <v>962</v>
      </c>
      <c r="D1" s="149" t="s">
        <v>942</v>
      </c>
      <c r="E1" s="149" t="s">
        <v>943</v>
      </c>
    </row>
    <row r="2" spans="1:5">
      <c r="A2" s="197" t="s">
        <v>944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/>
      <c r="E7" s="151"/>
    </row>
    <row r="8" spans="1:5">
      <c r="A8" s="200" t="s">
        <v>945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/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946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947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9" t="s">
        <v>948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949</v>
      </c>
      <c r="C3" s="156" t="s">
        <v>950</v>
      </c>
      <c r="D3" s="215" t="s">
        <v>951</v>
      </c>
    </row>
    <row r="4" spans="1:4">
      <c r="A4" s="157" t="s">
        <v>952</v>
      </c>
      <c r="B4" s="149" t="s">
        <v>953</v>
      </c>
      <c r="C4" s="149" t="s">
        <v>954</v>
      </c>
      <c r="D4" s="216"/>
    </row>
    <row r="5" spans="1:4">
      <c r="A5" s="149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956</v>
      </c>
      <c r="B6" s="10"/>
      <c r="C6" s="10"/>
      <c r="D6" s="10"/>
    </row>
    <row r="7" spans="1:4">
      <c r="A7" s="149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958</v>
      </c>
      <c r="B8" s="10"/>
      <c r="C8" s="10"/>
      <c r="D8" s="10"/>
    </row>
    <row r="9" spans="1:4">
      <c r="A9" s="149" t="s">
        <v>959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960</v>
      </c>
      <c r="B10" s="10"/>
      <c r="C10" s="10"/>
      <c r="D10" s="10"/>
    </row>
    <row r="11" spans="1:4">
      <c r="A11" s="149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zoomScale="130" zoomScaleNormal="130" workbookViewId="0">
      <selection activeCell="C11" sqref="C11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B11" sqref="B11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2" customFormat="1" ht="23.25" customHeight="1">
      <c r="A2" s="217"/>
      <c r="B2" s="217"/>
      <c r="C2" s="217"/>
      <c r="D2" s="219"/>
      <c r="E2" s="113" t="s">
        <v>788</v>
      </c>
      <c r="F2" s="113" t="s">
        <v>789</v>
      </c>
      <c r="G2" s="113" t="s">
        <v>790</v>
      </c>
      <c r="H2" s="113" t="s">
        <v>791</v>
      </c>
      <c r="I2" s="217"/>
    </row>
    <row r="3" spans="1:9" s="112" customFormat="1">
      <c r="A3" s="137" t="s">
        <v>1017</v>
      </c>
      <c r="B3" s="99" t="s">
        <v>1040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1018</v>
      </c>
      <c r="B4" s="99" t="s">
        <v>1040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1019</v>
      </c>
      <c r="B5" s="99" t="s">
        <v>1040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1020</v>
      </c>
      <c r="B6" s="103" t="s">
        <v>1041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1021</v>
      </c>
      <c r="B7" s="103" t="s">
        <v>679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1022</v>
      </c>
      <c r="B8" s="103" t="s">
        <v>679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selection activeCell="A3" sqref="A3:B20"/>
    </sheetView>
  </sheetViews>
  <sheetFormatPr baseColWidth="10"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2" customFormat="1" ht="23.25" customHeight="1">
      <c r="A2" s="217"/>
      <c r="B2" s="217"/>
      <c r="C2" s="217"/>
      <c r="D2" s="217"/>
    </row>
    <row r="3" spans="1:10" s="112" customFormat="1">
      <c r="A3" s="102" t="s">
        <v>1023</v>
      </c>
      <c r="B3" s="102" t="s">
        <v>1042</v>
      </c>
      <c r="C3" s="100"/>
      <c r="D3" s="100"/>
      <c r="J3" s="112" t="s">
        <v>796</v>
      </c>
    </row>
    <row r="4" spans="1:10" s="112" customFormat="1">
      <c r="A4" s="102" t="s">
        <v>1024</v>
      </c>
      <c r="B4" s="102" t="s">
        <v>1042</v>
      </c>
      <c r="C4" s="102"/>
      <c r="D4" s="102"/>
      <c r="J4" s="112" t="s">
        <v>797</v>
      </c>
    </row>
    <row r="5" spans="1:10" s="112" customFormat="1">
      <c r="A5" s="102" t="s">
        <v>1025</v>
      </c>
      <c r="B5" s="102" t="s">
        <v>1042</v>
      </c>
      <c r="C5" s="102"/>
      <c r="D5" s="102"/>
      <c r="J5" s="112" t="s">
        <v>798</v>
      </c>
    </row>
    <row r="6" spans="1:10" s="112" customFormat="1">
      <c r="A6" s="102" t="s">
        <v>1026</v>
      </c>
      <c r="B6" s="102" t="s">
        <v>1043</v>
      </c>
      <c r="C6" s="103"/>
      <c r="D6" s="103"/>
      <c r="J6" s="112" t="s">
        <v>779</v>
      </c>
    </row>
    <row r="7" spans="1:10" s="112" customFormat="1">
      <c r="A7" s="102" t="s">
        <v>1027</v>
      </c>
      <c r="B7" s="102" t="s">
        <v>1043</v>
      </c>
      <c r="C7" s="103"/>
      <c r="D7" s="103"/>
    </row>
    <row r="8" spans="1:10" s="112" customFormat="1">
      <c r="A8" s="102" t="s">
        <v>1028</v>
      </c>
      <c r="B8" s="102" t="s">
        <v>1044</v>
      </c>
      <c r="C8" s="102"/>
      <c r="D8" s="102"/>
    </row>
    <row r="9" spans="1:10" s="112" customFormat="1">
      <c r="A9" s="102" t="s">
        <v>1029</v>
      </c>
      <c r="B9" s="102" t="s">
        <v>1045</v>
      </c>
      <c r="C9" s="102"/>
      <c r="D9" s="102"/>
    </row>
    <row r="10" spans="1:10" s="112" customFormat="1">
      <c r="A10" s="102" t="s">
        <v>1030</v>
      </c>
      <c r="B10" s="102" t="s">
        <v>1046</v>
      </c>
      <c r="C10" s="102"/>
      <c r="D10" s="102"/>
    </row>
    <row r="11" spans="1:10" s="112" customFormat="1">
      <c r="A11" s="102" t="s">
        <v>1031</v>
      </c>
      <c r="B11" s="102" t="s">
        <v>1047</v>
      </c>
      <c r="C11" s="102"/>
      <c r="D11" s="102"/>
    </row>
    <row r="12" spans="1:10" s="112" customFormat="1">
      <c r="A12" s="102" t="s">
        <v>1032</v>
      </c>
      <c r="B12" s="102" t="s">
        <v>1046</v>
      </c>
      <c r="C12" s="102"/>
      <c r="D12" s="102"/>
    </row>
    <row r="13" spans="1:10" s="112" customFormat="1">
      <c r="A13" s="102" t="s">
        <v>1033</v>
      </c>
      <c r="B13" s="102" t="s">
        <v>1046</v>
      </c>
      <c r="C13" s="102"/>
      <c r="D13" s="102"/>
    </row>
    <row r="14" spans="1:10" s="112" customFormat="1">
      <c r="A14" s="102" t="s">
        <v>1034</v>
      </c>
      <c r="B14" s="102" t="s">
        <v>1046</v>
      </c>
      <c r="C14" s="102"/>
      <c r="D14" s="102"/>
    </row>
    <row r="15" spans="1:10" s="112" customFormat="1">
      <c r="A15" s="102" t="s">
        <v>1035</v>
      </c>
      <c r="B15" s="102" t="s">
        <v>1046</v>
      </c>
      <c r="C15" s="102"/>
      <c r="D15" s="102"/>
    </row>
    <row r="16" spans="1:10" s="112" customFormat="1">
      <c r="A16" s="102" t="s">
        <v>1036</v>
      </c>
      <c r="B16" s="102" t="s">
        <v>1046</v>
      </c>
      <c r="C16" s="102"/>
      <c r="D16" s="102"/>
    </row>
    <row r="17" spans="1:4" s="112" customFormat="1">
      <c r="A17" s="102" t="s">
        <v>1037</v>
      </c>
      <c r="B17" s="102" t="s">
        <v>1046</v>
      </c>
      <c r="C17" s="102"/>
      <c r="D17" s="102"/>
    </row>
    <row r="18" spans="1:4" s="112" customFormat="1">
      <c r="A18" s="102" t="s">
        <v>1030</v>
      </c>
      <c r="B18" s="102" t="s">
        <v>1046</v>
      </c>
      <c r="C18" s="102"/>
      <c r="D18" s="102"/>
    </row>
    <row r="19" spans="1:4" s="112" customFormat="1">
      <c r="A19" s="102" t="s">
        <v>1038</v>
      </c>
      <c r="B19" s="102" t="s">
        <v>1046</v>
      </c>
      <c r="C19" s="102"/>
      <c r="D19" s="102"/>
    </row>
    <row r="20" spans="1:4" s="112" customFormat="1">
      <c r="A20" s="102" t="s">
        <v>1039</v>
      </c>
      <c r="B20" s="102" t="s">
        <v>1046</v>
      </c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21:C317 C3:C20" name="Range1"/>
    <protectedRange password="CC3D" sqref="D3:D317" name="Range1_1"/>
    <protectedRange password="CC3D" sqref="A3:B20" name="Range1_1_1"/>
  </protectedRanges>
  <mergeCells count="4">
    <mergeCell ref="A1:A2"/>
    <mergeCell ref="B1:B2"/>
    <mergeCell ref="C1:C2"/>
    <mergeCell ref="D1:D2"/>
  </mergeCells>
  <conditionalFormatting sqref="A3:C317">
    <cfRule type="cellIs" dxfId="38" priority="29" operator="equal">
      <formula>0</formula>
    </cfRule>
  </conditionalFormatting>
  <conditionalFormatting sqref="D3:D57">
    <cfRule type="cellIs" dxfId="37" priority="15" operator="equal">
      <formula>0</formula>
    </cfRule>
  </conditionalFormatting>
  <conditionalFormatting sqref="D58:D77">
    <cfRule type="cellIs" dxfId="36" priority="14" operator="equal">
      <formula>0</formula>
    </cfRule>
  </conditionalFormatting>
  <conditionalFormatting sqref="D78:D97">
    <cfRule type="cellIs" dxfId="35" priority="13" operator="equal">
      <formula>0</formula>
    </cfRule>
  </conditionalFormatting>
  <conditionalFormatting sqref="D98:D117">
    <cfRule type="cellIs" dxfId="34" priority="12" operator="equal">
      <formula>0</formula>
    </cfRule>
  </conditionalFormatting>
  <conditionalFormatting sqref="D118:D137">
    <cfRule type="cellIs" dxfId="33" priority="11" operator="equal">
      <formula>0</formula>
    </cfRule>
  </conditionalFormatting>
  <conditionalFormatting sqref="D138:D157">
    <cfRule type="cellIs" dxfId="32" priority="10" operator="equal">
      <formula>0</formula>
    </cfRule>
  </conditionalFormatting>
  <conditionalFormatting sqref="D158:D177">
    <cfRule type="cellIs" dxfId="31" priority="9" operator="equal">
      <formula>0</formula>
    </cfRule>
  </conditionalFormatting>
  <conditionalFormatting sqref="D178:D197">
    <cfRule type="cellIs" dxfId="30" priority="8" operator="equal">
      <formula>0</formula>
    </cfRule>
  </conditionalFormatting>
  <conditionalFormatting sqref="D198:D217">
    <cfRule type="cellIs" dxfId="29" priority="7" operator="equal">
      <formula>0</formula>
    </cfRule>
  </conditionalFormatting>
  <conditionalFormatting sqref="D218:D237">
    <cfRule type="cellIs" dxfId="28" priority="6" operator="equal">
      <formula>0</formula>
    </cfRule>
  </conditionalFormatting>
  <conditionalFormatting sqref="D238:D257">
    <cfRule type="cellIs" dxfId="27" priority="5" operator="equal">
      <formula>0</formula>
    </cfRule>
  </conditionalFormatting>
  <conditionalFormatting sqref="D258:D277">
    <cfRule type="cellIs" dxfId="26" priority="4" operator="equal">
      <formula>0</formula>
    </cfRule>
  </conditionalFormatting>
  <conditionalFormatting sqref="D278:D297">
    <cfRule type="cellIs" dxfId="25" priority="3" operator="equal">
      <formula>0</formula>
    </cfRule>
  </conditionalFormatting>
  <conditionalFormatting sqref="D298:D317">
    <cfRule type="cellIs" dxfId="24" priority="2" operator="equal">
      <formula>0</formula>
    </cfRule>
  </conditionalFormatting>
  <conditionalFormatting sqref="A3:B20">
    <cfRule type="cellIs" dxfId="0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0" sqref="C2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2" t="s">
        <v>82</v>
      </c>
      <c r="B1" s="222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3" t="s">
        <v>780</v>
      </c>
      <c r="B6" s="223"/>
      <c r="C6" s="68">
        <v>0.8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0" t="s">
        <v>749</v>
      </c>
      <c r="B9" s="221"/>
      <c r="C9" s="68">
        <v>0.7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0" t="s">
        <v>73</v>
      </c>
      <c r="B12" s="221"/>
      <c r="C12" s="68">
        <v>1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0" t="s">
        <v>76</v>
      </c>
      <c r="B15" s="221"/>
      <c r="C15" s="68">
        <v>1</v>
      </c>
    </row>
    <row r="16" spans="1:6">
      <c r="A16" s="10" t="s">
        <v>77</v>
      </c>
      <c r="B16" s="11"/>
      <c r="C16" s="119"/>
    </row>
    <row r="17" spans="1:3">
      <c r="A17" s="220" t="s">
        <v>78</v>
      </c>
      <c r="B17" s="221"/>
      <c r="C17" s="68">
        <v>1</v>
      </c>
    </row>
    <row r="18" spans="1:3">
      <c r="A18" s="10" t="s">
        <v>79</v>
      </c>
      <c r="B18" s="11"/>
      <c r="C18" s="119"/>
    </row>
    <row r="19" spans="1:3">
      <c r="A19" s="220" t="s">
        <v>747</v>
      </c>
      <c r="B19" s="221"/>
      <c r="C19" s="68">
        <v>1</v>
      </c>
    </row>
    <row r="20" spans="1:3">
      <c r="A20" s="10" t="s">
        <v>783</v>
      </c>
      <c r="B20" s="11"/>
      <c r="C20" s="119"/>
    </row>
    <row r="21" spans="1:3">
      <c r="A21" s="220" t="s">
        <v>784</v>
      </c>
      <c r="B21" s="221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90"/>
  <sheetViews>
    <sheetView rightToLeft="1" topLeftCell="A40" workbookViewId="0">
      <selection activeCell="B59" sqref="B59"/>
    </sheetView>
  </sheetViews>
  <sheetFormatPr baseColWidth="10" defaultColWidth="9.140625" defaultRowHeight="15"/>
  <cols>
    <col min="1" max="1" width="27.5703125" customWidth="1"/>
    <col min="2" max="2" width="39.8554687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972</v>
      </c>
    </row>
    <row r="9" spans="1:7">
      <c r="A9" s="87" t="s">
        <v>86</v>
      </c>
      <c r="B9" s="10" t="s">
        <v>963</v>
      </c>
      <c r="G9" s="116" t="s">
        <v>803</v>
      </c>
    </row>
    <row r="10" spans="1:7">
      <c r="A10" s="87" t="s">
        <v>86</v>
      </c>
      <c r="B10" s="10" t="s">
        <v>964</v>
      </c>
    </row>
    <row r="11" spans="1:7">
      <c r="A11" s="87" t="s">
        <v>86</v>
      </c>
      <c r="B11" s="10" t="s">
        <v>965</v>
      </c>
    </row>
    <row r="12" spans="1:7">
      <c r="A12" s="87" t="s">
        <v>86</v>
      </c>
      <c r="B12" s="10" t="s">
        <v>966</v>
      </c>
    </row>
    <row r="13" spans="1:7">
      <c r="A13" s="87" t="s">
        <v>86</v>
      </c>
      <c r="B13" s="10" t="s">
        <v>967</v>
      </c>
    </row>
    <row r="14" spans="1:7">
      <c r="A14" s="87" t="s">
        <v>86</v>
      </c>
      <c r="B14" s="10" t="s">
        <v>968</v>
      </c>
    </row>
    <row r="15" spans="1:7">
      <c r="A15" s="87" t="s">
        <v>86</v>
      </c>
      <c r="B15" s="10" t="s">
        <v>969</v>
      </c>
    </row>
    <row r="16" spans="1:7">
      <c r="A16" s="87" t="s">
        <v>86</v>
      </c>
      <c r="B16" s="10" t="s">
        <v>970</v>
      </c>
    </row>
    <row r="17" spans="1:7">
      <c r="A17" s="87" t="s">
        <v>86</v>
      </c>
      <c r="B17" s="10" t="s">
        <v>971</v>
      </c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</row>
    <row r="22" spans="1:7">
      <c r="A22" s="87" t="s">
        <v>86</v>
      </c>
      <c r="B22" s="10"/>
      <c r="G22" s="116" t="s">
        <v>803</v>
      </c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</row>
    <row r="36" spans="1:7">
      <c r="A36" s="87" t="s">
        <v>86</v>
      </c>
      <c r="B36" s="10"/>
      <c r="G36" s="116" t="s">
        <v>803</v>
      </c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87" t="s">
        <v>86</v>
      </c>
      <c r="B48" s="10"/>
    </row>
    <row r="49" spans="1:2">
      <c r="A49" s="110" t="s">
        <v>805</v>
      </c>
      <c r="B49" s="114" t="s">
        <v>804</v>
      </c>
    </row>
    <row r="50" spans="1:2">
      <c r="A50" s="10" t="s">
        <v>91</v>
      </c>
      <c r="B50" s="10" t="s">
        <v>963</v>
      </c>
    </row>
    <row r="51" spans="1:2">
      <c r="A51" s="10" t="s">
        <v>87</v>
      </c>
      <c r="B51" s="10" t="s">
        <v>964</v>
      </c>
    </row>
    <row r="52" spans="1:2">
      <c r="A52" s="10" t="s">
        <v>88</v>
      </c>
      <c r="B52" s="10" t="s">
        <v>965</v>
      </c>
    </row>
    <row r="53" spans="1:2">
      <c r="A53" s="10" t="s">
        <v>89</v>
      </c>
      <c r="B53" s="10" t="s">
        <v>968</v>
      </c>
    </row>
    <row r="54" spans="1:2">
      <c r="A54" s="10" t="s">
        <v>90</v>
      </c>
      <c r="B54" s="10" t="s">
        <v>967</v>
      </c>
    </row>
    <row r="55" spans="1:2">
      <c r="A55" s="10" t="s">
        <v>92</v>
      </c>
      <c r="B55" s="10" t="s">
        <v>971</v>
      </c>
    </row>
    <row r="56" spans="1:2">
      <c r="A56" s="10" t="s">
        <v>93</v>
      </c>
      <c r="B56" s="10" t="s">
        <v>969</v>
      </c>
    </row>
    <row r="57" spans="1:2">
      <c r="A57" s="10" t="s">
        <v>94</v>
      </c>
      <c r="B57" s="10" t="s">
        <v>970</v>
      </c>
    </row>
    <row r="58" spans="1:2">
      <c r="A58" s="110" t="s">
        <v>806</v>
      </c>
      <c r="B58" s="114" t="s">
        <v>804</v>
      </c>
    </row>
    <row r="59" spans="1:2">
      <c r="A59" s="10" t="s">
        <v>863</v>
      </c>
      <c r="B59" s="10" t="s">
        <v>972</v>
      </c>
    </row>
    <row r="60" spans="1:2">
      <c r="A60" s="10" t="s">
        <v>864</v>
      </c>
      <c r="B60" s="10"/>
    </row>
    <row r="61" spans="1:2">
      <c r="A61" s="10" t="s">
        <v>865</v>
      </c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</sheetData>
  <mergeCells count="2">
    <mergeCell ref="A1:B1"/>
    <mergeCell ref="A5:B5"/>
  </mergeCells>
  <conditionalFormatting sqref="B2:B4">
    <cfRule type="cellIs" dxfId="9" priority="8" operator="equal">
      <formula>0</formula>
    </cfRule>
  </conditionalFormatting>
  <conditionalFormatting sqref="B6:B8 B36:B48">
    <cfRule type="cellIs" dxfId="8" priority="7" operator="equal">
      <formula>0</formula>
    </cfRule>
  </conditionalFormatting>
  <conditionalFormatting sqref="B50:B57">
    <cfRule type="cellIs" dxfId="7" priority="6" operator="equal">
      <formula>0</formula>
    </cfRule>
  </conditionalFormatting>
  <conditionalFormatting sqref="A59:B61">
    <cfRule type="cellIs" dxfId="6" priority="5" operator="equal">
      <formula>0</formula>
    </cfRule>
  </conditionalFormatting>
  <conditionalFormatting sqref="B35 B9:B20">
    <cfRule type="cellIs" dxfId="5" priority="4" operator="equal">
      <formula>0</formula>
    </cfRule>
  </conditionalFormatting>
  <conditionalFormatting sqref="B22:B34">
    <cfRule type="cellIs" dxfId="4" priority="3" operator="equal">
      <formula>0</formula>
    </cfRule>
  </conditionalFormatting>
  <conditionalFormatting sqref="B21">
    <cfRule type="cellIs" dxfId="3" priority="2" operator="equal">
      <formula>0</formula>
    </cfRule>
  </conditionalFormatting>
  <conditionalFormatting sqref="A62:B64">
    <cfRule type="cellIs" dxfId="2" priority="1" operator="equal">
      <formula>0</formula>
    </cfRule>
  </conditionalFormatting>
  <dataValidations count="3">
    <dataValidation type="list" allowBlank="1" showInputMessage="1" showErrorMessage="1" sqref="B4">
      <formula1>$G$5:$G$36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50:B57 B59:B64">
      <formula1>$B$6:$B$48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246">
        <v>41697</v>
      </c>
    </row>
    <row r="3" spans="1:11">
      <c r="A3" s="10" t="s">
        <v>98</v>
      </c>
      <c r="B3" s="246"/>
    </row>
    <row r="4" spans="1:11">
      <c r="A4" s="10" t="s">
        <v>99</v>
      </c>
      <c r="B4" s="246"/>
    </row>
    <row r="5" spans="1:11">
      <c r="A5" s="10" t="s">
        <v>100</v>
      </c>
      <c r="B5" s="246"/>
    </row>
    <row r="6" spans="1:11">
      <c r="A6" s="110" t="s">
        <v>101</v>
      </c>
      <c r="B6" s="247" t="s">
        <v>763</v>
      </c>
    </row>
    <row r="7" spans="1:11">
      <c r="A7" s="10" t="s">
        <v>97</v>
      </c>
      <c r="B7" s="246">
        <v>41666</v>
      </c>
    </row>
    <row r="8" spans="1:11">
      <c r="A8" s="10" t="s">
        <v>102</v>
      </c>
      <c r="B8" s="246"/>
    </row>
    <row r="9" spans="1:11">
      <c r="A9" s="10" t="s">
        <v>99</v>
      </c>
      <c r="B9" s="246"/>
    </row>
    <row r="10" spans="1:11">
      <c r="A10" s="10" t="s">
        <v>100</v>
      </c>
      <c r="B10" s="246"/>
    </row>
    <row r="11" spans="1:11">
      <c r="A11" s="110" t="s">
        <v>103</v>
      </c>
      <c r="B11" s="247" t="s">
        <v>763</v>
      </c>
    </row>
    <row r="12" spans="1:11">
      <c r="A12" s="10"/>
      <c r="B12" s="246">
        <v>41660</v>
      </c>
    </row>
    <row r="13" spans="1:11">
      <c r="A13" s="10"/>
      <c r="B13" s="246"/>
    </row>
    <row r="14" spans="1:11">
      <c r="A14" s="10"/>
      <c r="B14" s="246"/>
    </row>
    <row r="15" spans="1:11">
      <c r="A15" s="10"/>
      <c r="B15" s="246"/>
    </row>
    <row r="16" spans="1:11">
      <c r="A16" s="10"/>
      <c r="B16" s="246"/>
      <c r="K16" t="s">
        <v>866</v>
      </c>
    </row>
    <row r="17" spans="1:2">
      <c r="A17" s="10"/>
      <c r="B17" s="246"/>
    </row>
    <row r="18" spans="1:2">
      <c r="A18" s="10"/>
      <c r="B18" s="246"/>
    </row>
    <row r="19" spans="1:2">
      <c r="A19" s="10"/>
      <c r="B19" s="246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1" sqref="B1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246">
        <v>42066</v>
      </c>
    </row>
    <row r="3" spans="1:11">
      <c r="A3" s="10" t="s">
        <v>98</v>
      </c>
      <c r="B3" s="246">
        <v>42142</v>
      </c>
    </row>
    <row r="4" spans="1:11">
      <c r="A4" s="10" t="s">
        <v>99</v>
      </c>
      <c r="B4" s="246">
        <v>42209</v>
      </c>
    </row>
    <row r="5" spans="1:11">
      <c r="A5" s="10" t="s">
        <v>100</v>
      </c>
      <c r="B5" s="246"/>
    </row>
    <row r="6" spans="1:11">
      <c r="A6" s="110" t="s">
        <v>101</v>
      </c>
      <c r="B6" s="247" t="s">
        <v>763</v>
      </c>
    </row>
    <row r="7" spans="1:11">
      <c r="A7" s="10" t="s">
        <v>97</v>
      </c>
      <c r="B7" s="246">
        <v>42045</v>
      </c>
    </row>
    <row r="8" spans="1:11">
      <c r="A8" s="10" t="s">
        <v>102</v>
      </c>
      <c r="B8" s="246">
        <v>42110</v>
      </c>
    </row>
    <row r="9" spans="1:11">
      <c r="A9" s="10" t="s">
        <v>99</v>
      </c>
      <c r="B9" s="246"/>
    </row>
    <row r="10" spans="1:11">
      <c r="A10" s="10" t="s">
        <v>100</v>
      </c>
      <c r="B10" s="246">
        <v>42297</v>
      </c>
    </row>
    <row r="11" spans="1:11">
      <c r="A11" s="110" t="s">
        <v>103</v>
      </c>
      <c r="B11" s="247" t="s">
        <v>763</v>
      </c>
    </row>
    <row r="12" spans="1:11">
      <c r="A12" s="10"/>
      <c r="B12" s="246">
        <v>42081</v>
      </c>
    </row>
    <row r="13" spans="1:11">
      <c r="A13" s="10"/>
      <c r="B13" s="246"/>
    </row>
    <row r="14" spans="1:11">
      <c r="A14" s="10"/>
      <c r="B14" s="246"/>
    </row>
    <row r="15" spans="1:11">
      <c r="A15" s="10"/>
      <c r="B15" s="246"/>
    </row>
    <row r="16" spans="1:11">
      <c r="A16" s="10"/>
      <c r="B16" s="246"/>
      <c r="K16" t="s">
        <v>866</v>
      </c>
    </row>
    <row r="17" spans="1:2">
      <c r="A17" s="10"/>
      <c r="B17" s="246"/>
    </row>
    <row r="18" spans="1:2">
      <c r="A18" s="10"/>
      <c r="B18" s="246"/>
    </row>
    <row r="19" spans="1:2">
      <c r="A19" s="10"/>
      <c r="B19" s="246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60" workbookViewId="0">
      <selection activeCell="F81" sqref="F8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410000</v>
      </c>
      <c r="D2" s="26">
        <f>D3+D67</f>
        <v>410000</v>
      </c>
      <c r="E2" s="26">
        <f>E3+E67</f>
        <v>410000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192575</v>
      </c>
      <c r="D3" s="23">
        <f>D4+D11+D38+D61</f>
        <v>192575</v>
      </c>
      <c r="E3" s="23">
        <f>E4+E11+E38+E61</f>
        <v>192575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132225</v>
      </c>
      <c r="D4" s="21">
        <f>SUM(D5:D10)</f>
        <v>132225</v>
      </c>
      <c r="E4" s="21">
        <f>SUM(E5:E10)</f>
        <v>132225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115000</v>
      </c>
      <c r="D7" s="2">
        <f t="shared" si="0"/>
        <v>115000</v>
      </c>
      <c r="E7" s="2">
        <f t="shared" si="0"/>
        <v>115000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225</v>
      </c>
      <c r="D10" s="2">
        <f t="shared" si="0"/>
        <v>225</v>
      </c>
      <c r="E10" s="2">
        <f t="shared" si="0"/>
        <v>225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31850</v>
      </c>
      <c r="D11" s="21">
        <f>SUM(D12:D37)</f>
        <v>31850</v>
      </c>
      <c r="E11" s="21">
        <f>SUM(E12:E37)</f>
        <v>31850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1"/>
        <v>1000</v>
      </c>
      <c r="E14" s="2">
        <f t="shared" si="1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850</v>
      </c>
      <c r="D36" s="2">
        <f t="shared" si="2"/>
        <v>850</v>
      </c>
      <c r="E36" s="2">
        <f t="shared" si="2"/>
        <v>850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</row>
    <row r="38" spans="1:10">
      <c r="A38" s="165" t="s">
        <v>145</v>
      </c>
      <c r="B38" s="166"/>
      <c r="C38" s="21">
        <f>SUM(C39:C60)</f>
        <v>28500</v>
      </c>
      <c r="D38" s="21">
        <f>SUM(D39:D60)</f>
        <v>28500</v>
      </c>
      <c r="E38" s="21">
        <f>SUM(E39:E60)</f>
        <v>28500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300</v>
      </c>
      <c r="D60" s="2">
        <f t="shared" si="4"/>
        <v>300</v>
      </c>
      <c r="E60" s="2">
        <f t="shared" si="4"/>
        <v>300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217425</v>
      </c>
      <c r="D67" s="25">
        <f>D97+D68</f>
        <v>217425</v>
      </c>
      <c r="E67" s="25">
        <f>E97+E68</f>
        <v>217425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39500</v>
      </c>
      <c r="D68" s="21">
        <f>SUM(D69:D96)</f>
        <v>39500</v>
      </c>
      <c r="E68" s="21">
        <f>SUM(E69:E96)</f>
        <v>39500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6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  <c r="F81" s="51"/>
    </row>
    <row r="82" spans="1:6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6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6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6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6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6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6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6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6" ht="15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6" ht="15" customHeight="1" outlineLevel="1">
      <c r="A91" s="3">
        <v>5211</v>
      </c>
      <c r="B91" s="2" t="s">
        <v>23</v>
      </c>
      <c r="C91" s="2">
        <v>500</v>
      </c>
      <c r="D91" s="2">
        <f t="shared" si="7"/>
        <v>500</v>
      </c>
      <c r="E91" s="2">
        <f t="shared" si="7"/>
        <v>500</v>
      </c>
    </row>
    <row r="92" spans="1:6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6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6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6" ht="13.5" customHeight="1" outlineLevel="1">
      <c r="A95" s="3">
        <v>5302</v>
      </c>
      <c r="B95" s="2" t="s">
        <v>24</v>
      </c>
      <c r="C95" s="2">
        <v>8000</v>
      </c>
      <c r="D95" s="2">
        <f t="shared" si="7"/>
        <v>8000</v>
      </c>
      <c r="E95" s="2">
        <f t="shared" si="7"/>
        <v>8000</v>
      </c>
    </row>
    <row r="96" spans="1:6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177925</v>
      </c>
      <c r="D97" s="21">
        <f>SUM(D98:D113)</f>
        <v>177925</v>
      </c>
      <c r="E97" s="21">
        <f>SUM(E98:E113)</f>
        <v>177925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160925</v>
      </c>
      <c r="D98" s="2">
        <f>C98</f>
        <v>160925</v>
      </c>
      <c r="E98" s="2">
        <f>D98</f>
        <v>160925</v>
      </c>
    </row>
    <row r="99" spans="1:10" ht="15" customHeight="1" outlineLevel="1">
      <c r="A99" s="3">
        <v>6002</v>
      </c>
      <c r="B99" s="1" t="s">
        <v>185</v>
      </c>
      <c r="C99" s="2">
        <v>1000</v>
      </c>
      <c r="D99" s="2">
        <f t="shared" ref="D99:E113" si="8">C99</f>
        <v>1000</v>
      </c>
      <c r="E99" s="2">
        <f t="shared" si="8"/>
        <v>1000</v>
      </c>
    </row>
    <row r="100" spans="1:10" ht="15" customHeight="1" outlineLevel="1">
      <c r="A100" s="3">
        <v>6003</v>
      </c>
      <c r="B100" s="1" t="s">
        <v>186</v>
      </c>
      <c r="C100" s="2">
        <v>12000</v>
      </c>
      <c r="D100" s="2">
        <f t="shared" si="8"/>
        <v>12000</v>
      </c>
      <c r="E100" s="2">
        <f t="shared" si="8"/>
        <v>12000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42665</v>
      </c>
      <c r="D114" s="26">
        <f>D115+D152+D177</f>
        <v>42665</v>
      </c>
      <c r="E114" s="26">
        <f>E115+E152+E177</f>
        <v>42665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34290</v>
      </c>
      <c r="D115" s="23">
        <f>D116+D135</f>
        <v>34290</v>
      </c>
      <c r="E115" s="23">
        <f>E116+E135</f>
        <v>34290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22665</v>
      </c>
      <c r="D116" s="21">
        <f>D117+D120+D123+D126+D129+D132</f>
        <v>22665</v>
      </c>
      <c r="E116" s="21">
        <f>E117+E120+E123+E126+E129+E132</f>
        <v>22665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12665</v>
      </c>
      <c r="D117" s="2">
        <f>D118+D119</f>
        <v>12665</v>
      </c>
      <c r="E117" s="2">
        <f>E118+E119</f>
        <v>12665</v>
      </c>
    </row>
    <row r="118" spans="1:10" ht="15" customHeight="1" outlineLevel="2">
      <c r="A118" s="130"/>
      <c r="B118" s="129" t="s">
        <v>855</v>
      </c>
      <c r="C118" s="128">
        <v>12665</v>
      </c>
      <c r="D118" s="128">
        <f>C118</f>
        <v>12665</v>
      </c>
      <c r="E118" s="128">
        <f>D118</f>
        <v>12665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</row>
    <row r="124" spans="1:10" ht="15" customHeight="1" outlineLevel="2">
      <c r="A124" s="130"/>
      <c r="B124" s="129" t="s">
        <v>855</v>
      </c>
      <c r="C124" s="128">
        <v>10000</v>
      </c>
      <c r="D124" s="128">
        <f>C124</f>
        <v>10000</v>
      </c>
      <c r="E124" s="128">
        <f>D124</f>
        <v>10000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11625</v>
      </c>
      <c r="D135" s="21">
        <f>D136+D140+D143+D146+D149</f>
        <v>11625</v>
      </c>
      <c r="E135" s="21">
        <f>E136+E140+E143+E146+E149</f>
        <v>11625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11625</v>
      </c>
      <c r="D136" s="2">
        <f>D137+D138+D139</f>
        <v>11625</v>
      </c>
      <c r="E136" s="2">
        <f>E137+E138+E139</f>
        <v>11625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11586</v>
      </c>
      <c r="D138" s="128">
        <f t="shared" ref="D138:E139" si="9">C138</f>
        <v>11586</v>
      </c>
      <c r="E138" s="128">
        <f t="shared" si="9"/>
        <v>11586</v>
      </c>
    </row>
    <row r="139" spans="1:10" ht="15" customHeight="1" outlineLevel="2">
      <c r="A139" s="130"/>
      <c r="B139" s="129" t="s">
        <v>861</v>
      </c>
      <c r="C139" s="128">
        <v>39</v>
      </c>
      <c r="D139" s="128">
        <f t="shared" si="9"/>
        <v>39</v>
      </c>
      <c r="E139" s="128">
        <f t="shared" si="9"/>
        <v>39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8375</v>
      </c>
      <c r="D152" s="23">
        <f>D153+D163+D170</f>
        <v>8375</v>
      </c>
      <c r="E152" s="23">
        <f>E153+E163+E170</f>
        <v>8375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8375</v>
      </c>
      <c r="D153" s="21">
        <f>D154+D157+D160</f>
        <v>8375</v>
      </c>
      <c r="E153" s="21">
        <f>E154+E157+E160</f>
        <v>8375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8375</v>
      </c>
      <c r="D154" s="2">
        <f>D155+D156</f>
        <v>8375</v>
      </c>
      <c r="E154" s="2">
        <f>E155+E156</f>
        <v>8375</v>
      </c>
    </row>
    <row r="155" spans="1:10" ht="15" customHeight="1" outlineLevel="2">
      <c r="A155" s="130"/>
      <c r="B155" s="129" t="s">
        <v>855</v>
      </c>
      <c r="C155" s="128">
        <v>8375</v>
      </c>
      <c r="D155" s="128">
        <f>C155</f>
        <v>8375</v>
      </c>
      <c r="E155" s="128">
        <f>D155</f>
        <v>8375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374000</v>
      </c>
      <c r="D257" s="37">
        <f>D258+D550</f>
        <v>230290</v>
      </c>
      <c r="E257" s="37">
        <f>E258+E550</f>
        <v>230290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362910</v>
      </c>
      <c r="D258" s="36">
        <f>D259+D339+D483+D547</f>
        <v>219200</v>
      </c>
      <c r="E258" s="36">
        <f>E259+E339+E483+E547</f>
        <v>219200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262410</v>
      </c>
      <c r="D259" s="33">
        <f>D260+D263+D314</f>
        <v>118700</v>
      </c>
      <c r="E259" s="33">
        <f>E260+E263+E314</f>
        <v>118700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73" t="s">
        <v>269</v>
      </c>
      <c r="B263" s="174"/>
      <c r="C263" s="32">
        <f>C264+C265+C289+C296+C298+C302+C305+C308+C313</f>
        <v>260250</v>
      </c>
      <c r="D263" s="32">
        <f>D264+D265+D289+D296+D298+D302+D305+D308+D313</f>
        <v>116540</v>
      </c>
      <c r="E263" s="32">
        <f>E264+E265+E289+E296+E298+E302+E305+E308+E313</f>
        <v>116540</v>
      </c>
    </row>
    <row r="264" spans="1:10" outlineLevel="2">
      <c r="A264" s="6">
        <v>1101</v>
      </c>
      <c r="B264" s="4" t="s">
        <v>34</v>
      </c>
      <c r="C264" s="5">
        <v>116540</v>
      </c>
      <c r="D264" s="5">
        <f>C264</f>
        <v>116540</v>
      </c>
      <c r="E264" s="5">
        <f>D264</f>
        <v>116540</v>
      </c>
    </row>
    <row r="265" spans="1:10" outlineLevel="2">
      <c r="A265" s="6">
        <v>1101</v>
      </c>
      <c r="B265" s="4" t="s">
        <v>35</v>
      </c>
      <c r="C265" s="5">
        <v>88788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8800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239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3845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37473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97000</v>
      </c>
      <c r="D339" s="33">
        <f>D340+D444+D482</f>
        <v>97000</v>
      </c>
      <c r="E339" s="33">
        <f>E340+E444+E482</f>
        <v>97000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75400</v>
      </c>
      <c r="D340" s="32">
        <f>D341+D342+D343+D344+D347+D348+D353+D356+D357+D362+D367+BH290668+D371+D372+D373+D376+D377+D378+D382+D388+D391+D392+D395+D398+D399+D404+D407+D408+D409+D412+D415+D416+D419+D420+D421+D422+D429+D443</f>
        <v>75400</v>
      </c>
      <c r="E340" s="32">
        <f>E341+E342+E343+E344+E347+E348+E353+E356+E357+E362+E367+BI290668+E371+E372+E373+E376+E377+E378+E382+E388+E391+E392+E395+E398+E399+E404+E407+E408+E409+E412+E415+E416+E419+E420+E421+E422+E429+E443</f>
        <v>75400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1700</v>
      </c>
      <c r="D342" s="5">
        <f t="shared" ref="D342:E343" si="26">C342</f>
        <v>1700</v>
      </c>
      <c r="E342" s="5">
        <f t="shared" si="26"/>
        <v>1700</v>
      </c>
    </row>
    <row r="343" spans="1:10" outlineLevel="2">
      <c r="A343" s="6">
        <v>2201</v>
      </c>
      <c r="B343" s="4" t="s">
        <v>41</v>
      </c>
      <c r="C343" s="5">
        <v>13000</v>
      </c>
      <c r="D343" s="5">
        <f t="shared" si="26"/>
        <v>13000</v>
      </c>
      <c r="E343" s="5">
        <f t="shared" si="26"/>
        <v>13000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27">C345</f>
        <v>1000</v>
      </c>
      <c r="E345" s="30">
        <f t="shared" si="27"/>
        <v>1000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</row>
    <row r="349" spans="1:10" outlineLevel="3">
      <c r="A349" s="29"/>
      <c r="B349" s="28" t="s">
        <v>278</v>
      </c>
      <c r="C349" s="30">
        <v>14500</v>
      </c>
      <c r="D349" s="30">
        <f>C349</f>
        <v>14500</v>
      </c>
      <c r="E349" s="30">
        <f>D349</f>
        <v>14500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28"/>
        <v>2500</v>
      </c>
      <c r="E351" s="30">
        <f t="shared" si="28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</row>
    <row r="363" spans="1:5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</row>
    <row r="364" spans="1:5" outlineLevel="3">
      <c r="A364" s="29"/>
      <c r="B364" s="28" t="s">
        <v>292</v>
      </c>
      <c r="C364" s="30">
        <v>1500</v>
      </c>
      <c r="D364" s="30">
        <f t="shared" ref="D364:E366" si="31">C364</f>
        <v>1500</v>
      </c>
      <c r="E364" s="30">
        <f t="shared" si="31"/>
        <v>1500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600</v>
      </c>
      <c r="D382" s="5">
        <f>SUM(D383:D387)</f>
        <v>600</v>
      </c>
      <c r="E382" s="5">
        <f>SUM(E383:E387)</f>
        <v>600</v>
      </c>
    </row>
    <row r="383" spans="1:5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</v>
      </c>
      <c r="D386" s="30">
        <f t="shared" si="35"/>
        <v>300</v>
      </c>
      <c r="E386" s="30">
        <f t="shared" si="35"/>
        <v>300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750</v>
      </c>
      <c r="D392" s="5">
        <f>SUM(D393:D394)</f>
        <v>750</v>
      </c>
      <c r="E392" s="5">
        <f>SUM(E393:E394)</f>
        <v>750</v>
      </c>
    </row>
    <row r="393" spans="1:5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outlineLevel="3">
      <c r="A394" s="29"/>
      <c r="B394" s="28" t="s">
        <v>314</v>
      </c>
      <c r="C394" s="30">
        <v>250</v>
      </c>
      <c r="D394" s="30">
        <f>C394</f>
        <v>250</v>
      </c>
      <c r="E394" s="30">
        <f>D394</f>
        <v>250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25500</v>
      </c>
      <c r="D429" s="5">
        <f>SUM(D430:D442)</f>
        <v>25500</v>
      </c>
      <c r="E429" s="5">
        <f>SUM(E430:E442)</f>
        <v>25500</v>
      </c>
    </row>
    <row r="430" spans="1:5" outlineLevel="3">
      <c r="A430" s="29"/>
      <c r="B430" s="28" t="s">
        <v>343</v>
      </c>
      <c r="C430" s="30">
        <v>5025</v>
      </c>
      <c r="D430" s="30">
        <f>C430</f>
        <v>5025</v>
      </c>
      <c r="E430" s="30">
        <f>D430</f>
        <v>5025</v>
      </c>
    </row>
    <row r="431" spans="1:5" outlineLevel="3">
      <c r="A431" s="29"/>
      <c r="B431" s="28" t="s">
        <v>344</v>
      </c>
      <c r="C431" s="30">
        <v>5000</v>
      </c>
      <c r="D431" s="30">
        <f t="shared" ref="D431:E442" si="43">C431</f>
        <v>5000</v>
      </c>
      <c r="E431" s="30">
        <f t="shared" si="43"/>
        <v>5000</v>
      </c>
    </row>
    <row r="432" spans="1:5" outlineLevel="3">
      <c r="A432" s="29"/>
      <c r="B432" s="28" t="s">
        <v>345</v>
      </c>
      <c r="C432" s="30">
        <v>1500</v>
      </c>
      <c r="D432" s="30">
        <f t="shared" si="43"/>
        <v>1500</v>
      </c>
      <c r="E432" s="30">
        <f t="shared" si="43"/>
        <v>1500</v>
      </c>
    </row>
    <row r="433" spans="1:5" outlineLevel="3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 outlineLevel="3">
      <c r="A434" s="29"/>
      <c r="B434" s="28" t="s">
        <v>347</v>
      </c>
      <c r="C434" s="30">
        <v>2560</v>
      </c>
      <c r="D434" s="30">
        <f t="shared" si="43"/>
        <v>2560</v>
      </c>
      <c r="E434" s="30">
        <f t="shared" si="43"/>
        <v>2560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1947</v>
      </c>
      <c r="D441" s="30">
        <f t="shared" si="43"/>
        <v>1947</v>
      </c>
      <c r="E441" s="30">
        <f t="shared" si="43"/>
        <v>1947</v>
      </c>
    </row>
    <row r="442" spans="1:5" outlineLevel="3">
      <c r="A442" s="29"/>
      <c r="B442" s="28" t="s">
        <v>355</v>
      </c>
      <c r="C442" s="30">
        <v>8468</v>
      </c>
      <c r="D442" s="30">
        <f t="shared" si="43"/>
        <v>8468</v>
      </c>
      <c r="E442" s="30">
        <f t="shared" si="43"/>
        <v>8468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21600</v>
      </c>
      <c r="D444" s="32">
        <f>D445+D454+D455+D459+D462+D463+D468+D474+D477+D480+D481+D450</f>
        <v>21600</v>
      </c>
      <c r="E444" s="32">
        <f>E445+E454+E455+E459+E462+E463+E468+E474+E477+E480+E481+E450</f>
        <v>21600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20400</v>
      </c>
      <c r="D450" s="5">
        <f>SUM(D451:D453)</f>
        <v>20400</v>
      </c>
      <c r="E450" s="5">
        <f>SUM(E451:E453)</f>
        <v>20400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20400</v>
      </c>
      <c r="D452" s="30">
        <f t="shared" ref="D452:E453" si="45">C452</f>
        <v>20400</v>
      </c>
      <c r="E452" s="30">
        <f t="shared" si="45"/>
        <v>20400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200</v>
      </c>
      <c r="D480" s="5">
        <f t="shared" si="50"/>
        <v>200</v>
      </c>
      <c r="E480" s="5">
        <f t="shared" si="50"/>
        <v>200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3000</v>
      </c>
      <c r="D483" s="35">
        <f>D484+D504+D509+D522+D528+D538</f>
        <v>3000</v>
      </c>
      <c r="E483" s="35">
        <f>E484+E504+E509+E522+E528+E538</f>
        <v>3000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52">C498</f>
        <v>200</v>
      </c>
      <c r="E498" s="30">
        <f t="shared" si="52"/>
        <v>200</v>
      </c>
    </row>
    <row r="499" spans="1:12" ht="15" customHeight="1" outlineLevel="3">
      <c r="A499" s="28"/>
      <c r="B499" s="28" t="s">
        <v>405</v>
      </c>
      <c r="C499" s="30">
        <v>100</v>
      </c>
      <c r="D499" s="30">
        <f t="shared" si="52"/>
        <v>100</v>
      </c>
      <c r="E499" s="30">
        <f t="shared" si="52"/>
        <v>100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1500</v>
      </c>
      <c r="D520" s="5">
        <f t="shared" si="55"/>
        <v>1500</v>
      </c>
      <c r="E520" s="5">
        <f t="shared" si="55"/>
        <v>1500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1000</v>
      </c>
      <c r="D538" s="32">
        <f>SUM(D539:D544)</f>
        <v>1000</v>
      </c>
      <c r="E538" s="32">
        <f>SUM(E539:E544)</f>
        <v>1000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500</v>
      </c>
      <c r="D549" s="32">
        <f>C549</f>
        <v>500</v>
      </c>
      <c r="E549" s="32">
        <f>D549</f>
        <v>500</v>
      </c>
    </row>
    <row r="550" spans="1:10">
      <c r="A550" s="179" t="s">
        <v>455</v>
      </c>
      <c r="B550" s="180"/>
      <c r="C550" s="36">
        <f>C551</f>
        <v>11090</v>
      </c>
      <c r="D550" s="36">
        <f>D551</f>
        <v>11090</v>
      </c>
      <c r="E550" s="36">
        <f>E551</f>
        <v>11090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11090</v>
      </c>
      <c r="D551" s="33">
        <f>D552+D556</f>
        <v>11090</v>
      </c>
      <c r="E551" s="33">
        <f>E552+E556</f>
        <v>11090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11090</v>
      </c>
      <c r="D552" s="32">
        <f>SUM(D553:D555)</f>
        <v>11090</v>
      </c>
      <c r="E552" s="32">
        <f>SUM(E553:E555)</f>
        <v>11090</v>
      </c>
    </row>
    <row r="553" spans="1:10" outlineLevel="2" collapsed="1">
      <c r="A553" s="6">
        <v>5500</v>
      </c>
      <c r="B553" s="4" t="s">
        <v>458</v>
      </c>
      <c r="C553" s="5">
        <v>11090</v>
      </c>
      <c r="D553" s="5">
        <f t="shared" ref="D553:E555" si="59">C553</f>
        <v>11090</v>
      </c>
      <c r="E553" s="5">
        <f t="shared" si="59"/>
        <v>11090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78665</v>
      </c>
      <c r="D559" s="37">
        <f>D560+D716+D725</f>
        <v>78665</v>
      </c>
      <c r="E559" s="37">
        <f>E560+E716+E725</f>
        <v>78665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60740</v>
      </c>
      <c r="D560" s="36">
        <f>D561+D638+D642+D645</f>
        <v>60740</v>
      </c>
      <c r="E560" s="36">
        <f>E561+E638+E642+E645</f>
        <v>60740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60740</v>
      </c>
      <c r="D561" s="38">
        <f>D562+D567+D568+D569+D576+D577+D581+D584+D585+D586+D587+D592+D595+D599+D603+D610+D616+D628</f>
        <v>60740</v>
      </c>
      <c r="E561" s="38">
        <f>E562+E567+E568+E569+E576+E577+E581+E584+E585+E586+E587+E592+E595+E599+E603+E610+E616+E628</f>
        <v>60740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15375</v>
      </c>
      <c r="D562" s="32">
        <f>SUM(D563:D566)</f>
        <v>15375</v>
      </c>
      <c r="E562" s="32">
        <f>SUM(E563:E566)</f>
        <v>15375</v>
      </c>
    </row>
    <row r="563" spans="1:10" outlineLevel="2">
      <c r="A563" s="7">
        <v>6600</v>
      </c>
      <c r="B563" s="4" t="s">
        <v>468</v>
      </c>
      <c r="C563" s="5">
        <v>4875</v>
      </c>
      <c r="D563" s="5">
        <f>C563</f>
        <v>4875</v>
      </c>
      <c r="E563" s="5">
        <f>D563</f>
        <v>4875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10500</v>
      </c>
      <c r="D566" s="5">
        <f t="shared" si="60"/>
        <v>10500</v>
      </c>
      <c r="E566" s="5">
        <f t="shared" si="60"/>
        <v>10500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18700</v>
      </c>
      <c r="D587" s="32">
        <f>SUM(D588:D591)</f>
        <v>18700</v>
      </c>
      <c r="E587" s="32">
        <f>SUM(E588:E591)</f>
        <v>18700</v>
      </c>
    </row>
    <row r="588" spans="1:5" outlineLevel="2">
      <c r="A588" s="7">
        <v>6610</v>
      </c>
      <c r="B588" s="4" t="s">
        <v>492</v>
      </c>
      <c r="C588" s="5">
        <v>18700</v>
      </c>
      <c r="D588" s="5">
        <f>C588</f>
        <v>18700</v>
      </c>
      <c r="E588" s="5">
        <f>D588</f>
        <v>18700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14000</v>
      </c>
      <c r="D595" s="32">
        <f>SUM(D596:D598)</f>
        <v>14000</v>
      </c>
      <c r="E595" s="32">
        <f>SUM(E596:E598)</f>
        <v>14000</v>
      </c>
    </row>
    <row r="596" spans="1:5" outlineLevel="2">
      <c r="A596" s="7">
        <v>6612</v>
      </c>
      <c r="B596" s="4" t="s">
        <v>499</v>
      </c>
      <c r="C596" s="5">
        <v>14000</v>
      </c>
      <c r="D596" s="5">
        <f>C596</f>
        <v>14000</v>
      </c>
      <c r="E596" s="5">
        <f>D596</f>
        <v>14000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12665</v>
      </c>
      <c r="D599" s="32">
        <f>SUM(D600:D602)</f>
        <v>12665</v>
      </c>
      <c r="E599" s="32">
        <f>SUM(E600:E602)</f>
        <v>12665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12665</v>
      </c>
      <c r="D601" s="5">
        <f t="shared" si="66"/>
        <v>12665</v>
      </c>
      <c r="E601" s="5">
        <f t="shared" si="66"/>
        <v>12665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17925</v>
      </c>
      <c r="D716" s="36">
        <f>D717</f>
        <v>17925</v>
      </c>
      <c r="E716" s="36">
        <f>E717</f>
        <v>17925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17925</v>
      </c>
      <c r="D717" s="33">
        <f>D718+D722</f>
        <v>17925</v>
      </c>
      <c r="E717" s="33">
        <f>E718+E722</f>
        <v>17925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5" t="s">
        <v>851</v>
      </c>
      <c r="B718" s="186"/>
      <c r="C718" s="31">
        <f>SUM(C719:C721)</f>
        <v>17925</v>
      </c>
      <c r="D718" s="31">
        <f>SUM(D719:D721)</f>
        <v>17925</v>
      </c>
      <c r="E718" s="31">
        <f>SUM(E719:E721)</f>
        <v>17925</v>
      </c>
    </row>
    <row r="719" spans="1:10" ht="15" customHeight="1" outlineLevel="2">
      <c r="A719" s="6">
        <v>10950</v>
      </c>
      <c r="B719" s="4" t="s">
        <v>572</v>
      </c>
      <c r="C719" s="5">
        <v>17925</v>
      </c>
      <c r="D719" s="5">
        <f>C719</f>
        <v>17925</v>
      </c>
      <c r="E719" s="5">
        <f>D719</f>
        <v>17925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F723" s="51"/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sqref="A1:B19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C5" sqref="C5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32"/>
  <sheetViews>
    <sheetView rightToLeft="1" zoomScale="120" zoomScaleNormal="120" workbookViewId="0">
      <selection activeCell="A29" sqref="A29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30">
      <c r="A2" s="108" t="s">
        <v>1004</v>
      </c>
      <c r="B2" s="161"/>
      <c r="C2" s="161"/>
      <c r="D2" s="108"/>
    </row>
    <row r="3" spans="1:12" ht="15.75">
      <c r="A3" s="13" t="s">
        <v>989</v>
      </c>
    </row>
    <row r="4" spans="1:12" ht="15.75">
      <c r="A4" s="13" t="s">
        <v>990</v>
      </c>
      <c r="K4" s="116" t="s">
        <v>756</v>
      </c>
      <c r="L4" s="116" t="s">
        <v>758</v>
      </c>
    </row>
    <row r="5" spans="1:12" ht="15.75">
      <c r="A5" s="13" t="s">
        <v>991</v>
      </c>
      <c r="K5" s="116" t="s">
        <v>757</v>
      </c>
      <c r="L5" s="116" t="s">
        <v>759</v>
      </c>
    </row>
    <row r="6" spans="1:12" ht="15.75">
      <c r="A6" s="13" t="s">
        <v>992</v>
      </c>
      <c r="L6" s="116" t="s">
        <v>760</v>
      </c>
    </row>
    <row r="7" spans="1:12" ht="15.75">
      <c r="A7" s="13" t="s">
        <v>993</v>
      </c>
      <c r="L7" s="116" t="s">
        <v>761</v>
      </c>
    </row>
    <row r="8" spans="1:12" ht="15.75">
      <c r="A8" s="13" t="s">
        <v>994</v>
      </c>
    </row>
    <row r="9" spans="1:12" ht="30">
      <c r="A9" s="108" t="s">
        <v>1005</v>
      </c>
    </row>
    <row r="10" spans="1:12" ht="15.75">
      <c r="A10" s="13" t="s">
        <v>995</v>
      </c>
    </row>
    <row r="11" spans="1:12" ht="15.75">
      <c r="A11" s="13" t="s">
        <v>996</v>
      </c>
    </row>
    <row r="12" spans="1:12" ht="15.75">
      <c r="A12" s="13" t="s">
        <v>997</v>
      </c>
    </row>
    <row r="13" spans="1:12" ht="15.75">
      <c r="A13" s="13" t="s">
        <v>998</v>
      </c>
    </row>
    <row r="14" spans="1:12" ht="30">
      <c r="A14" s="108" t="s">
        <v>1006</v>
      </c>
    </row>
    <row r="15" spans="1:12" ht="15.75">
      <c r="A15" s="13" t="s">
        <v>999</v>
      </c>
    </row>
    <row r="16" spans="1:12" ht="15.75">
      <c r="A16" s="13" t="s">
        <v>1000</v>
      </c>
    </row>
    <row r="17" spans="1:1" ht="15.75">
      <c r="A17" s="13" t="s">
        <v>1001</v>
      </c>
    </row>
    <row r="18" spans="1:1" ht="15.75">
      <c r="A18" s="13" t="s">
        <v>1002</v>
      </c>
    </row>
    <row r="19" spans="1:1" ht="15.75">
      <c r="A19" s="13" t="s">
        <v>1003</v>
      </c>
    </row>
    <row r="20" spans="1:1" ht="15.75">
      <c r="A20" s="13" t="s">
        <v>1007</v>
      </c>
    </row>
    <row r="21" spans="1:1">
      <c r="A21" s="108" t="s">
        <v>1008</v>
      </c>
    </row>
    <row r="22" spans="1:1" ht="15.75">
      <c r="A22" s="13" t="s">
        <v>1009</v>
      </c>
    </row>
    <row r="23" spans="1:1" ht="15.75">
      <c r="A23" s="13" t="s">
        <v>1010</v>
      </c>
    </row>
    <row r="24" spans="1:1" ht="15.75">
      <c r="A24" s="13" t="s">
        <v>1011</v>
      </c>
    </row>
    <row r="25" spans="1:1" ht="15.75">
      <c r="A25" s="13" t="s">
        <v>1012</v>
      </c>
    </row>
    <row r="26" spans="1:1" ht="15.75">
      <c r="A26" s="13" t="s">
        <v>1013</v>
      </c>
    </row>
    <row r="27" spans="1:1" ht="15.75">
      <c r="A27" s="13" t="s">
        <v>1014</v>
      </c>
    </row>
    <row r="28" spans="1:1" ht="15.75">
      <c r="A28" s="13" t="s">
        <v>1016</v>
      </c>
    </row>
    <row r="29" spans="1:1" ht="15.75">
      <c r="A29" s="13" t="s">
        <v>1015</v>
      </c>
    </row>
    <row r="30" spans="1:1" ht="15.75">
      <c r="A30" s="13"/>
    </row>
    <row r="31" spans="1:1" ht="15.75">
      <c r="A31" s="13"/>
    </row>
    <row r="32" spans="1:1" ht="15.75">
      <c r="A32" s="13"/>
    </row>
  </sheetData>
  <conditionalFormatting sqref="D1:D2 D8:D1048576 A1:C1048576">
    <cfRule type="cellIs" dxfId="1" priority="1" operator="equal">
      <formula>0</formula>
    </cfRule>
  </conditionalFormatting>
  <dataValidations count="2">
    <dataValidation type="list" allowBlank="1" showInputMessage="1" showErrorMessage="1" sqref="B3:B1048576">
      <formula1>$K$4:$K$5</formula1>
    </dataValidation>
    <dataValidation type="list" allowBlank="1" showInputMessage="1" showErrorMessage="1" sqref="C3:C1048576">
      <formula1>$L$4:$L$7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5" sqref="A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1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7"/>
  <sheetViews>
    <sheetView rightToLeft="1" workbookViewId="0">
      <selection activeCell="A8" sqref="A8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>
    <row r="1" spans="1:1">
      <c r="A1" s="10" t="s">
        <v>973</v>
      </c>
    </row>
    <row r="2" spans="1:1">
      <c r="A2" s="10" t="s">
        <v>974</v>
      </c>
    </row>
    <row r="3" spans="1:1">
      <c r="A3" s="10" t="s">
        <v>975</v>
      </c>
    </row>
    <row r="4" spans="1:1">
      <c r="A4" s="10" t="s">
        <v>976</v>
      </c>
    </row>
    <row r="5" spans="1:1">
      <c r="A5" s="10" t="s">
        <v>977</v>
      </c>
    </row>
    <row r="6" spans="1:1">
      <c r="A6" s="10" t="s">
        <v>978</v>
      </c>
    </row>
    <row r="7" spans="1:1">
      <c r="A7" s="10" t="s">
        <v>979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12" priority="2" operator="equal">
      <formula>0</formula>
    </cfRule>
  </conditionalFormatting>
  <conditionalFormatting sqref="A3:XFD358 B1:XFD2">
    <cfRule type="cellIs" dxfId="1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C7" sqref="C7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769</v>
      </c>
      <c r="C2" s="10" t="s">
        <v>980</v>
      </c>
      <c r="F2" s="10" t="s">
        <v>774</v>
      </c>
    </row>
    <row r="3" spans="1:13">
      <c r="A3" s="10" t="s">
        <v>769</v>
      </c>
      <c r="C3" s="10" t="s">
        <v>981</v>
      </c>
      <c r="F3" s="10" t="s">
        <v>776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765</v>
      </c>
      <c r="C4" s="10" t="s">
        <v>982</v>
      </c>
      <c r="F4" s="10" t="s">
        <v>773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C5" s="10" t="s">
        <v>983</v>
      </c>
      <c r="F5" s="10" t="s">
        <v>775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C6" s="10" t="s">
        <v>984</v>
      </c>
      <c r="F6" s="10" t="s">
        <v>775</v>
      </c>
      <c r="K6" s="116" t="s">
        <v>767</v>
      </c>
      <c r="L6" s="116" t="s">
        <v>775</v>
      </c>
    </row>
    <row r="7" spans="1:13">
      <c r="A7" s="10" t="s">
        <v>764</v>
      </c>
      <c r="C7" s="10" t="s">
        <v>985</v>
      </c>
      <c r="F7" s="10" t="s">
        <v>775</v>
      </c>
      <c r="K7" s="116" t="s">
        <v>768</v>
      </c>
      <c r="L7" s="116" t="s">
        <v>776</v>
      </c>
    </row>
    <row r="8" spans="1:13">
      <c r="A8" s="10" t="s">
        <v>764</v>
      </c>
      <c r="C8" s="10" t="s">
        <v>986</v>
      </c>
      <c r="F8" s="10" t="s">
        <v>773</v>
      </c>
      <c r="K8" s="116" t="s">
        <v>769</v>
      </c>
    </row>
    <row r="9" spans="1:13">
      <c r="A9" s="10" t="s">
        <v>764</v>
      </c>
      <c r="C9" s="10" t="s">
        <v>987</v>
      </c>
      <c r="F9" s="10" t="s">
        <v>773</v>
      </c>
      <c r="K9" s="116" t="s">
        <v>770</v>
      </c>
    </row>
    <row r="10" spans="1:13">
      <c r="A10" s="10" t="s">
        <v>766</v>
      </c>
      <c r="C10" s="10" t="s">
        <v>988</v>
      </c>
      <c r="F10" s="10" t="s">
        <v>774</v>
      </c>
      <c r="K10" s="116" t="s">
        <v>771</v>
      </c>
    </row>
    <row r="11" spans="1:13">
      <c r="A11" s="10" t="s">
        <v>767</v>
      </c>
      <c r="F11" s="10" t="s">
        <v>775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29:A1048576 B4:B22 B34:B1048576 D1 D30:D1048576 A1:A27 E1:G1048576">
    <cfRule type="cellIs" dxfId="1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9:A1048576 A23:A27 A20:A21 A13 A2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10</v>
      </c>
      <c r="H9" s="10">
        <f t="shared" ref="H9:I9" si="2">SUM(E9:E22)</f>
        <v>5</v>
      </c>
      <c r="I9" s="10">
        <f t="shared" si="2"/>
        <v>5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/>
      <c r="F17" s="10">
        <f t="shared" si="1"/>
        <v>1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2</v>
      </c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3</v>
      </c>
      <c r="H23" s="10">
        <f t="shared" ref="H23:I23" si="3">SUM(E23:E31)</f>
        <v>1</v>
      </c>
      <c r="I23" s="10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1</v>
      </c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1"/>
        <v>1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1</v>
      </c>
      <c r="H38" s="10">
        <f t="shared" ref="H38:I38" si="6">SUM(E38:E44)</f>
        <v>0</v>
      </c>
      <c r="I38" s="10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>
        <v>12</v>
      </c>
      <c r="E71" s="10">
        <v>9</v>
      </c>
      <c r="F71" s="10">
        <f t="shared" si="1"/>
        <v>3</v>
      </c>
      <c r="G71" s="10">
        <f>SUM(D71:D73)</f>
        <v>40</v>
      </c>
      <c r="H71" s="10">
        <f t="shared" ref="H71:I71" si="16">SUM(E71:E73)</f>
        <v>15</v>
      </c>
      <c r="I71" s="10">
        <f t="shared" si="16"/>
        <v>25</v>
      </c>
    </row>
    <row r="72" spans="1:9">
      <c r="A72" s="10" t="s">
        <v>719</v>
      </c>
      <c r="B72" s="81"/>
      <c r="C72" s="10" t="s">
        <v>721</v>
      </c>
      <c r="D72" s="10">
        <v>20</v>
      </c>
      <c r="E72" s="10">
        <v>3</v>
      </c>
      <c r="F72" s="10">
        <f t="shared" si="1"/>
        <v>17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8</v>
      </c>
      <c r="E73" s="10">
        <v>3</v>
      </c>
      <c r="F73" s="10">
        <f t="shared" si="1"/>
        <v>5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332" workbookViewId="0">
      <selection activeCell="F353" sqref="F353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390000</v>
      </c>
      <c r="D2" s="26">
        <f>D3+D67</f>
        <v>390000</v>
      </c>
      <c r="E2" s="26">
        <f>E3+E67</f>
        <v>390000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185700</v>
      </c>
      <c r="D3" s="23">
        <f>D4+D11+D38+D61</f>
        <v>185700</v>
      </c>
      <c r="E3" s="23">
        <f>E4+E11+E38+E61</f>
        <v>185700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130000</v>
      </c>
      <c r="D4" s="21">
        <f>SUM(D5:D10)</f>
        <v>130000</v>
      </c>
      <c r="E4" s="21">
        <f>SUM(E5:E10)</f>
        <v>130000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16000</v>
      </c>
      <c r="D5" s="2">
        <f>C5</f>
        <v>16000</v>
      </c>
      <c r="E5" s="2">
        <f>D5</f>
        <v>16000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3750</v>
      </c>
      <c r="D6" s="2">
        <f t="shared" ref="D6:E10" si="0">C6</f>
        <v>3750</v>
      </c>
      <c r="E6" s="2">
        <f t="shared" si="0"/>
        <v>3750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0"/>
        <v>110000</v>
      </c>
      <c r="E7" s="2">
        <f t="shared" si="0"/>
        <v>110000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</v>
      </c>
      <c r="D10" s="2">
        <f t="shared" si="0"/>
        <v>250</v>
      </c>
      <c r="E10" s="2">
        <f t="shared" si="0"/>
        <v>250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20000</v>
      </c>
      <c r="D11" s="21">
        <f>SUM(D12:D37)</f>
        <v>20000</v>
      </c>
      <c r="E11" s="21">
        <f>SUM(E12:E37)</f>
        <v>20000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1"/>
        <v>1000</v>
      </c>
      <c r="E14" s="2">
        <f t="shared" si="1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>
        <v>3500</v>
      </c>
      <c r="D37" s="2">
        <f t="shared" si="2"/>
        <v>3500</v>
      </c>
      <c r="E37" s="2">
        <f t="shared" si="2"/>
        <v>3500</v>
      </c>
    </row>
    <row r="38" spans="1:10">
      <c r="A38" s="165" t="s">
        <v>145</v>
      </c>
      <c r="B38" s="166"/>
      <c r="C38" s="21">
        <f>SUM(C39:C60)</f>
        <v>35700</v>
      </c>
      <c r="D38" s="21">
        <f>SUM(D39:D60)</f>
        <v>35700</v>
      </c>
      <c r="E38" s="21">
        <f>SUM(E39:E60)</f>
        <v>35700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3"/>
        <v>2500</v>
      </c>
      <c r="E54" s="2">
        <f t="shared" si="3"/>
        <v>2500</v>
      </c>
    </row>
    <row r="55" spans="1:10" outlineLevel="1">
      <c r="A55" s="20">
        <v>3303</v>
      </c>
      <c r="B55" s="20" t="s">
        <v>153</v>
      </c>
      <c r="C55" s="2">
        <v>12500</v>
      </c>
      <c r="D55" s="2">
        <f t="shared" si="3"/>
        <v>12500</v>
      </c>
      <c r="E55" s="2">
        <f t="shared" si="3"/>
        <v>12500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1500</v>
      </c>
      <c r="D60" s="2">
        <f t="shared" si="4"/>
        <v>1500</v>
      </c>
      <c r="E60" s="2">
        <f t="shared" si="4"/>
        <v>1500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204300</v>
      </c>
      <c r="D67" s="25">
        <f>D97+D68</f>
        <v>204300</v>
      </c>
      <c r="E67" s="25">
        <f>E97+E68</f>
        <v>204300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45500</v>
      </c>
      <c r="D68" s="21">
        <f>SUM(D69:D96)</f>
        <v>45500</v>
      </c>
      <c r="E68" s="21">
        <f>SUM(E69:E96)</f>
        <v>45500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33000</v>
      </c>
      <c r="D79" s="2">
        <f t="shared" si="6"/>
        <v>33000</v>
      </c>
      <c r="E79" s="2">
        <f t="shared" si="6"/>
        <v>33000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customHeight="1" outlineLevel="1">
      <c r="A91" s="3">
        <v>5211</v>
      </c>
      <c r="B91" s="2" t="s">
        <v>23</v>
      </c>
      <c r="C91" s="2">
        <v>1500</v>
      </c>
      <c r="D91" s="2">
        <f t="shared" si="7"/>
        <v>1500</v>
      </c>
      <c r="E91" s="2">
        <f t="shared" si="7"/>
        <v>1500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158800</v>
      </c>
      <c r="D97" s="21">
        <f>SUM(D98:D113)</f>
        <v>158800</v>
      </c>
      <c r="E97" s="21">
        <f>SUM(E98:E113)</f>
        <v>158800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134800</v>
      </c>
      <c r="D98" s="2">
        <f>C98</f>
        <v>134800</v>
      </c>
      <c r="E98" s="2">
        <f>D98</f>
        <v>134800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22000</v>
      </c>
      <c r="D100" s="2">
        <f t="shared" si="8"/>
        <v>22000</v>
      </c>
      <c r="E100" s="2">
        <f t="shared" si="8"/>
        <v>22000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103622</v>
      </c>
      <c r="D114" s="26">
        <f>D115+D152+D177</f>
        <v>103622</v>
      </c>
      <c r="E114" s="26">
        <f>E115+E152+E177</f>
        <v>103622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103622</v>
      </c>
      <c r="D115" s="23">
        <f>D116+D135</f>
        <v>103622</v>
      </c>
      <c r="E115" s="23">
        <f>E116+E135</f>
        <v>103622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49736</v>
      </c>
      <c r="D116" s="21">
        <f>D117+D120+D123+D126+D129+D132</f>
        <v>49736</v>
      </c>
      <c r="E116" s="21">
        <f>E117+E120+E123+E126+E129+E132</f>
        <v>49736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49736</v>
      </c>
      <c r="D117" s="2">
        <f>D118+D119</f>
        <v>49736</v>
      </c>
      <c r="E117" s="2">
        <f>E118+E119</f>
        <v>49736</v>
      </c>
    </row>
    <row r="118" spans="1:10" ht="15" customHeight="1" outlineLevel="2">
      <c r="A118" s="130"/>
      <c r="B118" s="129" t="s">
        <v>855</v>
      </c>
      <c r="C118" s="128">
        <v>34736</v>
      </c>
      <c r="D118" s="128">
        <f>C118</f>
        <v>34736</v>
      </c>
      <c r="E118" s="128">
        <f>D118</f>
        <v>34736</v>
      </c>
    </row>
    <row r="119" spans="1:10" ht="15" customHeight="1" outlineLevel="2">
      <c r="A119" s="130"/>
      <c r="B119" s="129" t="s">
        <v>860</v>
      </c>
      <c r="C119" s="128">
        <v>15000</v>
      </c>
      <c r="D119" s="128">
        <f>C119</f>
        <v>15000</v>
      </c>
      <c r="E119" s="128">
        <f>D119</f>
        <v>15000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53886</v>
      </c>
      <c r="D135" s="21">
        <f>D136+D140+D143+D146+D149</f>
        <v>53886</v>
      </c>
      <c r="E135" s="21">
        <f>E136+E140+E143+E146+E149</f>
        <v>53886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48591</v>
      </c>
      <c r="D136" s="2">
        <f>D137+D138+D139</f>
        <v>48591</v>
      </c>
      <c r="E136" s="2">
        <f>E137+E138+E139</f>
        <v>48591</v>
      </c>
    </row>
    <row r="137" spans="1:10" ht="15" customHeight="1" outlineLevel="2">
      <c r="A137" s="130"/>
      <c r="B137" s="129" t="s">
        <v>855</v>
      </c>
      <c r="C137" s="128">
        <v>34793</v>
      </c>
      <c r="D137" s="128">
        <f>C137</f>
        <v>34793</v>
      </c>
      <c r="E137" s="128">
        <f>D137</f>
        <v>34793</v>
      </c>
    </row>
    <row r="138" spans="1:10" ht="15" customHeight="1" outlineLevel="2">
      <c r="A138" s="130"/>
      <c r="B138" s="129" t="s">
        <v>862</v>
      </c>
      <c r="C138" s="128">
        <v>6000</v>
      </c>
      <c r="D138" s="128">
        <f t="shared" ref="D138:E139" si="9">C138</f>
        <v>6000</v>
      </c>
      <c r="E138" s="128">
        <f t="shared" si="9"/>
        <v>6000</v>
      </c>
    </row>
    <row r="139" spans="1:10" ht="15" customHeight="1" outlineLevel="2">
      <c r="A139" s="130"/>
      <c r="B139" s="129" t="s">
        <v>861</v>
      </c>
      <c r="C139" s="128">
        <v>7798</v>
      </c>
      <c r="D139" s="128">
        <f t="shared" si="9"/>
        <v>7798</v>
      </c>
      <c r="E139" s="128">
        <f t="shared" si="9"/>
        <v>7798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5295</v>
      </c>
      <c r="D140" s="2">
        <f>D141+D142</f>
        <v>5295</v>
      </c>
      <c r="E140" s="2">
        <f>E141+E142</f>
        <v>5295</v>
      </c>
    </row>
    <row r="141" spans="1:10" ht="15" customHeight="1" outlineLevel="2">
      <c r="A141" s="130"/>
      <c r="B141" s="129" t="s">
        <v>855</v>
      </c>
      <c r="C141" s="128">
        <v>5295</v>
      </c>
      <c r="D141" s="128">
        <f>C141</f>
        <v>5295</v>
      </c>
      <c r="E141" s="128">
        <f>D141</f>
        <v>5295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372000</v>
      </c>
      <c r="D257" s="37">
        <f>D258+D550</f>
        <v>227240</v>
      </c>
      <c r="E257" s="37">
        <f>E258+E550</f>
        <v>227240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360276</v>
      </c>
      <c r="D258" s="36">
        <f>D259+D339+D483+D547</f>
        <v>215516</v>
      </c>
      <c r="E258" s="36">
        <f>E259+E339+E483+E547</f>
        <v>215516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244660</v>
      </c>
      <c r="D259" s="33">
        <f>D260+D263+D314</f>
        <v>99900</v>
      </c>
      <c r="E259" s="33">
        <f>E260+E263+E314</f>
        <v>99900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73" t="s">
        <v>269</v>
      </c>
      <c r="B263" s="174"/>
      <c r="C263" s="32">
        <f>C264+C265+C289+C296+C298+C302+C305+C308+C313</f>
        <v>242500</v>
      </c>
      <c r="D263" s="32">
        <f>D264+D265+D289+D296+D298+D302+D305+D308+D313</f>
        <v>97740</v>
      </c>
      <c r="E263" s="32">
        <f>E264+E265+E289+E296+E298+E302+E305+E308+E313</f>
        <v>97740</v>
      </c>
    </row>
    <row r="264" spans="1:10" outlineLevel="2">
      <c r="A264" s="6">
        <v>1101</v>
      </c>
      <c r="B264" s="4" t="s">
        <v>34</v>
      </c>
      <c r="C264" s="5">
        <v>97740</v>
      </c>
      <c r="D264" s="5">
        <f>C264</f>
        <v>97740</v>
      </c>
      <c r="E264" s="5">
        <f>D264</f>
        <v>97740</v>
      </c>
    </row>
    <row r="265" spans="1:10" outlineLevel="2">
      <c r="A265" s="6">
        <v>1101</v>
      </c>
      <c r="B265" s="4" t="s">
        <v>35</v>
      </c>
      <c r="C265" s="5">
        <v>94518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6980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483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2849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35365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108365</v>
      </c>
      <c r="D339" s="33">
        <f>D340+D444+D482</f>
        <v>108365</v>
      </c>
      <c r="E339" s="33">
        <f>E340+E444+E482</f>
        <v>108365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94100</v>
      </c>
      <c r="D340" s="32">
        <f>D341+D342+D343+D344+D347+D348+D353+D356+D357+D362+D367+BH290668+D371+D372+D373+D376+D377+D378+D382+D388+D391+D392+D395+D398+D399+D404+D407+D408+D409+D412+D415+D416+D419+D420+D421+D422+D429+D443</f>
        <v>94100</v>
      </c>
      <c r="E340" s="32">
        <f>E341+E342+E343+E344+E347+E348+E353+E356+E357+E362+E367+BI290668+E371+E372+E373+E376+E377+E378+E382+E388+E391+E392+E395+E398+E399+E404+E407+E408+E409+E412+E415+E416+E419+E420+E421+E422+E429+E443</f>
        <v>94100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 outlineLevel="2">
      <c r="A343" s="6">
        <v>2201</v>
      </c>
      <c r="B343" s="4" t="s">
        <v>41</v>
      </c>
      <c r="C343" s="5">
        <v>15000</v>
      </c>
      <c r="D343" s="5">
        <f t="shared" si="26"/>
        <v>15000</v>
      </c>
      <c r="E343" s="5">
        <f t="shared" si="26"/>
        <v>15000</v>
      </c>
    </row>
    <row r="344" spans="1:10" outlineLevel="2">
      <c r="A344" s="6">
        <v>2201</v>
      </c>
      <c r="B344" s="4" t="s">
        <v>273</v>
      </c>
      <c r="C344" s="5">
        <f>SUM(C345:C346)</f>
        <v>1500</v>
      </c>
      <c r="D344" s="5">
        <f>SUM(D345:D346)</f>
        <v>1500</v>
      </c>
      <c r="E344" s="5">
        <f>SUM(E345:E346)</f>
        <v>1500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27">C345</f>
        <v>1500</v>
      </c>
      <c r="E345" s="30">
        <f t="shared" si="27"/>
        <v>1500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20800</v>
      </c>
      <c r="D348" s="5">
        <f>SUM(D349:D352)</f>
        <v>20800</v>
      </c>
      <c r="E348" s="5">
        <f>SUM(E349:E352)</f>
        <v>20800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2800</v>
      </c>
      <c r="D351" s="30">
        <f t="shared" si="28"/>
        <v>2800</v>
      </c>
      <c r="E351" s="30">
        <f t="shared" si="28"/>
        <v>2800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6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F353" s="51"/>
    </row>
    <row r="354" spans="1:6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6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6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6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6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6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6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6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6" outlineLevel="2">
      <c r="A362" s="6">
        <v>2201</v>
      </c>
      <c r="B362" s="4" t="s">
        <v>290</v>
      </c>
      <c r="C362" s="5">
        <f>SUM(C363:C366)</f>
        <v>6000</v>
      </c>
      <c r="D362" s="5">
        <f>SUM(D363:D366)</f>
        <v>6000</v>
      </c>
      <c r="E362" s="5">
        <f>SUM(E363:E366)</f>
        <v>6000</v>
      </c>
    </row>
    <row r="363" spans="1:6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6" outlineLevel="3">
      <c r="A364" s="29"/>
      <c r="B364" s="28" t="s">
        <v>292</v>
      </c>
      <c r="C364" s="30">
        <v>2000</v>
      </c>
      <c r="D364" s="30">
        <f t="shared" ref="D364:E366" si="31">C364</f>
        <v>2000</v>
      </c>
      <c r="E364" s="30">
        <f t="shared" si="31"/>
        <v>2000</v>
      </c>
    </row>
    <row r="365" spans="1:6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6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6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</row>
    <row r="368" spans="1:6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500</v>
      </c>
      <c r="D382" s="5">
        <f>SUM(D383:D387)</f>
        <v>500</v>
      </c>
      <c r="E382" s="5">
        <f>SUM(E383:E387)</f>
        <v>500</v>
      </c>
    </row>
    <row r="383" spans="1:5" outlineLevel="3">
      <c r="A383" s="29"/>
      <c r="B383" s="28" t="s">
        <v>304</v>
      </c>
      <c r="C383" s="30">
        <v>250</v>
      </c>
      <c r="D383" s="30">
        <f>C383</f>
        <v>250</v>
      </c>
      <c r="E383" s="30">
        <f>D383</f>
        <v>250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250</v>
      </c>
      <c r="D386" s="30">
        <f t="shared" si="35"/>
        <v>250</v>
      </c>
      <c r="E386" s="30">
        <f t="shared" si="35"/>
        <v>250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1200</v>
      </c>
      <c r="D392" s="5">
        <f>SUM(D393:D394)</f>
        <v>1200</v>
      </c>
      <c r="E392" s="5">
        <f>SUM(E393:E394)</f>
        <v>1200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1200</v>
      </c>
      <c r="D394" s="30">
        <f>C394</f>
        <v>1200</v>
      </c>
      <c r="E394" s="30">
        <f>D394</f>
        <v>1200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32000</v>
      </c>
      <c r="D429" s="5">
        <f>SUM(D430:D442)</f>
        <v>32000</v>
      </c>
      <c r="E429" s="5">
        <f>SUM(E430:E442)</f>
        <v>32000</v>
      </c>
    </row>
    <row r="430" spans="1:5" outlineLevel="3">
      <c r="A430" s="29"/>
      <c r="B430" s="28" t="s">
        <v>343</v>
      </c>
      <c r="C430" s="30">
        <v>4394</v>
      </c>
      <c r="D430" s="30">
        <f>C430</f>
        <v>4394</v>
      </c>
      <c r="E430" s="30">
        <f>D430</f>
        <v>4394</v>
      </c>
    </row>
    <row r="431" spans="1:5" outlineLevel="3">
      <c r="A431" s="29"/>
      <c r="B431" s="28" t="s">
        <v>344</v>
      </c>
      <c r="C431" s="30">
        <v>5000</v>
      </c>
      <c r="D431" s="30">
        <f t="shared" ref="D431:E442" si="43">C431</f>
        <v>5000</v>
      </c>
      <c r="E431" s="30">
        <f t="shared" si="43"/>
        <v>5000</v>
      </c>
    </row>
    <row r="432" spans="1:5" outlineLevel="3">
      <c r="A432" s="29"/>
      <c r="B432" s="28" t="s">
        <v>345</v>
      </c>
      <c r="C432" s="30">
        <v>1550</v>
      </c>
      <c r="D432" s="30">
        <f t="shared" si="43"/>
        <v>1550</v>
      </c>
      <c r="E432" s="30">
        <f t="shared" si="43"/>
        <v>1550</v>
      </c>
    </row>
    <row r="433" spans="1:5" outlineLevel="3">
      <c r="A433" s="29"/>
      <c r="B433" s="28" t="s">
        <v>346</v>
      </c>
      <c r="C433" s="30">
        <v>2461</v>
      </c>
      <c r="D433" s="30">
        <f t="shared" si="43"/>
        <v>2461</v>
      </c>
      <c r="E433" s="30">
        <f t="shared" si="43"/>
        <v>2461</v>
      </c>
    </row>
    <row r="434" spans="1:5" outlineLevel="3">
      <c r="A434" s="29"/>
      <c r="B434" s="28" t="s">
        <v>347</v>
      </c>
      <c r="C434" s="30">
        <v>985</v>
      </c>
      <c r="D434" s="30">
        <f t="shared" si="43"/>
        <v>985</v>
      </c>
      <c r="E434" s="30">
        <f t="shared" si="43"/>
        <v>985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2610</v>
      </c>
      <c r="D441" s="30">
        <f t="shared" si="43"/>
        <v>2610</v>
      </c>
      <c r="E441" s="30">
        <f t="shared" si="43"/>
        <v>2610</v>
      </c>
    </row>
    <row r="442" spans="1:5" outlineLevel="3">
      <c r="A442" s="29"/>
      <c r="B442" s="28" t="s">
        <v>355</v>
      </c>
      <c r="C442" s="30">
        <v>15000</v>
      </c>
      <c r="D442" s="30">
        <f t="shared" si="43"/>
        <v>15000</v>
      </c>
      <c r="E442" s="30">
        <f t="shared" si="43"/>
        <v>15000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14265</v>
      </c>
      <c r="D444" s="32">
        <f>D445+D454+D455+D459+D462+D463+D468+D474+D477+D480+D481+D450</f>
        <v>14265</v>
      </c>
      <c r="E444" s="32">
        <f>E445+E454+E455+E459+E462+E463+E468+E474+E477+E480+E481+E450</f>
        <v>14265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765</v>
      </c>
      <c r="D445" s="5">
        <f>SUM(D446:D449)</f>
        <v>765</v>
      </c>
      <c r="E445" s="5">
        <f>SUM(E446:E449)</f>
        <v>765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765</v>
      </c>
      <c r="D447" s="30">
        <f t="shared" ref="D447:E449" si="44">C447</f>
        <v>765</v>
      </c>
      <c r="E447" s="30">
        <f t="shared" si="44"/>
        <v>765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10000</v>
      </c>
      <c r="D450" s="5">
        <f>SUM(D451:D453)</f>
        <v>10000</v>
      </c>
      <c r="E450" s="5">
        <f>SUM(E451:E453)</f>
        <v>10000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10000</v>
      </c>
      <c r="D452" s="30">
        <f t="shared" ref="D452:E453" si="45">C452</f>
        <v>10000</v>
      </c>
      <c r="E452" s="30">
        <f t="shared" si="45"/>
        <v>10000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2500</v>
      </c>
      <c r="D477" s="5">
        <f>SUM(D478:D479)</f>
        <v>2500</v>
      </c>
      <c r="E477" s="5">
        <f>SUM(E478:E479)</f>
        <v>2500</v>
      </c>
    </row>
    <row r="478" spans="1:5" ht="15" customHeight="1" outlineLevel="3">
      <c r="A478" s="28"/>
      <c r="B478" s="28" t="s">
        <v>383</v>
      </c>
      <c r="C478" s="30">
        <v>2500</v>
      </c>
      <c r="D478" s="30">
        <f t="shared" ref="D478:E481" si="50">C478</f>
        <v>2500</v>
      </c>
      <c r="E478" s="30">
        <f t="shared" si="50"/>
        <v>2500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4900</v>
      </c>
      <c r="D483" s="35">
        <f>D484+D504+D509+D522+D528+D538</f>
        <v>4900</v>
      </c>
      <c r="E483" s="35">
        <f>E484+E504+E509+E522+E528+E538</f>
        <v>4900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600</v>
      </c>
      <c r="D484" s="32">
        <f>D485+D486+D490+D491+D494+D497+D500+D501+D502+D503</f>
        <v>600</v>
      </c>
      <c r="E484" s="32">
        <f>E485+E486+E490+E491+E494+E497+E500+E501+E502+E503</f>
        <v>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1300</v>
      </c>
      <c r="D504" s="32">
        <f>SUM(D505:D508)</f>
        <v>1300</v>
      </c>
      <c r="E504" s="32">
        <f>SUM(E505:E508)</f>
        <v>1300</v>
      </c>
    </row>
    <row r="505" spans="1:12" outlineLevel="2" collapsed="1">
      <c r="A505" s="6">
        <v>3303</v>
      </c>
      <c r="B505" s="4" t="s">
        <v>411</v>
      </c>
      <c r="C505" s="5">
        <v>1300</v>
      </c>
      <c r="D505" s="5">
        <f>C505</f>
        <v>1300</v>
      </c>
      <c r="E505" s="5">
        <f>D505</f>
        <v>1300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1500</v>
      </c>
      <c r="D520" s="5">
        <f t="shared" si="55"/>
        <v>1500</v>
      </c>
      <c r="E520" s="5">
        <f t="shared" si="55"/>
        <v>1500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1500</v>
      </c>
      <c r="D538" s="32">
        <f>SUM(D539:D544)</f>
        <v>1500</v>
      </c>
      <c r="E538" s="32">
        <f>SUM(E539:E544)</f>
        <v>1500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1500</v>
      </c>
      <c r="D544" s="5">
        <f>SUM(D545:D546)</f>
        <v>1500</v>
      </c>
      <c r="E544" s="5">
        <f>SUM(E545:E546)</f>
        <v>1500</v>
      </c>
    </row>
    <row r="545" spans="1:10" ht="15" customHeight="1" outlineLevel="2">
      <c r="A545" s="29"/>
      <c r="B545" s="28" t="s">
        <v>447</v>
      </c>
      <c r="C545" s="30">
        <v>1500</v>
      </c>
      <c r="D545" s="30">
        <f>C545</f>
        <v>1500</v>
      </c>
      <c r="E545" s="30">
        <f>D545</f>
        <v>1500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2351</v>
      </c>
      <c r="D547" s="35">
        <f>D548+D549</f>
        <v>2351</v>
      </c>
      <c r="E547" s="35">
        <f>E548+E549</f>
        <v>2351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>
        <v>500</v>
      </c>
      <c r="D548" s="32">
        <f>C548</f>
        <v>500</v>
      </c>
      <c r="E548" s="32">
        <f>D548</f>
        <v>500</v>
      </c>
    </row>
    <row r="549" spans="1:10" outlineLevel="1">
      <c r="A549" s="173" t="s">
        <v>451</v>
      </c>
      <c r="B549" s="174"/>
      <c r="C549" s="32">
        <v>1851</v>
      </c>
      <c r="D549" s="32">
        <f>C549</f>
        <v>1851</v>
      </c>
      <c r="E549" s="32">
        <f>D549</f>
        <v>1851</v>
      </c>
    </row>
    <row r="550" spans="1:10">
      <c r="A550" s="179" t="s">
        <v>455</v>
      </c>
      <c r="B550" s="180"/>
      <c r="C550" s="36">
        <f>C551</f>
        <v>11724</v>
      </c>
      <c r="D550" s="36">
        <f>D551</f>
        <v>11724</v>
      </c>
      <c r="E550" s="36">
        <f>E551</f>
        <v>11724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11724</v>
      </c>
      <c r="D551" s="33">
        <f>D552+D556</f>
        <v>11724</v>
      </c>
      <c r="E551" s="33">
        <f>E552+E556</f>
        <v>11724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11724</v>
      </c>
      <c r="D552" s="32">
        <f>SUM(D553:D555)</f>
        <v>11724</v>
      </c>
      <c r="E552" s="32">
        <f>SUM(E553:E555)</f>
        <v>11724</v>
      </c>
    </row>
    <row r="553" spans="1:10" outlineLevel="2" collapsed="1">
      <c r="A553" s="6">
        <v>5500</v>
      </c>
      <c r="B553" s="4" t="s">
        <v>458</v>
      </c>
      <c r="C553" s="5">
        <v>11724</v>
      </c>
      <c r="D553" s="5">
        <f t="shared" ref="D553:E555" si="59">C553</f>
        <v>11724</v>
      </c>
      <c r="E553" s="5">
        <f t="shared" si="59"/>
        <v>11724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121622</v>
      </c>
      <c r="D559" s="37">
        <f>D560+D716+D725</f>
        <v>121622</v>
      </c>
      <c r="E559" s="37">
        <f>E560+E716+E725</f>
        <v>121622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93957</v>
      </c>
      <c r="D560" s="36">
        <f>D561+D638+D642+D645</f>
        <v>93957</v>
      </c>
      <c r="E560" s="36">
        <f>E561+E638+E642+E645</f>
        <v>93957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93957</v>
      </c>
      <c r="D561" s="38">
        <f>D562+D567+D568+D569+D576+D577+D581+D584+D585+D586+D587+D592+D595+D599+D603+D610+D616+D628</f>
        <v>93957</v>
      </c>
      <c r="E561" s="38">
        <f>E562+E567+E568+E569+E576+E577+E581+E584+E585+E586+E587+E592+E595+E599+E603+E610+E616+E628</f>
        <v>93957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14220</v>
      </c>
      <c r="D562" s="32">
        <f>SUM(D563:D566)</f>
        <v>14220</v>
      </c>
      <c r="E562" s="32">
        <f>SUM(E563:E566)</f>
        <v>14220</v>
      </c>
    </row>
    <row r="563" spans="1:10" outlineLevel="2">
      <c r="A563" s="7">
        <v>6600</v>
      </c>
      <c r="B563" s="4" t="s">
        <v>468</v>
      </c>
      <c r="C563" s="5">
        <v>4875</v>
      </c>
      <c r="D563" s="5">
        <f>C563</f>
        <v>4875</v>
      </c>
      <c r="E563" s="5">
        <f>D563</f>
        <v>4875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9345</v>
      </c>
      <c r="D566" s="5">
        <f t="shared" si="60"/>
        <v>9345</v>
      </c>
      <c r="E566" s="5">
        <f t="shared" si="60"/>
        <v>9345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30000</v>
      </c>
      <c r="D585" s="32">
        <f t="shared" si="63"/>
        <v>30000</v>
      </c>
      <c r="E585" s="32">
        <f t="shared" si="63"/>
        <v>30000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20737</v>
      </c>
      <c r="D587" s="32">
        <f>SUM(D588:D591)</f>
        <v>20737</v>
      </c>
      <c r="E587" s="32">
        <f>SUM(E588:E591)</f>
        <v>20737</v>
      </c>
    </row>
    <row r="588" spans="1:5" outlineLevel="2">
      <c r="A588" s="7">
        <v>6610</v>
      </c>
      <c r="B588" s="4" t="s">
        <v>492</v>
      </c>
      <c r="C588" s="5">
        <v>20737</v>
      </c>
      <c r="D588" s="5">
        <f>C588</f>
        <v>20737</v>
      </c>
      <c r="E588" s="5">
        <f>D588</f>
        <v>20737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14000</v>
      </c>
      <c r="D595" s="32">
        <f>SUM(D596:D598)</f>
        <v>14000</v>
      </c>
      <c r="E595" s="32">
        <f>SUM(E596:E598)</f>
        <v>14000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14000</v>
      </c>
      <c r="D597" s="5">
        <f t="shared" ref="D597:E598" si="65">C597</f>
        <v>14000</v>
      </c>
      <c r="E597" s="5">
        <f t="shared" si="65"/>
        <v>14000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15000</v>
      </c>
      <c r="D599" s="32">
        <f>SUM(D600:D602)</f>
        <v>15000</v>
      </c>
      <c r="E599" s="32">
        <f>SUM(E600:E602)</f>
        <v>15000</v>
      </c>
    </row>
    <row r="600" spans="1:5" outlineLevel="2">
      <c r="A600" s="7">
        <v>6613</v>
      </c>
      <c r="B600" s="4" t="s">
        <v>504</v>
      </c>
      <c r="C600" s="5">
        <v>15000</v>
      </c>
      <c r="D600" s="5">
        <f t="shared" ref="D600:E602" si="66">C600</f>
        <v>15000</v>
      </c>
      <c r="E600" s="5">
        <f t="shared" si="66"/>
        <v>15000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27665</v>
      </c>
      <c r="D716" s="36">
        <f>D717</f>
        <v>27665</v>
      </c>
      <c r="E716" s="36">
        <f>E717</f>
        <v>27665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27665</v>
      </c>
      <c r="D717" s="33">
        <f>D718+D722</f>
        <v>27665</v>
      </c>
      <c r="E717" s="33">
        <f>E718+E722</f>
        <v>27665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5" t="s">
        <v>851</v>
      </c>
      <c r="B718" s="186"/>
      <c r="C718" s="31">
        <f>SUM(C719:C721)</f>
        <v>27665</v>
      </c>
      <c r="D718" s="31">
        <f>SUM(D719:D721)</f>
        <v>27665</v>
      </c>
      <c r="E718" s="31">
        <f>SUM(E719:E721)</f>
        <v>27665</v>
      </c>
    </row>
    <row r="719" spans="1:10" ht="15" customHeight="1" outlineLevel="2">
      <c r="A719" s="6">
        <v>10950</v>
      </c>
      <c r="B719" s="4" t="s">
        <v>572</v>
      </c>
      <c r="C719" s="5">
        <v>27665</v>
      </c>
      <c r="D719" s="5">
        <f>C719</f>
        <v>27665</v>
      </c>
      <c r="E719" s="5">
        <f>D719</f>
        <v>27665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F723" s="51"/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439" workbookViewId="0">
      <selection activeCell="C457" sqref="C4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395000</v>
      </c>
      <c r="D2" s="26">
        <f>D3+D67</f>
        <v>395000</v>
      </c>
      <c r="E2" s="26">
        <f>E3+E67</f>
        <v>395000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156500</v>
      </c>
      <c r="D3" s="23">
        <f>D4+D11+D38+D61</f>
        <v>156500</v>
      </c>
      <c r="E3" s="23">
        <f>E4+E11+E38+E61</f>
        <v>156500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87300</v>
      </c>
      <c r="D4" s="21">
        <f>SUM(D5:D10)</f>
        <v>87300</v>
      </c>
      <c r="E4" s="21">
        <f>SUM(E5:E10)</f>
        <v>87300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0">C6</f>
        <v>2000</v>
      </c>
      <c r="E6" s="2">
        <f t="shared" si="0"/>
        <v>2000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20500</v>
      </c>
      <c r="D11" s="21">
        <f>SUM(D12:D37)</f>
        <v>20500</v>
      </c>
      <c r="E11" s="21">
        <f>SUM(E12:E37)</f>
        <v>20500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500</v>
      </c>
      <c r="D14" s="2">
        <f t="shared" si="1"/>
        <v>500</v>
      </c>
      <c r="E14" s="2">
        <f t="shared" si="1"/>
        <v>500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5500</v>
      </c>
      <c r="D36" s="2">
        <f t="shared" si="2"/>
        <v>5500</v>
      </c>
      <c r="E36" s="2">
        <f t="shared" si="2"/>
        <v>5500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</row>
    <row r="38" spans="1:10">
      <c r="A38" s="165" t="s">
        <v>145</v>
      </c>
      <c r="B38" s="166"/>
      <c r="C38" s="21">
        <f>SUM(C39:C60)</f>
        <v>48700</v>
      </c>
      <c r="D38" s="21">
        <f>SUM(D39:D60)</f>
        <v>48700</v>
      </c>
      <c r="E38" s="21">
        <f>SUM(E39:E60)</f>
        <v>48700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5200</v>
      </c>
      <c r="D39" s="2">
        <f>C39</f>
        <v>5200</v>
      </c>
      <c r="E39" s="2">
        <f>D39</f>
        <v>5200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3"/>
        <v>1500</v>
      </c>
      <c r="E41" s="2">
        <f t="shared" si="3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3"/>
        <v>300</v>
      </c>
      <c r="E45" s="2">
        <f t="shared" si="3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26000</v>
      </c>
      <c r="D55" s="2">
        <f t="shared" si="3"/>
        <v>26000</v>
      </c>
      <c r="E55" s="2">
        <f t="shared" si="3"/>
        <v>26000</v>
      </c>
    </row>
    <row r="56" spans="1:10" outlineLevel="1">
      <c r="A56" s="20">
        <v>3303</v>
      </c>
      <c r="B56" s="20" t="s">
        <v>154</v>
      </c>
      <c r="C56" s="2">
        <v>4000</v>
      </c>
      <c r="D56" s="2">
        <f t="shared" ref="D56:E60" si="4">C56</f>
        <v>4000</v>
      </c>
      <c r="E56" s="2">
        <f t="shared" si="4"/>
        <v>4000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238500</v>
      </c>
      <c r="D67" s="25">
        <f>D97+D68</f>
        <v>238500</v>
      </c>
      <c r="E67" s="25">
        <f>E97+E68</f>
        <v>238500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43500</v>
      </c>
      <c r="D68" s="21">
        <f>SUM(D69:D96)</f>
        <v>43500</v>
      </c>
      <c r="E68" s="21">
        <f>SUM(E69:E96)</f>
        <v>43500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28000</v>
      </c>
      <c r="D79" s="2">
        <f t="shared" si="6"/>
        <v>28000</v>
      </c>
      <c r="E79" s="2">
        <f t="shared" si="6"/>
        <v>28000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500</v>
      </c>
      <c r="D90" s="2">
        <f t="shared" si="7"/>
        <v>500</v>
      </c>
      <c r="E90" s="2">
        <f t="shared" si="7"/>
        <v>500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14000</v>
      </c>
      <c r="D96" s="2">
        <f t="shared" si="7"/>
        <v>14000</v>
      </c>
      <c r="E96" s="2">
        <f t="shared" si="7"/>
        <v>14000</v>
      </c>
    </row>
    <row r="97" spans="1:10">
      <c r="A97" s="19" t="s">
        <v>184</v>
      </c>
      <c r="B97" s="24"/>
      <c r="C97" s="21">
        <f>SUM(C98:C113)</f>
        <v>195000</v>
      </c>
      <c r="D97" s="21">
        <f>SUM(D98:D113)</f>
        <v>195000</v>
      </c>
      <c r="E97" s="21">
        <f>SUM(E98:E113)</f>
        <v>195000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161000</v>
      </c>
      <c r="D98" s="2">
        <f>C98</f>
        <v>161000</v>
      </c>
      <c r="E98" s="2">
        <f>D98</f>
        <v>161000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8">C99</f>
        <v>20000</v>
      </c>
      <c r="E99" s="2">
        <f t="shared" si="8"/>
        <v>20000</v>
      </c>
    </row>
    <row r="100" spans="1:10" ht="15" customHeight="1" outlineLevel="1">
      <c r="A100" s="3">
        <v>6003</v>
      </c>
      <c r="B100" s="1" t="s">
        <v>186</v>
      </c>
      <c r="C100" s="2">
        <v>12000</v>
      </c>
      <c r="D100" s="2">
        <f t="shared" si="8"/>
        <v>12000</v>
      </c>
      <c r="E100" s="2">
        <f t="shared" si="8"/>
        <v>12000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368362</v>
      </c>
      <c r="D114" s="26">
        <f>D115+D152+D177</f>
        <v>368362</v>
      </c>
      <c r="E114" s="26">
        <f>E115+E152+E177</f>
        <v>368362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256312</v>
      </c>
      <c r="D115" s="23">
        <f>D116+D135</f>
        <v>256312</v>
      </c>
      <c r="E115" s="23">
        <f>E116+E135</f>
        <v>256312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196761</v>
      </c>
      <c r="D116" s="21">
        <f>D117+D120+D123+D126+D129+D132</f>
        <v>196761</v>
      </c>
      <c r="E116" s="21">
        <f>E117+E120+E123+E126+E129+E132</f>
        <v>196761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186761</v>
      </c>
      <c r="D117" s="2">
        <f>D118+D119</f>
        <v>186761</v>
      </c>
      <c r="E117" s="2">
        <f>E118+E119</f>
        <v>186761</v>
      </c>
    </row>
    <row r="118" spans="1:10" ht="15" customHeight="1" outlineLevel="2">
      <c r="A118" s="130"/>
      <c r="B118" s="129" t="s">
        <v>855</v>
      </c>
      <c r="C118" s="128">
        <v>180801</v>
      </c>
      <c r="D118" s="128">
        <f>C118</f>
        <v>180801</v>
      </c>
      <c r="E118" s="128">
        <f>D118</f>
        <v>180801</v>
      </c>
    </row>
    <row r="119" spans="1:10" ht="15" customHeight="1" outlineLevel="2">
      <c r="A119" s="130"/>
      <c r="B119" s="129" t="s">
        <v>860</v>
      </c>
      <c r="C119" s="128">
        <v>5960</v>
      </c>
      <c r="D119" s="128">
        <f>C119</f>
        <v>5960</v>
      </c>
      <c r="E119" s="128">
        <f>D119</f>
        <v>5960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10000</v>
      </c>
      <c r="D126" s="2">
        <f>D127+D128</f>
        <v>10000</v>
      </c>
      <c r="E126" s="2">
        <f>E127+E128</f>
        <v>10000</v>
      </c>
    </row>
    <row r="127" spans="1:10" ht="15" customHeight="1" outlineLevel="2">
      <c r="A127" s="130"/>
      <c r="B127" s="129" t="s">
        <v>855</v>
      </c>
      <c r="C127" s="128">
        <v>10000</v>
      </c>
      <c r="D127" s="128">
        <f>C127</f>
        <v>10000</v>
      </c>
      <c r="E127" s="128">
        <f>D127</f>
        <v>10000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59551</v>
      </c>
      <c r="D135" s="21">
        <f>D136+D140+D143+D146+D149</f>
        <v>59551</v>
      </c>
      <c r="E135" s="21">
        <f>E136+E140+E143+E146+E149</f>
        <v>59551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59551</v>
      </c>
      <c r="D136" s="2">
        <f>D137+D138+D139</f>
        <v>59551</v>
      </c>
      <c r="E136" s="2">
        <f>E137+E138+E139</f>
        <v>59551</v>
      </c>
    </row>
    <row r="137" spans="1:10" ht="15" customHeight="1" outlineLevel="2">
      <c r="A137" s="130"/>
      <c r="B137" s="129" t="s">
        <v>855</v>
      </c>
      <c r="C137" s="128">
        <v>54559</v>
      </c>
      <c r="D137" s="128">
        <f>C137</f>
        <v>54559</v>
      </c>
      <c r="E137" s="128">
        <f>D137</f>
        <v>54559</v>
      </c>
    </row>
    <row r="138" spans="1:10" ht="15" customHeight="1" outlineLevel="2">
      <c r="A138" s="130"/>
      <c r="B138" s="129" t="s">
        <v>862</v>
      </c>
      <c r="C138" s="128">
        <v>2000</v>
      </c>
      <c r="D138" s="128">
        <f t="shared" ref="D138:E139" si="9">C138</f>
        <v>2000</v>
      </c>
      <c r="E138" s="128">
        <f t="shared" si="9"/>
        <v>2000</v>
      </c>
    </row>
    <row r="139" spans="1:10" ht="15" customHeight="1" outlineLevel="2">
      <c r="A139" s="130"/>
      <c r="B139" s="129" t="s">
        <v>861</v>
      </c>
      <c r="C139" s="128">
        <v>2992</v>
      </c>
      <c r="D139" s="128">
        <f t="shared" si="9"/>
        <v>2992</v>
      </c>
      <c r="E139" s="128">
        <f t="shared" si="9"/>
        <v>2992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112050</v>
      </c>
      <c r="D152" s="23">
        <f>D153+D163+D170</f>
        <v>112050</v>
      </c>
      <c r="E152" s="23">
        <f>E153+E163+E170</f>
        <v>112050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112050</v>
      </c>
      <c r="D153" s="21">
        <f>D154+D157+D160</f>
        <v>112050</v>
      </c>
      <c r="E153" s="21">
        <f>E154+E157+E160</f>
        <v>112050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112050</v>
      </c>
      <c r="D154" s="2">
        <f>D155+D156</f>
        <v>112050</v>
      </c>
      <c r="E154" s="2">
        <f>E155+E156</f>
        <v>112050</v>
      </c>
    </row>
    <row r="155" spans="1:10" ht="15" customHeight="1" outlineLevel="2">
      <c r="A155" s="130"/>
      <c r="B155" s="129" t="s">
        <v>855</v>
      </c>
      <c r="C155" s="128">
        <v>58410</v>
      </c>
      <c r="D155" s="128">
        <f>C155</f>
        <v>58410</v>
      </c>
      <c r="E155" s="128">
        <f>D155</f>
        <v>58410</v>
      </c>
    </row>
    <row r="156" spans="1:10" ht="15" customHeight="1" outlineLevel="2">
      <c r="A156" s="130"/>
      <c r="B156" s="129" t="s">
        <v>860</v>
      </c>
      <c r="C156" s="128">
        <v>53640</v>
      </c>
      <c r="D156" s="128">
        <f>C156</f>
        <v>53640</v>
      </c>
      <c r="E156" s="128">
        <f>D156</f>
        <v>53640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1" t="s">
        <v>843</v>
      </c>
      <c r="B197" s="172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375000</v>
      </c>
      <c r="D257" s="37">
        <f>D258+D550</f>
        <v>229430</v>
      </c>
      <c r="E257" s="37">
        <f>E258+E550</f>
        <v>229430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358500</v>
      </c>
      <c r="D258" s="36">
        <f>D259+D339+D483+D547</f>
        <v>212930</v>
      </c>
      <c r="E258" s="36">
        <f>E259+E339+E483+E547</f>
        <v>212930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248120</v>
      </c>
      <c r="D259" s="33">
        <f>D260+D263+D314</f>
        <v>102550</v>
      </c>
      <c r="E259" s="33">
        <f>E260+E263+E314</f>
        <v>102550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247400</v>
      </c>
      <c r="D263" s="32">
        <f>D264+D265+D289+D296+D298+D302+D305+D308+D313</f>
        <v>101830</v>
      </c>
      <c r="E263" s="32">
        <f>E264+E265+E289+E296+E298+E302+E305+E308+E313</f>
        <v>101830</v>
      </c>
    </row>
    <row r="264" spans="1:10" outlineLevel="2">
      <c r="A264" s="6">
        <v>1101</v>
      </c>
      <c r="B264" s="4" t="s">
        <v>34</v>
      </c>
      <c r="C264" s="5">
        <v>98233</v>
      </c>
      <c r="D264" s="5">
        <f>C264</f>
        <v>98233</v>
      </c>
      <c r="E264" s="5">
        <f>D264</f>
        <v>98233</v>
      </c>
    </row>
    <row r="265" spans="1:10" outlineLevel="2">
      <c r="A265" s="6">
        <v>1101</v>
      </c>
      <c r="B265" s="4" t="s">
        <v>35</v>
      </c>
      <c r="C265" s="5">
        <v>95200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 collapsed="1">
      <c r="A298" s="6">
        <v>1101</v>
      </c>
      <c r="B298" s="4" t="s">
        <v>37</v>
      </c>
      <c r="C298" s="5">
        <v>7480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 collapsed="1">
      <c r="A305" s="6">
        <v>1101</v>
      </c>
      <c r="B305" s="4" t="s">
        <v>38</v>
      </c>
      <c r="C305" s="5">
        <v>2960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 collapsed="1">
      <c r="A308" s="6">
        <v>1101</v>
      </c>
      <c r="B308" s="4" t="s">
        <v>39</v>
      </c>
      <c r="C308" s="5">
        <v>35365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 collapsed="1">
      <c r="A313" s="6">
        <v>1101</v>
      </c>
      <c r="B313" s="4" t="s">
        <v>112</v>
      </c>
      <c r="C313" s="5">
        <v>3597</v>
      </c>
      <c r="D313" s="5">
        <f>C313</f>
        <v>3597</v>
      </c>
      <c r="E313" s="5">
        <f>D313</f>
        <v>3597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75" t="s">
        <v>270</v>
      </c>
      <c r="B339" s="176"/>
      <c r="C339" s="33">
        <f>C340+C444+C482</f>
        <v>103000</v>
      </c>
      <c r="D339" s="33">
        <f>D340+D444+D482</f>
        <v>103000</v>
      </c>
      <c r="E339" s="33">
        <f>E340+E444+E482</f>
        <v>103000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96500</v>
      </c>
      <c r="D340" s="32">
        <f>D341+D342+D343+D344+D347+D348+D353+D356+D357+D362+D367+BH290668+D371+D372+D373+D376+D377+D378+D382+D388+D391+D392+D395+D398+D399+D404+D407+D408+D409+D412+D415+D416+D419+D420+D421+D422+D429+D443</f>
        <v>96500</v>
      </c>
      <c r="E340" s="32">
        <f>E341+E342+E343+E344+E347+E348+E353+E356+E357+E362+E367+BI290668+E371+E372+E373+E376+E377+E378+E382+E388+E391+E392+E395+E398+E399+E404+E407+E408+E409+E412+E415+E416+E419+E420+E421+E422+E429+E443</f>
        <v>96500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1600</v>
      </c>
      <c r="D342" s="5">
        <f t="shared" ref="D342:E343" si="27">C342</f>
        <v>1600</v>
      </c>
      <c r="E342" s="5">
        <f t="shared" si="27"/>
        <v>1600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27"/>
        <v>20000</v>
      </c>
      <c r="E343" s="5">
        <f t="shared" si="27"/>
        <v>20000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8">C345</f>
        <v>2000</v>
      </c>
      <c r="E345" s="30">
        <f t="shared" si="28"/>
        <v>2000</v>
      </c>
    </row>
    <row r="346" spans="1:10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8"/>
        <v>2000</v>
      </c>
      <c r="E347" s="5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21000</v>
      </c>
      <c r="D348" s="5">
        <f>SUM(D349:D352)</f>
        <v>21000</v>
      </c>
      <c r="E348" s="5">
        <f>SUM(E349:E352)</f>
        <v>21000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29"/>
        <v>3000</v>
      </c>
      <c r="E351" s="30">
        <f t="shared" si="29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30">C354</f>
        <v>300</v>
      </c>
      <c r="E354" s="30">
        <f t="shared" si="30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30"/>
        <v>500</v>
      </c>
      <c r="E356" s="5">
        <f t="shared" si="30"/>
        <v>500</v>
      </c>
    </row>
    <row r="357" spans="1:5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</row>
    <row r="358" spans="1:5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2000</v>
      </c>
      <c r="D364" s="30">
        <f t="shared" ref="D364:E366" si="32">C364</f>
        <v>2000</v>
      </c>
      <c r="E364" s="30">
        <f t="shared" si="32"/>
        <v>2000</v>
      </c>
    </row>
    <row r="365" spans="1:5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3"/>
        <v>1500</v>
      </c>
      <c r="E371" s="5">
        <f t="shared" si="33"/>
        <v>1500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3"/>
        <v>1500</v>
      </c>
      <c r="E372" s="5">
        <f t="shared" si="33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</row>
    <row r="379" spans="1:5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5"/>
        <v>500</v>
      </c>
      <c r="E381" s="30">
        <f t="shared" si="35"/>
        <v>500</v>
      </c>
    </row>
    <row r="382" spans="1:5" outlineLevel="2">
      <c r="A382" s="6">
        <v>2201</v>
      </c>
      <c r="B382" s="4" t="s">
        <v>114</v>
      </c>
      <c r="C382" s="5">
        <f>SUM(C383:C387)</f>
        <v>500</v>
      </c>
      <c r="D382" s="5">
        <f>SUM(D383:D387)</f>
        <v>500</v>
      </c>
      <c r="E382" s="5">
        <f>SUM(E383:E387)</f>
        <v>500</v>
      </c>
    </row>
    <row r="383" spans="1:5" outlineLevel="3">
      <c r="A383" s="29"/>
      <c r="B383" s="28" t="s">
        <v>304</v>
      </c>
      <c r="C383" s="30">
        <v>250</v>
      </c>
      <c r="D383" s="30">
        <f>C383</f>
        <v>250</v>
      </c>
      <c r="E383" s="30">
        <f>D383</f>
        <v>250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250</v>
      </c>
      <c r="D386" s="30">
        <f t="shared" si="36"/>
        <v>250</v>
      </c>
      <c r="E386" s="30">
        <f t="shared" si="36"/>
        <v>250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1200</v>
      </c>
      <c r="D392" s="5">
        <f>SUM(D393:D394)</f>
        <v>1200</v>
      </c>
      <c r="E392" s="5">
        <f>SUM(E393:E394)</f>
        <v>1200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1200</v>
      </c>
      <c r="D394" s="30">
        <f>C394</f>
        <v>1200</v>
      </c>
      <c r="E394" s="30">
        <f>D394</f>
        <v>1200</v>
      </c>
    </row>
    <row r="395" spans="1:5" outlineLevel="2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</row>
    <row r="396" spans="1:5" outlineLevel="3">
      <c r="A396" s="29"/>
      <c r="B396" s="28" t="s">
        <v>315</v>
      </c>
      <c r="C396" s="30">
        <v>200</v>
      </c>
      <c r="D396" s="30">
        <f t="shared" ref="D396:E398" si="38">C396</f>
        <v>200</v>
      </c>
      <c r="E396" s="30">
        <f t="shared" si="38"/>
        <v>200</v>
      </c>
    </row>
    <row r="397" spans="1:5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1">C413</f>
        <v>1000</v>
      </c>
      <c r="E413" s="30">
        <f t="shared" si="41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1"/>
        <v>500</v>
      </c>
      <c r="E415" s="5">
        <f t="shared" si="41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405</v>
      </c>
      <c r="D421" s="5">
        <f t="shared" si="42"/>
        <v>405</v>
      </c>
      <c r="E421" s="5">
        <f t="shared" si="42"/>
        <v>405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31295</v>
      </c>
      <c r="D429" s="5">
        <f>SUM(D430:D442)</f>
        <v>31295</v>
      </c>
      <c r="E429" s="5">
        <f>SUM(E430:E442)</f>
        <v>31295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4300</v>
      </c>
      <c r="D431" s="30">
        <f t="shared" ref="D431:E442" si="44">C431</f>
        <v>4300</v>
      </c>
      <c r="E431" s="30">
        <f t="shared" si="44"/>
        <v>4300</v>
      </c>
    </row>
    <row r="432" spans="1:5" outlineLevel="3">
      <c r="A432" s="29"/>
      <c r="B432" s="28" t="s">
        <v>345</v>
      </c>
      <c r="C432" s="30">
        <v>2000</v>
      </c>
      <c r="D432" s="30">
        <f t="shared" si="44"/>
        <v>2000</v>
      </c>
      <c r="E432" s="30">
        <f t="shared" si="44"/>
        <v>2000</v>
      </c>
    </row>
    <row r="433" spans="1:5" outlineLevel="3">
      <c r="A433" s="29"/>
      <c r="B433" s="28" t="s">
        <v>346</v>
      </c>
      <c r="C433" s="30">
        <v>3200</v>
      </c>
      <c r="D433" s="30">
        <f t="shared" si="44"/>
        <v>3200</v>
      </c>
      <c r="E433" s="30">
        <f t="shared" si="44"/>
        <v>3200</v>
      </c>
    </row>
    <row r="434" spans="1:5" outlineLevel="3">
      <c r="A434" s="29"/>
      <c r="B434" s="28" t="s">
        <v>347</v>
      </c>
      <c r="C434" s="30">
        <v>3900</v>
      </c>
      <c r="D434" s="30">
        <f t="shared" si="44"/>
        <v>3900</v>
      </c>
      <c r="E434" s="30">
        <f t="shared" si="44"/>
        <v>3900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3300</v>
      </c>
      <c r="D441" s="30">
        <f t="shared" si="44"/>
        <v>3300</v>
      </c>
      <c r="E441" s="30">
        <f t="shared" si="44"/>
        <v>3300</v>
      </c>
    </row>
    <row r="442" spans="1:5" outlineLevel="3">
      <c r="A442" s="29"/>
      <c r="B442" s="28" t="s">
        <v>355</v>
      </c>
      <c r="C442" s="30">
        <v>14595</v>
      </c>
      <c r="D442" s="30">
        <f t="shared" si="44"/>
        <v>14595</v>
      </c>
      <c r="E442" s="30">
        <f t="shared" si="44"/>
        <v>14595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6500</v>
      </c>
      <c r="D444" s="32">
        <f>D445+D454+D455+D459+D462+D463+D468+D474+D477+D480+D481+D450</f>
        <v>6500</v>
      </c>
      <c r="E444" s="32">
        <f>E445+E454+E455+E459+E462+E463+E468+E474+E477+E480+E481+E450</f>
        <v>6500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700</v>
      </c>
      <c r="D447" s="30">
        <f t="shared" ref="D447:E449" si="45">C447</f>
        <v>700</v>
      </c>
      <c r="E447" s="30">
        <f t="shared" si="45"/>
        <v>700</v>
      </c>
    </row>
    <row r="448" spans="1:5" ht="15" customHeight="1" outlineLevel="3">
      <c r="A448" s="28"/>
      <c r="B448" s="28" t="s">
        <v>361</v>
      </c>
      <c r="C448" s="30">
        <v>300</v>
      </c>
      <c r="D448" s="30">
        <f t="shared" si="45"/>
        <v>300</v>
      </c>
      <c r="E448" s="30">
        <f t="shared" si="45"/>
        <v>300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1"/>
        <v>500</v>
      </c>
      <c r="E480" s="5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4500</v>
      </c>
      <c r="D483" s="35">
        <f>D484+D504+D509+D522+D528+D538</f>
        <v>4500</v>
      </c>
      <c r="E483" s="35">
        <f>E484+E504+E509+E522+E528+E538</f>
        <v>4500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1000</v>
      </c>
      <c r="D484" s="32">
        <f>D485+D486+D490+D491+D494+D497+D500+D501+D502+D503</f>
        <v>1000</v>
      </c>
      <c r="E484" s="32">
        <f>E485+E486+E490+E491+E494+E497+E500+E501+E502+E503</f>
        <v>1000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3"/>
        <v>500</v>
      </c>
      <c r="E502" s="5">
        <f t="shared" si="53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73" t="s">
        <v>410</v>
      </c>
      <c r="B504" s="174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73" t="s">
        <v>414</v>
      </c>
      <c r="B509" s="174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outlineLevel="2">
      <c r="A520" s="6">
        <v>3305</v>
      </c>
      <c r="B520" s="4" t="s">
        <v>425</v>
      </c>
      <c r="C520" s="5">
        <v>1500</v>
      </c>
      <c r="D520" s="5">
        <f t="shared" si="56"/>
        <v>1500</v>
      </c>
      <c r="E520" s="5">
        <f t="shared" si="56"/>
        <v>1500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1000</v>
      </c>
      <c r="D538" s="32">
        <f>SUM(D539:D544)</f>
        <v>1000</v>
      </c>
      <c r="E538" s="32">
        <f>SUM(E539:E544)</f>
        <v>1000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1000</v>
      </c>
      <c r="D544" s="5">
        <f>SUM(D545:D546)</f>
        <v>1000</v>
      </c>
      <c r="E544" s="5">
        <f>SUM(E545:E546)</f>
        <v>1000</v>
      </c>
    </row>
    <row r="545" spans="1:10" ht="15" customHeight="1" outlineLevel="2">
      <c r="A545" s="29"/>
      <c r="B545" s="28" t="s">
        <v>447</v>
      </c>
      <c r="C545" s="30">
        <v>1000</v>
      </c>
      <c r="D545" s="30">
        <f>C545</f>
        <v>1000</v>
      </c>
      <c r="E545" s="30">
        <f>D545</f>
        <v>1000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2880</v>
      </c>
      <c r="D547" s="35">
        <f>D548+D549</f>
        <v>2880</v>
      </c>
      <c r="E547" s="35">
        <f>E548+E549</f>
        <v>2880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2880</v>
      </c>
      <c r="D549" s="32">
        <f>C549</f>
        <v>2880</v>
      </c>
      <c r="E549" s="32">
        <f>D549</f>
        <v>2880</v>
      </c>
    </row>
    <row r="550" spans="1:10">
      <c r="A550" s="179" t="s">
        <v>455</v>
      </c>
      <c r="B550" s="180"/>
      <c r="C550" s="36">
        <f>C551</f>
        <v>16500</v>
      </c>
      <c r="D550" s="36">
        <f>D551</f>
        <v>16500</v>
      </c>
      <c r="E550" s="36">
        <f>E551</f>
        <v>16500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16500</v>
      </c>
      <c r="D551" s="33">
        <f>D552+D556</f>
        <v>16500</v>
      </c>
      <c r="E551" s="33">
        <f>E552+E556</f>
        <v>16500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16500</v>
      </c>
      <c r="D552" s="32">
        <f>SUM(D553:D555)</f>
        <v>16500</v>
      </c>
      <c r="E552" s="32">
        <f>SUM(E553:E555)</f>
        <v>16500</v>
      </c>
    </row>
    <row r="553" spans="1:10" outlineLevel="2" collapsed="1">
      <c r="A553" s="6">
        <v>5500</v>
      </c>
      <c r="B553" s="4" t="s">
        <v>458</v>
      </c>
      <c r="C553" s="5">
        <v>16500</v>
      </c>
      <c r="D553" s="5">
        <f t="shared" ref="D553:E555" si="60">C553</f>
        <v>16500</v>
      </c>
      <c r="E553" s="5">
        <f t="shared" si="60"/>
        <v>16500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388362</v>
      </c>
      <c r="D559" s="37">
        <f>D560+D716+D725</f>
        <v>388362</v>
      </c>
      <c r="E559" s="37">
        <f>E560+E716+E725</f>
        <v>388362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358705</v>
      </c>
      <c r="D560" s="36">
        <f>D561+D638+D642+D645</f>
        <v>358705</v>
      </c>
      <c r="E560" s="36">
        <f>E561+E638+E642+E645</f>
        <v>358705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358705</v>
      </c>
      <c r="D561" s="38">
        <f>D562+D567+D568+D569+D576+D577+D581+D584+D585+D586+D587+D592+D595+D599+D603+D610+D616+D628</f>
        <v>358705</v>
      </c>
      <c r="E561" s="38">
        <f>E562+E567+E568+E569+E576+E577+E581+E584+E585+E586+E587+E592+E595+E599+E603+E610+E616+E628</f>
        <v>358705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11910</v>
      </c>
      <c r="D562" s="32">
        <f>SUM(D563:D566)</f>
        <v>11910</v>
      </c>
      <c r="E562" s="32">
        <f>SUM(E563:E566)</f>
        <v>11910</v>
      </c>
    </row>
    <row r="563" spans="1:10" outlineLevel="2">
      <c r="A563" s="7">
        <v>6600</v>
      </c>
      <c r="B563" s="4" t="s">
        <v>468</v>
      </c>
      <c r="C563" s="5">
        <v>4875</v>
      </c>
      <c r="D563" s="5">
        <f>C563</f>
        <v>4875</v>
      </c>
      <c r="E563" s="5">
        <f>D563</f>
        <v>4875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7035</v>
      </c>
      <c r="D566" s="5">
        <f t="shared" si="61"/>
        <v>7035</v>
      </c>
      <c r="E566" s="5">
        <f t="shared" si="61"/>
        <v>7035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73" t="s">
        <v>485</v>
      </c>
      <c r="B581" s="174"/>
      <c r="C581" s="32">
        <f>SUM(C582:C583)</f>
        <v>59600</v>
      </c>
      <c r="D581" s="32">
        <f>SUM(D582:D583)</f>
        <v>59600</v>
      </c>
      <c r="E581" s="32">
        <f>SUM(E582:E583)</f>
        <v>59600</v>
      </c>
    </row>
    <row r="582" spans="1:5" outlineLevel="2">
      <c r="A582" s="7">
        <v>6606</v>
      </c>
      <c r="B582" s="4" t="s">
        <v>486</v>
      </c>
      <c r="C582" s="5">
        <v>59600</v>
      </c>
      <c r="D582" s="5">
        <f t="shared" ref="D582:E586" si="64">C582</f>
        <v>59600</v>
      </c>
      <c r="E582" s="5">
        <f t="shared" si="64"/>
        <v>59600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73" t="s">
        <v>489</v>
      </c>
      <c r="B585" s="174"/>
      <c r="C585" s="32">
        <v>35000</v>
      </c>
      <c r="D585" s="32">
        <f t="shared" si="64"/>
        <v>35000</v>
      </c>
      <c r="E585" s="32">
        <f t="shared" si="64"/>
        <v>35000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73" t="s">
        <v>491</v>
      </c>
      <c r="B587" s="174"/>
      <c r="C587" s="32">
        <f>SUM(C588:C591)</f>
        <v>63186</v>
      </c>
      <c r="D587" s="32">
        <f>SUM(D588:D591)</f>
        <v>63186</v>
      </c>
      <c r="E587" s="32">
        <f>SUM(E588:E591)</f>
        <v>63186</v>
      </c>
    </row>
    <row r="588" spans="1:5" outlineLevel="2">
      <c r="A588" s="7">
        <v>6610</v>
      </c>
      <c r="B588" s="4" t="s">
        <v>492</v>
      </c>
      <c r="C588" s="5">
        <v>10446</v>
      </c>
      <c r="D588" s="5">
        <f>C588</f>
        <v>10446</v>
      </c>
      <c r="E588" s="5">
        <f>D588</f>
        <v>10446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52740</v>
      </c>
      <c r="D590" s="5">
        <f t="shared" si="65"/>
        <v>52740</v>
      </c>
      <c r="E590" s="5">
        <f t="shared" si="65"/>
        <v>52740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18009</v>
      </c>
      <c r="D595" s="32">
        <f>SUM(D596:D598)</f>
        <v>18009</v>
      </c>
      <c r="E595" s="32">
        <f>SUM(E596:E598)</f>
        <v>18009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18009</v>
      </c>
      <c r="D597" s="5">
        <f t="shared" ref="D597:E598" si="66">C597</f>
        <v>18009</v>
      </c>
      <c r="E597" s="5">
        <f t="shared" si="66"/>
        <v>18009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73" t="s">
        <v>503</v>
      </c>
      <c r="B599" s="174"/>
      <c r="C599" s="32">
        <f>SUM(C600:C602)</f>
        <v>160000</v>
      </c>
      <c r="D599" s="32">
        <f>SUM(D600:D602)</f>
        <v>160000</v>
      </c>
      <c r="E599" s="32">
        <f>SUM(E600:E602)</f>
        <v>160000</v>
      </c>
    </row>
    <row r="600" spans="1:5" outlineLevel="2">
      <c r="A600" s="7">
        <v>6613</v>
      </c>
      <c r="B600" s="4" t="s">
        <v>504</v>
      </c>
      <c r="C600" s="5">
        <v>160000</v>
      </c>
      <c r="D600" s="5">
        <f t="shared" ref="D600:E602" si="67">C600</f>
        <v>160000</v>
      </c>
      <c r="E600" s="5">
        <f t="shared" si="67"/>
        <v>160000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outlineLevel="1">
      <c r="A603" s="173" t="s">
        <v>506</v>
      </c>
      <c r="B603" s="174"/>
      <c r="C603" s="32">
        <f>SUM(C604:C609)</f>
        <v>11000</v>
      </c>
      <c r="D603" s="32">
        <f>SUM(D604:D609)</f>
        <v>11000</v>
      </c>
      <c r="E603" s="32">
        <f>SUM(E604:E609)</f>
        <v>11000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11000</v>
      </c>
      <c r="D609" s="5">
        <f t="shared" si="68"/>
        <v>11000</v>
      </c>
      <c r="E609" s="5">
        <f t="shared" si="68"/>
        <v>11000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  <c r="F709" s="51"/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79" t="s">
        <v>570</v>
      </c>
      <c r="B716" s="180"/>
      <c r="C716" s="36">
        <f>C717</f>
        <v>29657</v>
      </c>
      <c r="D716" s="36">
        <f>D717</f>
        <v>29657</v>
      </c>
      <c r="E716" s="36">
        <f>E717</f>
        <v>29657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29657</v>
      </c>
      <c r="D717" s="33">
        <f>D718+D722</f>
        <v>29657</v>
      </c>
      <c r="E717" s="33">
        <f>E718+E722</f>
        <v>29657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5" t="s">
        <v>851</v>
      </c>
      <c r="B718" s="186"/>
      <c r="C718" s="31">
        <f>SUM(C719:C721)</f>
        <v>29657</v>
      </c>
      <c r="D718" s="31">
        <f>SUM(D719:D721)</f>
        <v>29657</v>
      </c>
      <c r="E718" s="31">
        <f>SUM(E719:E721)</f>
        <v>29657</v>
      </c>
    </row>
    <row r="719" spans="1:10" ht="15" customHeight="1" outlineLevel="2">
      <c r="A719" s="6">
        <v>10950</v>
      </c>
      <c r="B719" s="4" t="s">
        <v>572</v>
      </c>
      <c r="C719" s="5">
        <v>29657</v>
      </c>
      <c r="D719" s="5">
        <f>C719</f>
        <v>29657</v>
      </c>
      <c r="E719" s="5">
        <f>D719</f>
        <v>29657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5" t="s">
        <v>848</v>
      </c>
      <c r="B730" s="186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outlineLevel="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outlineLevel="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outlineLevel="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outlineLevel="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outlineLevel="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outlineLevel="1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09" workbookViewId="0">
      <selection activeCell="F730" sqref="F73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423500</v>
      </c>
      <c r="D2" s="26">
        <f>D3+D67</f>
        <v>423500</v>
      </c>
      <c r="E2" s="26">
        <f>E3+E67</f>
        <v>423500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159500</v>
      </c>
      <c r="D3" s="23">
        <f>D4+D11+D38+D61</f>
        <v>159500</v>
      </c>
      <c r="E3" s="23">
        <f>E4+E11+E38+E61</f>
        <v>159500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98800</v>
      </c>
      <c r="D4" s="21">
        <f>SUM(D5:D10)</f>
        <v>98800</v>
      </c>
      <c r="E4" s="21">
        <f>SUM(E5:E10)</f>
        <v>98800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11000</v>
      </c>
      <c r="D5" s="2">
        <f>C5</f>
        <v>11000</v>
      </c>
      <c r="E5" s="2">
        <f>D5</f>
        <v>11000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</v>
      </c>
      <c r="D6" s="2">
        <f t="shared" ref="D6:E10" si="0">C6</f>
        <v>2500</v>
      </c>
      <c r="E6" s="2">
        <f t="shared" si="0"/>
        <v>2500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19000</v>
      </c>
      <c r="D11" s="21">
        <f>SUM(D12:D37)</f>
        <v>19000</v>
      </c>
      <c r="E11" s="21">
        <f>SUM(E12:E37)</f>
        <v>19000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6800</v>
      </c>
      <c r="D12" s="2">
        <f>C12</f>
        <v>6800</v>
      </c>
      <c r="E12" s="2">
        <f>D12</f>
        <v>6800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400</v>
      </c>
      <c r="D29" s="2">
        <f t="shared" ref="D29:E37" si="2">C29</f>
        <v>400</v>
      </c>
      <c r="E29" s="2">
        <f t="shared" si="2"/>
        <v>400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1800</v>
      </c>
      <c r="D36" s="2">
        <f t="shared" si="2"/>
        <v>1800</v>
      </c>
      <c r="E36" s="2">
        <f t="shared" si="2"/>
        <v>1800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165" t="s">
        <v>145</v>
      </c>
      <c r="B38" s="166"/>
      <c r="C38" s="21">
        <f>SUM(C39:C60)</f>
        <v>41700</v>
      </c>
      <c r="D38" s="21">
        <f>SUM(D39:D60)</f>
        <v>41700</v>
      </c>
      <c r="E38" s="21">
        <f>SUM(E39:E60)</f>
        <v>41700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3"/>
        <v>2000</v>
      </c>
      <c r="E41" s="2">
        <f t="shared" si="3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200</v>
      </c>
      <c r="D45" s="2">
        <f t="shared" si="3"/>
        <v>200</v>
      </c>
      <c r="E45" s="2">
        <f t="shared" si="3"/>
        <v>200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22000</v>
      </c>
      <c r="D55" s="2">
        <f t="shared" si="3"/>
        <v>22000</v>
      </c>
      <c r="E55" s="2">
        <f t="shared" si="3"/>
        <v>22000</v>
      </c>
    </row>
    <row r="56" spans="1:10" outlineLevel="1">
      <c r="A56" s="20">
        <v>3303</v>
      </c>
      <c r="B56" s="20" t="s">
        <v>154</v>
      </c>
      <c r="C56" s="2">
        <v>3000</v>
      </c>
      <c r="D56" s="2">
        <f t="shared" ref="D56:E60" si="4">C56</f>
        <v>3000</v>
      </c>
      <c r="E56" s="2">
        <f t="shared" si="4"/>
        <v>3000</v>
      </c>
    </row>
    <row r="57" spans="1:10" outlineLevel="1">
      <c r="A57" s="20">
        <v>3304</v>
      </c>
      <c r="B57" s="20" t="s">
        <v>155</v>
      </c>
      <c r="C57" s="2">
        <v>1500</v>
      </c>
      <c r="D57" s="2">
        <f t="shared" si="4"/>
        <v>1500</v>
      </c>
      <c r="E57" s="2">
        <f t="shared" si="4"/>
        <v>1500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800</v>
      </c>
      <c r="D60" s="2">
        <f t="shared" si="4"/>
        <v>800</v>
      </c>
      <c r="E60" s="2">
        <f t="shared" si="4"/>
        <v>800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264000</v>
      </c>
      <c r="D67" s="25">
        <f>D97+D68</f>
        <v>264000</v>
      </c>
      <c r="E67" s="25">
        <f>E97+E68</f>
        <v>264000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55000</v>
      </c>
      <c r="D68" s="21">
        <f>SUM(D69:D96)</f>
        <v>55000</v>
      </c>
      <c r="E68" s="21">
        <f>SUM(E69:E96)</f>
        <v>55000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</v>
      </c>
      <c r="D90" s="2">
        <f t="shared" si="7"/>
        <v>1000</v>
      </c>
      <c r="E90" s="2">
        <f t="shared" si="7"/>
        <v>1000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24000</v>
      </c>
      <c r="D96" s="2">
        <f t="shared" si="7"/>
        <v>24000</v>
      </c>
      <c r="E96" s="2">
        <f t="shared" si="7"/>
        <v>24000</v>
      </c>
    </row>
    <row r="97" spans="1:10">
      <c r="A97" s="19" t="s">
        <v>184</v>
      </c>
      <c r="B97" s="24"/>
      <c r="C97" s="21">
        <f>SUM(C98:C113)</f>
        <v>209000</v>
      </c>
      <c r="D97" s="21">
        <f>SUM(D98:D113)</f>
        <v>209000</v>
      </c>
      <c r="E97" s="21">
        <f>SUM(E98:E113)</f>
        <v>209000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178000</v>
      </c>
      <c r="D98" s="2">
        <f>C98</f>
        <v>178000</v>
      </c>
      <c r="E98" s="2">
        <f>D98</f>
        <v>178000</v>
      </c>
    </row>
    <row r="99" spans="1:10" ht="15" customHeight="1" outlineLevel="1">
      <c r="A99" s="3">
        <v>6002</v>
      </c>
      <c r="B99" s="1" t="s">
        <v>185</v>
      </c>
      <c r="C99" s="2">
        <v>17920</v>
      </c>
      <c r="D99" s="2">
        <f t="shared" ref="D99:E113" si="8">C99</f>
        <v>17920</v>
      </c>
      <c r="E99" s="2">
        <f t="shared" si="8"/>
        <v>17920</v>
      </c>
    </row>
    <row r="100" spans="1:10" ht="15" customHeight="1" outlineLevel="1">
      <c r="A100" s="3">
        <v>6003</v>
      </c>
      <c r="B100" s="1" t="s">
        <v>186</v>
      </c>
      <c r="C100" s="2">
        <v>11080</v>
      </c>
      <c r="D100" s="2">
        <f t="shared" si="8"/>
        <v>11080</v>
      </c>
      <c r="E100" s="2">
        <f t="shared" si="8"/>
        <v>11080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241032</v>
      </c>
      <c r="D114" s="26">
        <f>D115+D152+D177</f>
        <v>241032</v>
      </c>
      <c r="E114" s="26">
        <f>E115+E152+E177</f>
        <v>241032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228682</v>
      </c>
      <c r="D115" s="23">
        <f>D116+D135</f>
        <v>228682</v>
      </c>
      <c r="E115" s="23">
        <f>E116+E135</f>
        <v>228682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167183</v>
      </c>
      <c r="D116" s="21">
        <f>D117+D120+D123+D126+D129+D132</f>
        <v>167183</v>
      </c>
      <c r="E116" s="21">
        <f>E117+E120+E123+E126+E129+E132</f>
        <v>167183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167183</v>
      </c>
      <c r="D117" s="2">
        <f>D118+D119</f>
        <v>167183</v>
      </c>
      <c r="E117" s="2">
        <f>E118+E119</f>
        <v>167183</v>
      </c>
    </row>
    <row r="118" spans="1:10" ht="15" customHeight="1" outlineLevel="2">
      <c r="A118" s="130"/>
      <c r="B118" s="129" t="s">
        <v>855</v>
      </c>
      <c r="C118" s="128">
        <v>147955</v>
      </c>
      <c r="D118" s="128">
        <f>C118</f>
        <v>147955</v>
      </c>
      <c r="E118" s="128">
        <f>D118</f>
        <v>147955</v>
      </c>
    </row>
    <row r="119" spans="1:10" ht="15" customHeight="1" outlineLevel="2">
      <c r="A119" s="130"/>
      <c r="B119" s="129" t="s">
        <v>860</v>
      </c>
      <c r="C119" s="128">
        <v>19228</v>
      </c>
      <c r="D119" s="128">
        <f>C119</f>
        <v>19228</v>
      </c>
      <c r="E119" s="128">
        <f>D119</f>
        <v>19228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61499</v>
      </c>
      <c r="D135" s="21">
        <f>D136+D140+D143+D146+D149</f>
        <v>61499</v>
      </c>
      <c r="E135" s="21">
        <f>E136+E140+E143+E146+E149</f>
        <v>61499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61499</v>
      </c>
      <c r="D136" s="2">
        <f>D137+D138+D139</f>
        <v>61499</v>
      </c>
      <c r="E136" s="2">
        <f>E137+E138+E139</f>
        <v>61499</v>
      </c>
    </row>
    <row r="137" spans="1:10" ht="15" customHeight="1" outlineLevel="2">
      <c r="A137" s="130"/>
      <c r="B137" s="129" t="s">
        <v>855</v>
      </c>
      <c r="C137" s="128">
        <v>30367</v>
      </c>
      <c r="D137" s="128">
        <f>C137</f>
        <v>30367</v>
      </c>
      <c r="E137" s="128">
        <f>D137</f>
        <v>30367</v>
      </c>
    </row>
    <row r="138" spans="1:10" ht="15" customHeight="1" outlineLevel="2">
      <c r="A138" s="130"/>
      <c r="B138" s="129" t="s">
        <v>862</v>
      </c>
      <c r="C138" s="128">
        <v>20000</v>
      </c>
      <c r="D138" s="128">
        <f t="shared" ref="D138:E139" si="9">C138</f>
        <v>20000</v>
      </c>
      <c r="E138" s="128">
        <f t="shared" si="9"/>
        <v>20000</v>
      </c>
    </row>
    <row r="139" spans="1:10" ht="15" customHeight="1" outlineLevel="2">
      <c r="A139" s="130"/>
      <c r="B139" s="129" t="s">
        <v>861</v>
      </c>
      <c r="C139" s="128">
        <v>11132</v>
      </c>
      <c r="D139" s="128">
        <f t="shared" si="9"/>
        <v>11132</v>
      </c>
      <c r="E139" s="128">
        <f t="shared" si="9"/>
        <v>11132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12350</v>
      </c>
      <c r="D152" s="23">
        <f>D153+D163+D170</f>
        <v>12350</v>
      </c>
      <c r="E152" s="23">
        <f>E153+E163+E170</f>
        <v>12350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12350</v>
      </c>
      <c r="D153" s="21">
        <f>D154+D157+D160</f>
        <v>12350</v>
      </c>
      <c r="E153" s="21">
        <f>E154+E157+E160</f>
        <v>12350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12350</v>
      </c>
      <c r="D154" s="2">
        <f>D155+D156</f>
        <v>12350</v>
      </c>
      <c r="E154" s="2">
        <f>E155+E156</f>
        <v>12350</v>
      </c>
    </row>
    <row r="155" spans="1:10" ht="15" customHeight="1" outlineLevel="2">
      <c r="A155" s="130"/>
      <c r="B155" s="129" t="s">
        <v>855</v>
      </c>
      <c r="C155" s="128">
        <v>12350</v>
      </c>
      <c r="D155" s="128">
        <f>C155</f>
        <v>12350</v>
      </c>
      <c r="E155" s="128">
        <f>D155</f>
        <v>12350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405000</v>
      </c>
      <c r="D257" s="37">
        <f>D258+D550</f>
        <v>249471</v>
      </c>
      <c r="E257" s="37">
        <f>E258+E550</f>
        <v>249471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389300</v>
      </c>
      <c r="D258" s="36">
        <f>D259+D339+D483+D547</f>
        <v>233771</v>
      </c>
      <c r="E258" s="36">
        <f>E259+E339+E483+E547</f>
        <v>233771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253180</v>
      </c>
      <c r="D259" s="33">
        <f>D260+D263+D314</f>
        <v>97651</v>
      </c>
      <c r="E259" s="33">
        <f>E260+E263+E314</f>
        <v>97651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253180</v>
      </c>
      <c r="D263" s="32">
        <f>D264+D265+D289+D296+D298+D302+D305+D308+D313</f>
        <v>97651</v>
      </c>
      <c r="E263" s="32">
        <f>E264+E265+E289+E296+E298+E302+E305+E308+E313</f>
        <v>97651</v>
      </c>
    </row>
    <row r="264" spans="1:10" outlineLevel="2">
      <c r="A264" s="6">
        <v>1101</v>
      </c>
      <c r="B264" s="4" t="s">
        <v>34</v>
      </c>
      <c r="C264" s="5">
        <v>97416</v>
      </c>
      <c r="D264" s="5">
        <f>C264</f>
        <v>97416</v>
      </c>
      <c r="E264" s="5">
        <f>D264</f>
        <v>97416</v>
      </c>
    </row>
    <row r="265" spans="1:10" outlineLevel="2">
      <c r="A265" s="6">
        <v>1101</v>
      </c>
      <c r="B265" s="4" t="s">
        <v>35</v>
      </c>
      <c r="C265" s="5">
        <v>103743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4245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8800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800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3036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34405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235</v>
      </c>
      <c r="D313" s="5">
        <f>C313</f>
        <v>235</v>
      </c>
      <c r="E313" s="5">
        <f>D313</f>
        <v>235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117500</v>
      </c>
      <c r="D339" s="33">
        <f>D340+D444+D482</f>
        <v>117500</v>
      </c>
      <c r="E339" s="33">
        <f>E340+E444+E482</f>
        <v>117500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111500</v>
      </c>
      <c r="D340" s="32">
        <f>D341+D342+D343+D344+D347+D348+D353+D356+D357+D362+D367+BH290668+D371+D372+D373+D376+D377+D378+D382+D388+D391+D392+D395+D398+D399+D404+D407+D408+D409+D412+D415+D416+D419+D420+D421+D422+D429+D443</f>
        <v>111500</v>
      </c>
      <c r="E340" s="32">
        <f>E341+E342+E343+E344+E347+E348+E353+E356+E357+E362+E367+BI290668+E371+E372+E373+E376+E377+E378+E382+E388+E391+E392+E395+E398+E399+E404+E407+E408+E409+E412+E415+E416+E419+E420+E421+E422+E429+E443</f>
        <v>111500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 outlineLevel="2">
      <c r="A343" s="6">
        <v>2201</v>
      </c>
      <c r="B343" s="4" t="s">
        <v>41</v>
      </c>
      <c r="C343" s="5">
        <v>17000</v>
      </c>
      <c r="D343" s="5">
        <f t="shared" si="26"/>
        <v>17000</v>
      </c>
      <c r="E343" s="5">
        <f t="shared" si="26"/>
        <v>17000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 outlineLevel="3">
      <c r="A346" s="29"/>
      <c r="B346" s="28" t="s">
        <v>275</v>
      </c>
      <c r="C346" s="30">
        <v>500</v>
      </c>
      <c r="D346" s="30">
        <f t="shared" si="27"/>
        <v>500</v>
      </c>
      <c r="E346" s="30">
        <f t="shared" si="27"/>
        <v>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3500</v>
      </c>
      <c r="D362" s="5">
        <f>SUM(D363:D366)</f>
        <v>3500</v>
      </c>
      <c r="E362" s="5">
        <f>SUM(E363:E366)</f>
        <v>3500</v>
      </c>
    </row>
    <row r="363" spans="1:5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</row>
    <row r="364" spans="1:5" outlineLevel="3">
      <c r="A364" s="29"/>
      <c r="B364" s="28" t="s">
        <v>292</v>
      </c>
      <c r="C364" s="30">
        <v>2000</v>
      </c>
      <c r="D364" s="30">
        <f t="shared" ref="D364:E366" si="31">C364</f>
        <v>2000</v>
      </c>
      <c r="E364" s="30">
        <f t="shared" si="31"/>
        <v>2000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</row>
    <row r="383" spans="1:5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</v>
      </c>
      <c r="D386" s="30">
        <f t="shared" si="35"/>
        <v>300</v>
      </c>
      <c r="E386" s="30">
        <f t="shared" si="35"/>
        <v>300</v>
      </c>
    </row>
    <row r="387" spans="1:5" outlineLevel="3">
      <c r="A387" s="29"/>
      <c r="B387" s="28" t="s">
        <v>308</v>
      </c>
      <c r="C387" s="30">
        <v>400</v>
      </c>
      <c r="D387" s="30">
        <f t="shared" si="35"/>
        <v>400</v>
      </c>
      <c r="E387" s="30">
        <f t="shared" si="35"/>
        <v>400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1200</v>
      </c>
      <c r="D392" s="5">
        <f>SUM(D393:D394)</f>
        <v>1200</v>
      </c>
      <c r="E392" s="5">
        <f>SUM(E393:E394)</f>
        <v>1200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1200</v>
      </c>
      <c r="D394" s="30">
        <f>C394</f>
        <v>1200</v>
      </c>
      <c r="E394" s="30">
        <f>D394</f>
        <v>1200</v>
      </c>
    </row>
    <row r="395" spans="1:5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</row>
    <row r="396" spans="1:5" outlineLevel="3">
      <c r="A396" s="29"/>
      <c r="B396" s="28" t="s">
        <v>315</v>
      </c>
      <c r="C396" s="30">
        <v>300</v>
      </c>
      <c r="D396" s="30">
        <f t="shared" ref="D396:E398" si="37">C396</f>
        <v>300</v>
      </c>
      <c r="E396" s="30">
        <f t="shared" si="37"/>
        <v>300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46700</v>
      </c>
      <c r="D429" s="5">
        <f>SUM(D430:D442)</f>
        <v>46700</v>
      </c>
      <c r="E429" s="5">
        <f>SUM(E430:E442)</f>
        <v>46700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18000</v>
      </c>
      <c r="D431" s="30">
        <f t="shared" ref="D431:E442" si="43">C431</f>
        <v>18000</v>
      </c>
      <c r="E431" s="30">
        <f t="shared" si="43"/>
        <v>18000</v>
      </c>
    </row>
    <row r="432" spans="1:5" outlineLevel="3">
      <c r="A432" s="29"/>
      <c r="B432" s="28" t="s">
        <v>345</v>
      </c>
      <c r="C432" s="30">
        <v>2985</v>
      </c>
      <c r="D432" s="30">
        <f t="shared" si="43"/>
        <v>2985</v>
      </c>
      <c r="E432" s="30">
        <f t="shared" si="43"/>
        <v>2985</v>
      </c>
    </row>
    <row r="433" spans="1:5" outlineLevel="3">
      <c r="A433" s="29"/>
      <c r="B433" s="28" t="s">
        <v>346</v>
      </c>
      <c r="C433" s="30">
        <v>3000</v>
      </c>
      <c r="D433" s="30">
        <f t="shared" si="43"/>
        <v>3000</v>
      </c>
      <c r="E433" s="30">
        <f t="shared" si="43"/>
        <v>3000</v>
      </c>
    </row>
    <row r="434" spans="1:5" outlineLevel="3">
      <c r="A434" s="29"/>
      <c r="B434" s="28" t="s">
        <v>347</v>
      </c>
      <c r="C434" s="30">
        <v>3625</v>
      </c>
      <c r="D434" s="30">
        <f t="shared" si="43"/>
        <v>3625</v>
      </c>
      <c r="E434" s="30">
        <f t="shared" si="43"/>
        <v>3625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2000</v>
      </c>
      <c r="D441" s="30">
        <f t="shared" si="43"/>
        <v>2000</v>
      </c>
      <c r="E441" s="30">
        <f t="shared" si="43"/>
        <v>2000</v>
      </c>
    </row>
    <row r="442" spans="1:5" outlineLevel="3">
      <c r="A442" s="29"/>
      <c r="B442" s="28" t="s">
        <v>355</v>
      </c>
      <c r="C442" s="30">
        <v>17090</v>
      </c>
      <c r="D442" s="30">
        <f t="shared" si="43"/>
        <v>17090</v>
      </c>
      <c r="E442" s="30">
        <f t="shared" si="43"/>
        <v>17090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6000</v>
      </c>
      <c r="D444" s="32">
        <f>D445+D454+D455+D459+D462+D463+D468+D474+D477+D480+D481+D450</f>
        <v>6000</v>
      </c>
      <c r="E444" s="32">
        <f>E445+E454+E455+E459+E462+E463+E468+E474+E477+E480+E481+E450</f>
        <v>6000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800</v>
      </c>
      <c r="D447" s="30">
        <f t="shared" ref="D447:E449" si="44">C447</f>
        <v>800</v>
      </c>
      <c r="E447" s="30">
        <f t="shared" si="44"/>
        <v>800</v>
      </c>
    </row>
    <row r="448" spans="1:5" ht="15" customHeight="1" outlineLevel="3">
      <c r="A448" s="28"/>
      <c r="B448" s="28" t="s">
        <v>361</v>
      </c>
      <c r="C448" s="30">
        <v>200</v>
      </c>
      <c r="D448" s="30">
        <f t="shared" si="44"/>
        <v>200</v>
      </c>
      <c r="E448" s="30">
        <f t="shared" si="44"/>
        <v>200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18620</v>
      </c>
      <c r="D547" s="35">
        <f>D548+D549</f>
        <v>18620</v>
      </c>
      <c r="E547" s="35">
        <f>E548+E549</f>
        <v>18620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 outlineLevel="1">
      <c r="A549" s="173" t="s">
        <v>451</v>
      </c>
      <c r="B549" s="174"/>
      <c r="C549" s="32">
        <v>18620</v>
      </c>
      <c r="D549" s="32">
        <f>C549</f>
        <v>18620</v>
      </c>
      <c r="E549" s="32">
        <f>D549</f>
        <v>18620</v>
      </c>
    </row>
    <row r="550" spans="1:10">
      <c r="A550" s="179" t="s">
        <v>455</v>
      </c>
      <c r="B550" s="180"/>
      <c r="C550" s="36">
        <f>C551</f>
        <v>15700</v>
      </c>
      <c r="D550" s="36">
        <f>D551</f>
        <v>15700</v>
      </c>
      <c r="E550" s="36">
        <f>E551</f>
        <v>15700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15700</v>
      </c>
      <c r="D551" s="33">
        <f>D552+D556</f>
        <v>15700</v>
      </c>
      <c r="E551" s="33">
        <f>E552+E556</f>
        <v>15700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3" t="s">
        <v>457</v>
      </c>
      <c r="B552" s="174"/>
      <c r="C552" s="32">
        <f>SUM(C553:C555)</f>
        <v>15700</v>
      </c>
      <c r="D552" s="32">
        <f>SUM(D553:D555)</f>
        <v>15700</v>
      </c>
      <c r="E552" s="32">
        <f>SUM(E553:E555)</f>
        <v>15700</v>
      </c>
    </row>
    <row r="553" spans="1:10" outlineLevel="2" collapsed="1">
      <c r="A553" s="6">
        <v>5500</v>
      </c>
      <c r="B553" s="4" t="s">
        <v>458</v>
      </c>
      <c r="C553" s="5">
        <v>15700</v>
      </c>
      <c r="D553" s="5">
        <f t="shared" ref="D553:E555" si="59">C553</f>
        <v>15700</v>
      </c>
      <c r="E553" s="5">
        <f t="shared" si="59"/>
        <v>15700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259532</v>
      </c>
      <c r="D559" s="37">
        <f>D560+D716+D725</f>
        <v>259532</v>
      </c>
      <c r="E559" s="37">
        <f>E560+E716+E725</f>
        <v>259532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229402</v>
      </c>
      <c r="D560" s="36">
        <f>D561+D638+D642+D645</f>
        <v>229402</v>
      </c>
      <c r="E560" s="36">
        <f>E561+E638+E642+E645</f>
        <v>229402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229402</v>
      </c>
      <c r="D561" s="38">
        <f>D562+D567+D568+D569+D576+D577+D581+D584+D585+D586+D587+D592+D595+D599+D603+D610+D616+D628</f>
        <v>229402</v>
      </c>
      <c r="E561" s="38">
        <f>E562+E567+E568+E569+E576+E577+E581+E584+E585+E586+E587+E592+E595+E599+E603+E610+E616+E628</f>
        <v>229402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3" t="s">
        <v>466</v>
      </c>
      <c r="B562" s="174"/>
      <c r="C562" s="32">
        <f>SUM(C563:C566)</f>
        <v>21068</v>
      </c>
      <c r="D562" s="32">
        <f>SUM(D563:D566)</f>
        <v>21068</v>
      </c>
      <c r="E562" s="32">
        <f>SUM(E563:E566)</f>
        <v>21068</v>
      </c>
    </row>
    <row r="563" spans="1:10" outlineLevel="2">
      <c r="A563" s="7">
        <v>6600</v>
      </c>
      <c r="B563" s="4" t="s">
        <v>468</v>
      </c>
      <c r="C563" s="5">
        <v>4875</v>
      </c>
      <c r="D563" s="5">
        <f>C563</f>
        <v>4875</v>
      </c>
      <c r="E563" s="5">
        <f>D563</f>
        <v>4875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16193</v>
      </c>
      <c r="D566" s="5">
        <f t="shared" si="60"/>
        <v>16193</v>
      </c>
      <c r="E566" s="5">
        <f t="shared" si="60"/>
        <v>16193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3" t="s">
        <v>485</v>
      </c>
      <c r="B581" s="174"/>
      <c r="C581" s="32">
        <f>SUM(C582:C583)</f>
        <v>6950</v>
      </c>
      <c r="D581" s="32">
        <f>SUM(D582:D583)</f>
        <v>6950</v>
      </c>
      <c r="E581" s="32">
        <f>SUM(E582:E583)</f>
        <v>6950</v>
      </c>
    </row>
    <row r="582" spans="1:5" outlineLevel="2">
      <c r="A582" s="7">
        <v>6606</v>
      </c>
      <c r="B582" s="4" t="s">
        <v>486</v>
      </c>
      <c r="C582" s="5">
        <v>6950</v>
      </c>
      <c r="D582" s="5">
        <f t="shared" ref="D582:E586" si="63">C582</f>
        <v>6950</v>
      </c>
      <c r="E582" s="5">
        <f t="shared" si="63"/>
        <v>6950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3" t="s">
        <v>491</v>
      </c>
      <c r="B587" s="174"/>
      <c r="C587" s="32">
        <f>SUM(C588:C591)</f>
        <v>10446</v>
      </c>
      <c r="D587" s="32">
        <f>SUM(D588:D591)</f>
        <v>10446</v>
      </c>
      <c r="E587" s="32">
        <f>SUM(E588:E591)</f>
        <v>10446</v>
      </c>
    </row>
    <row r="588" spans="1:5" outlineLevel="2">
      <c r="A588" s="7">
        <v>6610</v>
      </c>
      <c r="B588" s="4" t="s">
        <v>492</v>
      </c>
      <c r="C588" s="5">
        <v>10446</v>
      </c>
      <c r="D588" s="5">
        <f>C588</f>
        <v>10446</v>
      </c>
      <c r="E588" s="5">
        <f>D588</f>
        <v>10446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3" t="s">
        <v>502</v>
      </c>
      <c r="B595" s="174"/>
      <c r="C595" s="32">
        <f>SUM(C596:C598)</f>
        <v>4238</v>
      </c>
      <c r="D595" s="32">
        <f>SUM(D596:D598)</f>
        <v>4238</v>
      </c>
      <c r="E595" s="32">
        <f>SUM(E596:E598)</f>
        <v>4238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4238</v>
      </c>
      <c r="D597" s="5">
        <f t="shared" ref="D597:E598" si="65">C597</f>
        <v>4238</v>
      </c>
      <c r="E597" s="5">
        <f t="shared" si="65"/>
        <v>4238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3" t="s">
        <v>503</v>
      </c>
      <c r="B599" s="174"/>
      <c r="C599" s="32">
        <f>SUM(C600:C602)</f>
        <v>177000</v>
      </c>
      <c r="D599" s="32">
        <f>SUM(D600:D602)</f>
        <v>177000</v>
      </c>
      <c r="E599" s="32">
        <f>SUM(E600:E602)</f>
        <v>177000</v>
      </c>
    </row>
    <row r="600" spans="1:5" outlineLevel="2">
      <c r="A600" s="7">
        <v>6613</v>
      </c>
      <c r="B600" s="4" t="s">
        <v>504</v>
      </c>
      <c r="C600" s="5">
        <v>177000</v>
      </c>
      <c r="D600" s="5">
        <f t="shared" ref="D600:E602" si="66">C600</f>
        <v>177000</v>
      </c>
      <c r="E600" s="5">
        <f t="shared" si="66"/>
        <v>177000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3" t="s">
        <v>506</v>
      </c>
      <c r="B603" s="174"/>
      <c r="C603" s="32">
        <f>SUM(C604:C609)</f>
        <v>9700</v>
      </c>
      <c r="D603" s="32">
        <f>SUM(D604:D609)</f>
        <v>9700</v>
      </c>
      <c r="E603" s="32">
        <f>SUM(E604:E609)</f>
        <v>9700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9700</v>
      </c>
      <c r="D609" s="5">
        <f t="shared" si="67"/>
        <v>9700</v>
      </c>
      <c r="E609" s="5">
        <f t="shared" si="67"/>
        <v>9700</v>
      </c>
    </row>
    <row r="610" spans="1:5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30130</v>
      </c>
      <c r="D716" s="36">
        <f>D717</f>
        <v>30130</v>
      </c>
      <c r="E716" s="36">
        <f>E717</f>
        <v>30130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30130</v>
      </c>
      <c r="D717" s="33">
        <f>D718+D722</f>
        <v>30130</v>
      </c>
      <c r="E717" s="33">
        <f>E718+E722</f>
        <v>30130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5" t="s">
        <v>851</v>
      </c>
      <c r="B718" s="186"/>
      <c r="C718" s="31">
        <f>SUM(C719:C721)</f>
        <v>30130</v>
      </c>
      <c r="D718" s="31">
        <f>SUM(D719:D721)</f>
        <v>30130</v>
      </c>
      <c r="E718" s="31">
        <f>SUM(E719:E721)</f>
        <v>30130</v>
      </c>
    </row>
    <row r="719" spans="1:10" ht="15" customHeight="1" outlineLevel="2">
      <c r="A719" s="6">
        <v>10950</v>
      </c>
      <c r="B719" s="4" t="s">
        <v>572</v>
      </c>
      <c r="C719" s="5">
        <v>30130</v>
      </c>
      <c r="D719" s="5">
        <f>C719</f>
        <v>30130</v>
      </c>
      <c r="E719" s="5">
        <f>D719</f>
        <v>30130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  <c r="F730" s="51"/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workbookViewId="0">
      <selection activeCell="C11" sqref="C11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1" ht="18.75">
      <c r="A1" s="162" t="s">
        <v>30</v>
      </c>
      <c r="B1" s="162"/>
      <c r="C1" s="162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9" t="s">
        <v>455</v>
      </c>
      <c r="B550" s="18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5" t="s">
        <v>851</v>
      </c>
      <c r="B718" s="18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2" t="s">
        <v>30</v>
      </c>
      <c r="B1" s="162"/>
      <c r="C1" s="162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2" t="s">
        <v>67</v>
      </c>
      <c r="B256" s="162"/>
      <c r="C256" s="162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3" t="s">
        <v>271</v>
      </c>
      <c r="B340" s="174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3" t="s">
        <v>414</v>
      </c>
      <c r="B509" s="17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3" t="s">
        <v>441</v>
      </c>
      <c r="B538" s="174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1" t="s">
        <v>449</v>
      </c>
      <c r="B547" s="18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3" t="s">
        <v>450</v>
      </c>
      <c r="B548" s="174"/>
      <c r="C548" s="32"/>
      <c r="D548" s="32">
        <f>C548</f>
        <v>0</v>
      </c>
      <c r="E548" s="32">
        <f>D548</f>
        <v>0</v>
      </c>
    </row>
    <row r="549" spans="1:10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</row>
    <row r="550" spans="1:10">
      <c r="A550" s="179" t="s">
        <v>455</v>
      </c>
      <c r="B550" s="18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5" t="s">
        <v>456</v>
      </c>
      <c r="B551" s="17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3" t="s">
        <v>457</v>
      </c>
      <c r="B552" s="174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7" t="s">
        <v>62</v>
      </c>
      <c r="B559" s="178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9" t="s">
        <v>464</v>
      </c>
      <c r="B560" s="18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5" t="s">
        <v>465</v>
      </c>
      <c r="B561" s="17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3" t="s">
        <v>466</v>
      </c>
      <c r="B562" s="174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</row>
    <row r="568" spans="1:10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</row>
    <row r="569" spans="1:10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</row>
    <row r="577" spans="1:5">
      <c r="A577" s="173" t="s">
        <v>481</v>
      </c>
      <c r="B577" s="174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3" t="s">
        <v>485</v>
      </c>
      <c r="B581" s="174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3" t="s">
        <v>488</v>
      </c>
      <c r="B584" s="174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3" t="s">
        <v>489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3" t="s">
        <v>490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3" t="s">
        <v>491</v>
      </c>
      <c r="B587" s="174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3" t="s">
        <v>502</v>
      </c>
      <c r="B595" s="174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3" t="s">
        <v>503</v>
      </c>
      <c r="B599" s="174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5" t="s">
        <v>541</v>
      </c>
      <c r="B638" s="17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3" t="s">
        <v>542</v>
      </c>
      <c r="B639" s="174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3" t="s">
        <v>543</v>
      </c>
      <c r="B640" s="174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3" t="s">
        <v>544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5" t="s">
        <v>545</v>
      </c>
      <c r="B642" s="17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</row>
    <row r="644" spans="1:10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>
      <c r="A645" s="175" t="s">
        <v>548</v>
      </c>
      <c r="B645" s="17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</row>
    <row r="652" spans="1:10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</row>
    <row r="653" spans="1:10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</row>
    <row r="661" spans="1:5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3" t="s">
        <v>556</v>
      </c>
      <c r="B668" s="174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3" t="s">
        <v>557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3" t="s">
        <v>558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3" t="s">
        <v>566</v>
      </c>
      <c r="B712" s="174"/>
      <c r="C712" s="31">
        <v>0</v>
      </c>
      <c r="D712" s="31">
        <f>C712</f>
        <v>0</v>
      </c>
      <c r="E712" s="31">
        <f>D712</f>
        <v>0</v>
      </c>
    </row>
    <row r="713" spans="1:10">
      <c r="A713" s="173" t="s">
        <v>567</v>
      </c>
      <c r="B713" s="174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3" t="s">
        <v>568</v>
      </c>
      <c r="B714" s="174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3" t="s">
        <v>569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9" t="s">
        <v>570</v>
      </c>
      <c r="B716" s="18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5" t="s">
        <v>571</v>
      </c>
      <c r="B717" s="17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5" t="s">
        <v>851</v>
      </c>
      <c r="B718" s="18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5" t="s">
        <v>850</v>
      </c>
      <c r="B722" s="18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9" t="s">
        <v>577</v>
      </c>
      <c r="B725" s="18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5" t="s">
        <v>588</v>
      </c>
      <c r="B726" s="17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5" t="s">
        <v>849</v>
      </c>
      <c r="B727" s="18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5" t="s">
        <v>848</v>
      </c>
      <c r="B730" s="18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5" t="s">
        <v>846</v>
      </c>
      <c r="B733" s="18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5" t="s">
        <v>843</v>
      </c>
      <c r="B739" s="18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5" t="s">
        <v>842</v>
      </c>
      <c r="B741" s="18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5" t="s">
        <v>841</v>
      </c>
      <c r="B743" s="18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5" t="s">
        <v>836</v>
      </c>
      <c r="B750" s="18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5" t="s">
        <v>834</v>
      </c>
      <c r="B755" s="18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5" t="s">
        <v>830</v>
      </c>
      <c r="B760" s="18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5" t="s">
        <v>828</v>
      </c>
      <c r="B765" s="18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5" t="s">
        <v>826</v>
      </c>
      <c r="B767" s="18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5" t="s">
        <v>823</v>
      </c>
      <c r="B771" s="18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5" t="s">
        <v>817</v>
      </c>
      <c r="B777" s="18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zoomScale="80" zoomScaleNormal="80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0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0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zoomScale="80" zoomScaleNormal="80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0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0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2017-10-26T15:40:48Z</dcterms:modified>
</cp:coreProperties>
</file>