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بن عروس\"/>
    </mc:Choice>
  </mc:AlternateContent>
  <bookViews>
    <workbookView xWindow="60" yWindow="-45" windowWidth="10170" windowHeight="8130" tabRatio="963" firstSheet="9" activeTab="18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D778" i="38" l="1"/>
  <c r="D777" i="38" s="1"/>
  <c r="C777" i="38"/>
  <c r="D776" i="38"/>
  <c r="E776" i="38" s="1"/>
  <c r="D775" i="38"/>
  <c r="D774" i="38"/>
  <c r="E774" i="38" s="1"/>
  <c r="D773" i="38"/>
  <c r="E773" i="38" s="1"/>
  <c r="C772" i="38"/>
  <c r="C771" i="38" s="1"/>
  <c r="D770" i="38"/>
  <c r="E770" i="38" s="1"/>
  <c r="D769" i="38"/>
  <c r="E769" i="38" s="1"/>
  <c r="C768" i="38"/>
  <c r="C767" i="38" s="1"/>
  <c r="D766" i="38"/>
  <c r="E766" i="38" s="1"/>
  <c r="E765" i="38" s="1"/>
  <c r="C765" i="38"/>
  <c r="E764" i="38"/>
  <c r="D764" i="38"/>
  <c r="D763" i="38"/>
  <c r="E763" i="38" s="1"/>
  <c r="E762" i="38"/>
  <c r="E761" i="38" s="1"/>
  <c r="E760" i="38" s="1"/>
  <c r="D762" i="38"/>
  <c r="C761" i="38"/>
  <c r="C760" i="38" s="1"/>
  <c r="D759" i="38"/>
  <c r="E759" i="38" s="1"/>
  <c r="D758" i="38"/>
  <c r="E758" i="38" s="1"/>
  <c r="D757" i="38"/>
  <c r="C756" i="38"/>
  <c r="C755" i="38" s="1"/>
  <c r="E754" i="38"/>
  <c r="D754" i="38"/>
  <c r="D753" i="38"/>
  <c r="E753" i="38" s="1"/>
  <c r="E752" i="38"/>
  <c r="E751" i="38" s="1"/>
  <c r="D752" i="38"/>
  <c r="C751" i="38"/>
  <c r="C750" i="38" s="1"/>
  <c r="D749" i="38"/>
  <c r="E749" i="38" s="1"/>
  <c r="D748" i="38"/>
  <c r="E748" i="38" s="1"/>
  <c r="D747" i="38"/>
  <c r="C746" i="38"/>
  <c r="D745" i="38"/>
  <c r="E745" i="38" s="1"/>
  <c r="E744" i="38" s="1"/>
  <c r="D744" i="38"/>
  <c r="C744" i="38"/>
  <c r="C743" i="38"/>
  <c r="D742" i="38"/>
  <c r="E742" i="38" s="1"/>
  <c r="E741" i="38" s="1"/>
  <c r="D741" i="38"/>
  <c r="C741" i="38"/>
  <c r="D740" i="38"/>
  <c r="D739" i="38" s="1"/>
  <c r="C739" i="38"/>
  <c r="D738" i="38"/>
  <c r="E738" i="38" s="1"/>
  <c r="D737" i="38"/>
  <c r="E737" i="38" s="1"/>
  <c r="D736" i="38"/>
  <c r="D735" i="38"/>
  <c r="E735" i="38" s="1"/>
  <c r="C734" i="38"/>
  <c r="C733" i="38"/>
  <c r="D732" i="38"/>
  <c r="E732" i="38" s="1"/>
  <c r="E731" i="38" s="1"/>
  <c r="E730" i="38" s="1"/>
  <c r="D731" i="38"/>
  <c r="D730" i="38" s="1"/>
  <c r="C731" i="38"/>
  <c r="C730" i="38"/>
  <c r="D729" i="38"/>
  <c r="E729" i="38" s="1"/>
  <c r="D728" i="38"/>
  <c r="E728" i="38" s="1"/>
  <c r="E727" i="38" s="1"/>
  <c r="C727" i="38"/>
  <c r="H724" i="38"/>
  <c r="D724" i="38"/>
  <c r="E724" i="38" s="1"/>
  <c r="H723" i="38"/>
  <c r="D723" i="38"/>
  <c r="E723" i="38" s="1"/>
  <c r="E722" i="38" s="1"/>
  <c r="C722" i="38"/>
  <c r="H722" i="38" s="1"/>
  <c r="H721" i="38"/>
  <c r="D721" i="38"/>
  <c r="E721" i="38" s="1"/>
  <c r="H720" i="38"/>
  <c r="D720" i="38"/>
  <c r="E720" i="38" s="1"/>
  <c r="H719" i="38"/>
  <c r="D719" i="38"/>
  <c r="E719" i="38" s="1"/>
  <c r="C718" i="38"/>
  <c r="H718" i="38" s="1"/>
  <c r="H715" i="38"/>
  <c r="E715" i="38"/>
  <c r="D715" i="38"/>
  <c r="H714" i="38"/>
  <c r="D714" i="38"/>
  <c r="E714" i="38" s="1"/>
  <c r="H713" i="38"/>
  <c r="D713" i="38"/>
  <c r="E713" i="38" s="1"/>
  <c r="H712" i="38"/>
  <c r="D712" i="38"/>
  <c r="E712" i="38" s="1"/>
  <c r="H711" i="38"/>
  <c r="D711" i="38"/>
  <c r="E711" i="38" s="1"/>
  <c r="H710" i="38"/>
  <c r="D710" i="38"/>
  <c r="E710" i="38" s="1"/>
  <c r="H709" i="38"/>
  <c r="D709" i="38"/>
  <c r="E709" i="38" s="1"/>
  <c r="H708" i="38"/>
  <c r="D708" i="38"/>
  <c r="E708" i="38" s="1"/>
  <c r="H707" i="38"/>
  <c r="E707" i="38"/>
  <c r="D707" i="38"/>
  <c r="H706" i="38"/>
  <c r="D706" i="38"/>
  <c r="E706" i="38" s="1"/>
  <c r="H705" i="38"/>
  <c r="D705" i="38"/>
  <c r="E705" i="38" s="1"/>
  <c r="H704" i="38"/>
  <c r="D704" i="38"/>
  <c r="E704" i="38" s="1"/>
  <c r="H703" i="38"/>
  <c r="D703" i="38"/>
  <c r="E703" i="38" s="1"/>
  <c r="H702" i="38"/>
  <c r="D702" i="38"/>
  <c r="E702" i="38" s="1"/>
  <c r="H701" i="38"/>
  <c r="D701" i="38"/>
  <c r="E701" i="38" s="1"/>
  <c r="C700" i="38"/>
  <c r="H700" i="38" s="1"/>
  <c r="H699" i="38"/>
  <c r="D699" i="38"/>
  <c r="E699" i="38" s="1"/>
  <c r="H698" i="38"/>
  <c r="D698" i="38"/>
  <c r="E698" i="38" s="1"/>
  <c r="H697" i="38"/>
  <c r="D697" i="38"/>
  <c r="E697" i="38" s="1"/>
  <c r="H696" i="38"/>
  <c r="D696" i="38"/>
  <c r="E696" i="38" s="1"/>
  <c r="H695" i="38"/>
  <c r="D695" i="38"/>
  <c r="E695" i="38" s="1"/>
  <c r="C694" i="38"/>
  <c r="H694" i="38" s="1"/>
  <c r="H693" i="38"/>
  <c r="D693" i="38"/>
  <c r="E693" i="38" s="1"/>
  <c r="H692" i="38"/>
  <c r="D692" i="38"/>
  <c r="E692" i="38" s="1"/>
  <c r="H691" i="38"/>
  <c r="D691" i="38"/>
  <c r="E691" i="38" s="1"/>
  <c r="H690" i="38"/>
  <c r="D690" i="38"/>
  <c r="E690" i="38" s="1"/>
  <c r="H689" i="38"/>
  <c r="D689" i="38"/>
  <c r="E689" i="38" s="1"/>
  <c r="H688" i="38"/>
  <c r="D688" i="38"/>
  <c r="E688" i="38" s="1"/>
  <c r="C687" i="38"/>
  <c r="H687" i="38" s="1"/>
  <c r="H686" i="38"/>
  <c r="D686" i="38"/>
  <c r="E686" i="38" s="1"/>
  <c r="H685" i="38"/>
  <c r="D685" i="38"/>
  <c r="E685" i="38" s="1"/>
  <c r="H684" i="38"/>
  <c r="D684" i="38"/>
  <c r="D683" i="38" s="1"/>
  <c r="H683" i="38"/>
  <c r="C683" i="38"/>
  <c r="H682" i="38"/>
  <c r="D682" i="38"/>
  <c r="E682" i="38" s="1"/>
  <c r="H681" i="38"/>
  <c r="D681" i="38"/>
  <c r="E681" i="38" s="1"/>
  <c r="H680" i="38"/>
  <c r="D680" i="38"/>
  <c r="E680" i="38" s="1"/>
  <c r="C679" i="38"/>
  <c r="H679" i="38" s="1"/>
  <c r="H678" i="38"/>
  <c r="E678" i="38"/>
  <c r="D678" i="38"/>
  <c r="H677" i="38"/>
  <c r="D677" i="38"/>
  <c r="E677" i="38" s="1"/>
  <c r="C676" i="38"/>
  <c r="H676" i="38" s="1"/>
  <c r="H675" i="38"/>
  <c r="D675" i="38"/>
  <c r="E675" i="38" s="1"/>
  <c r="H674" i="38"/>
  <c r="D674" i="38"/>
  <c r="E674" i="38" s="1"/>
  <c r="H673" i="38"/>
  <c r="D673" i="38"/>
  <c r="E673" i="38" s="1"/>
  <c r="H672" i="38"/>
  <c r="D672" i="38"/>
  <c r="E672" i="38" s="1"/>
  <c r="C671" i="38"/>
  <c r="H671" i="38" s="1"/>
  <c r="H670" i="38"/>
  <c r="D670" i="38"/>
  <c r="E670" i="38" s="1"/>
  <c r="H669" i="38"/>
  <c r="D669" i="38"/>
  <c r="E669" i="38" s="1"/>
  <c r="H668" i="38"/>
  <c r="D668" i="38"/>
  <c r="E668" i="38" s="1"/>
  <c r="H667" i="38"/>
  <c r="D667" i="38"/>
  <c r="E667" i="38" s="1"/>
  <c r="H666" i="38"/>
  <c r="D666" i="38"/>
  <c r="E666" i="38" s="1"/>
  <c r="E665" i="38" s="1"/>
  <c r="C665" i="38"/>
  <c r="H665" i="38" s="1"/>
  <c r="H664" i="38"/>
  <c r="D664" i="38"/>
  <c r="E664" i="38" s="1"/>
  <c r="H663" i="38"/>
  <c r="D663" i="38"/>
  <c r="E663" i="38" s="1"/>
  <c r="H662" i="38"/>
  <c r="D662" i="38"/>
  <c r="E662" i="38" s="1"/>
  <c r="C661" i="38"/>
  <c r="H661" i="38" s="1"/>
  <c r="H660" i="38"/>
  <c r="E660" i="38"/>
  <c r="D660" i="38"/>
  <c r="H659" i="38"/>
  <c r="D659" i="38"/>
  <c r="E659" i="38" s="1"/>
  <c r="H658" i="38"/>
  <c r="D658" i="38"/>
  <c r="E658" i="38" s="1"/>
  <c r="H657" i="38"/>
  <c r="D657" i="38"/>
  <c r="E657" i="38" s="1"/>
  <c r="H656" i="38"/>
  <c r="D656" i="38"/>
  <c r="E656" i="38" s="1"/>
  <c r="H655" i="38"/>
  <c r="D655" i="38"/>
  <c r="E655" i="38" s="1"/>
  <c r="H654" i="38"/>
  <c r="D654" i="38"/>
  <c r="C653" i="38"/>
  <c r="H653" i="38" s="1"/>
  <c r="H652" i="38"/>
  <c r="D652" i="38"/>
  <c r="E652" i="38" s="1"/>
  <c r="H651" i="38"/>
  <c r="D651" i="38"/>
  <c r="E651" i="38" s="1"/>
  <c r="H650" i="38"/>
  <c r="D650" i="38"/>
  <c r="E650" i="38" s="1"/>
  <c r="H649" i="38"/>
  <c r="E649" i="38"/>
  <c r="D649" i="38"/>
  <c r="H648" i="38"/>
  <c r="D648" i="38"/>
  <c r="E648" i="38" s="1"/>
  <c r="H647" i="38"/>
  <c r="D647" i="38"/>
  <c r="E647" i="38" s="1"/>
  <c r="C646" i="38"/>
  <c r="H644" i="38"/>
  <c r="D644" i="38"/>
  <c r="E644" i="38" s="1"/>
  <c r="H643" i="38"/>
  <c r="D643" i="38"/>
  <c r="E643" i="38" s="1"/>
  <c r="H642" i="38"/>
  <c r="J642" i="38" s="1"/>
  <c r="D642" i="38"/>
  <c r="C642" i="38"/>
  <c r="H641" i="38"/>
  <c r="D641" i="38"/>
  <c r="E641" i="38" s="1"/>
  <c r="H640" i="38"/>
  <c r="D640" i="38"/>
  <c r="E640" i="38" s="1"/>
  <c r="H639" i="38"/>
  <c r="D639" i="38"/>
  <c r="C638" i="38"/>
  <c r="H638" i="38" s="1"/>
  <c r="J638" i="38" s="1"/>
  <c r="H637" i="38"/>
  <c r="D637" i="38"/>
  <c r="E637" i="38" s="1"/>
  <c r="H636" i="38"/>
  <c r="D636" i="38"/>
  <c r="E636" i="38" s="1"/>
  <c r="H635" i="38"/>
  <c r="D635" i="38"/>
  <c r="E635" i="38" s="1"/>
  <c r="H634" i="38"/>
  <c r="E634" i="38"/>
  <c r="D634" i="38"/>
  <c r="H633" i="38"/>
  <c r="D633" i="38"/>
  <c r="E633" i="38" s="1"/>
  <c r="H632" i="38"/>
  <c r="D632" i="38"/>
  <c r="E632" i="38" s="1"/>
  <c r="H631" i="38"/>
  <c r="D631" i="38"/>
  <c r="E631" i="38" s="1"/>
  <c r="H630" i="38"/>
  <c r="D630" i="38"/>
  <c r="E630" i="38" s="1"/>
  <c r="H629" i="38"/>
  <c r="D629" i="38"/>
  <c r="E629" i="38" s="1"/>
  <c r="C628" i="38"/>
  <c r="H628" i="38" s="1"/>
  <c r="H627" i="38"/>
  <c r="E627" i="38"/>
  <c r="D627" i="38"/>
  <c r="H626" i="38"/>
  <c r="D626" i="38"/>
  <c r="E626" i="38" s="1"/>
  <c r="H625" i="38"/>
  <c r="D625" i="38"/>
  <c r="E625" i="38" s="1"/>
  <c r="H624" i="38"/>
  <c r="D624" i="38"/>
  <c r="E624" i="38" s="1"/>
  <c r="H623" i="38"/>
  <c r="D623" i="38"/>
  <c r="E623" i="38" s="1"/>
  <c r="H622" i="38"/>
  <c r="D622" i="38"/>
  <c r="E622" i="38" s="1"/>
  <c r="H621" i="38"/>
  <c r="D621" i="38"/>
  <c r="E621" i="38" s="1"/>
  <c r="H620" i="38"/>
  <c r="D620" i="38"/>
  <c r="E620" i="38" s="1"/>
  <c r="H619" i="38"/>
  <c r="E619" i="38"/>
  <c r="D619" i="38"/>
  <c r="H618" i="38"/>
  <c r="D618" i="38"/>
  <c r="E618" i="38" s="1"/>
  <c r="H617" i="38"/>
  <c r="D617" i="38"/>
  <c r="E617" i="38" s="1"/>
  <c r="H616" i="38"/>
  <c r="C616" i="38"/>
  <c r="H615" i="38"/>
  <c r="D615" i="38"/>
  <c r="E615" i="38" s="1"/>
  <c r="H614" i="38"/>
  <c r="E614" i="38"/>
  <c r="D614" i="38"/>
  <c r="H613" i="38"/>
  <c r="D613" i="38"/>
  <c r="E613" i="38" s="1"/>
  <c r="H612" i="38"/>
  <c r="D612" i="38"/>
  <c r="E612" i="38" s="1"/>
  <c r="H611" i="38"/>
  <c r="D611" i="38"/>
  <c r="E611" i="38" s="1"/>
  <c r="C610" i="38"/>
  <c r="H610" i="38" s="1"/>
  <c r="H609" i="38"/>
  <c r="E609" i="38"/>
  <c r="D609" i="38"/>
  <c r="H608" i="38"/>
  <c r="D608" i="38"/>
  <c r="E608" i="38" s="1"/>
  <c r="H607" i="38"/>
  <c r="D607" i="38"/>
  <c r="E607" i="38" s="1"/>
  <c r="H606" i="38"/>
  <c r="D606" i="38"/>
  <c r="E606" i="38" s="1"/>
  <c r="H605" i="38"/>
  <c r="D605" i="38"/>
  <c r="E605" i="38" s="1"/>
  <c r="H604" i="38"/>
  <c r="D604" i="38"/>
  <c r="E604" i="38" s="1"/>
  <c r="C603" i="38"/>
  <c r="H603" i="38" s="1"/>
  <c r="H602" i="38"/>
  <c r="E602" i="38"/>
  <c r="D602" i="38"/>
  <c r="H601" i="38"/>
  <c r="D601" i="38"/>
  <c r="E601" i="38" s="1"/>
  <c r="H600" i="38"/>
  <c r="D600" i="38"/>
  <c r="E600" i="38" s="1"/>
  <c r="C599" i="38"/>
  <c r="H599" i="38" s="1"/>
  <c r="H598" i="38"/>
  <c r="D598" i="38"/>
  <c r="E598" i="38" s="1"/>
  <c r="H597" i="38"/>
  <c r="E597" i="38"/>
  <c r="D597" i="38"/>
  <c r="H596" i="38"/>
  <c r="D596" i="38"/>
  <c r="E596" i="38" s="1"/>
  <c r="C595" i="38"/>
  <c r="H595" i="38" s="1"/>
  <c r="H594" i="38"/>
  <c r="D594" i="38"/>
  <c r="E594" i="38" s="1"/>
  <c r="H593" i="38"/>
  <c r="D593" i="38"/>
  <c r="E593" i="38" s="1"/>
  <c r="C592" i="38"/>
  <c r="H592" i="38" s="1"/>
  <c r="H591" i="38"/>
  <c r="E591" i="38"/>
  <c r="D591" i="38"/>
  <c r="H590" i="38"/>
  <c r="D590" i="38"/>
  <c r="E590" i="38" s="1"/>
  <c r="H589" i="38"/>
  <c r="D589" i="38"/>
  <c r="E589" i="38" s="1"/>
  <c r="H588" i="38"/>
  <c r="D588" i="38"/>
  <c r="E588" i="38" s="1"/>
  <c r="E587" i="38" s="1"/>
  <c r="C587" i="38"/>
  <c r="H587" i="38" s="1"/>
  <c r="H586" i="38"/>
  <c r="D586" i="38"/>
  <c r="E586" i="38" s="1"/>
  <c r="H585" i="38"/>
  <c r="D585" i="38"/>
  <c r="E585" i="38" s="1"/>
  <c r="H584" i="38"/>
  <c r="E584" i="38"/>
  <c r="D584" i="38"/>
  <c r="H583" i="38"/>
  <c r="D583" i="38"/>
  <c r="E583" i="38" s="1"/>
  <c r="H582" i="38"/>
  <c r="D582" i="38"/>
  <c r="E582" i="38" s="1"/>
  <c r="E581" i="38" s="1"/>
  <c r="H581" i="38"/>
  <c r="D581" i="38"/>
  <c r="C581" i="38"/>
  <c r="H580" i="38"/>
  <c r="D580" i="38"/>
  <c r="E580" i="38" s="1"/>
  <c r="H579" i="38"/>
  <c r="D579" i="38"/>
  <c r="E579" i="38" s="1"/>
  <c r="H578" i="38"/>
  <c r="D578" i="38"/>
  <c r="E578" i="38" s="1"/>
  <c r="C577" i="38"/>
  <c r="H577" i="38" s="1"/>
  <c r="H576" i="38"/>
  <c r="D576" i="38"/>
  <c r="E576" i="38" s="1"/>
  <c r="H575" i="38"/>
  <c r="D575" i="38"/>
  <c r="E575" i="38" s="1"/>
  <c r="H574" i="38"/>
  <c r="E574" i="38"/>
  <c r="D574" i="38"/>
  <c r="H573" i="38"/>
  <c r="D573" i="38"/>
  <c r="E573" i="38" s="1"/>
  <c r="H572" i="38"/>
  <c r="D572" i="38"/>
  <c r="E572" i="38" s="1"/>
  <c r="H571" i="38"/>
  <c r="D571" i="38"/>
  <c r="E571" i="38" s="1"/>
  <c r="H570" i="38"/>
  <c r="D570" i="38"/>
  <c r="E570" i="38" s="1"/>
  <c r="H569" i="38"/>
  <c r="C569" i="38"/>
  <c r="H568" i="38"/>
  <c r="D568" i="38"/>
  <c r="E568" i="38" s="1"/>
  <c r="H567" i="38"/>
  <c r="E567" i="38"/>
  <c r="D567" i="38"/>
  <c r="H566" i="38"/>
  <c r="D566" i="38"/>
  <c r="E566" i="38" s="1"/>
  <c r="H565" i="38"/>
  <c r="D565" i="38"/>
  <c r="E565" i="38" s="1"/>
  <c r="H564" i="38"/>
  <c r="D564" i="38"/>
  <c r="E564" i="38" s="1"/>
  <c r="H563" i="38"/>
  <c r="D563" i="38"/>
  <c r="C562" i="38"/>
  <c r="H562" i="38" s="1"/>
  <c r="C561" i="38"/>
  <c r="H561" i="38" s="1"/>
  <c r="J561" i="38" s="1"/>
  <c r="H558" i="38"/>
  <c r="D558" i="38"/>
  <c r="E558" i="38" s="1"/>
  <c r="H557" i="38"/>
  <c r="D557" i="38"/>
  <c r="E557" i="38" s="1"/>
  <c r="C556" i="38"/>
  <c r="H556" i="38" s="1"/>
  <c r="H555" i="38"/>
  <c r="E555" i="38"/>
  <c r="D555" i="38"/>
  <c r="H554" i="38"/>
  <c r="D554" i="38"/>
  <c r="E554" i="38" s="1"/>
  <c r="H553" i="38"/>
  <c r="D553" i="38"/>
  <c r="E553" i="38" s="1"/>
  <c r="E552" i="38" s="1"/>
  <c r="H552" i="38"/>
  <c r="D552" i="38"/>
  <c r="C552" i="38"/>
  <c r="C551" i="38" s="1"/>
  <c r="H551" i="38" s="1"/>
  <c r="J551" i="38" s="1"/>
  <c r="H549" i="38"/>
  <c r="D549" i="38"/>
  <c r="E549" i="38" s="1"/>
  <c r="H548" i="38"/>
  <c r="D548" i="38"/>
  <c r="E548" i="38" s="1"/>
  <c r="C547" i="38"/>
  <c r="H547" i="38" s="1"/>
  <c r="J547" i="38" s="1"/>
  <c r="H546" i="38"/>
  <c r="D546" i="38"/>
  <c r="E546" i="38" s="1"/>
  <c r="H545" i="38"/>
  <c r="D545" i="38"/>
  <c r="E545" i="38" s="1"/>
  <c r="C544" i="38"/>
  <c r="C538" i="38" s="1"/>
  <c r="H538" i="38" s="1"/>
  <c r="H543" i="38"/>
  <c r="E543" i="38"/>
  <c r="D543" i="38"/>
  <c r="H542" i="38"/>
  <c r="D542" i="38"/>
  <c r="E542" i="38" s="1"/>
  <c r="H541" i="38"/>
  <c r="D541" i="38"/>
  <c r="E541" i="38" s="1"/>
  <c r="H540" i="38"/>
  <c r="D540" i="38"/>
  <c r="E540" i="38" s="1"/>
  <c r="H539" i="38"/>
  <c r="D539" i="38"/>
  <c r="E539" i="38" s="1"/>
  <c r="H537" i="38"/>
  <c r="D537" i="38"/>
  <c r="E537" i="38" s="1"/>
  <c r="H536" i="38"/>
  <c r="D536" i="38"/>
  <c r="E536" i="38" s="1"/>
  <c r="H535" i="38"/>
  <c r="D535" i="38"/>
  <c r="E535" i="38" s="1"/>
  <c r="H534" i="38"/>
  <c r="E534" i="38"/>
  <c r="D534" i="38"/>
  <c r="H533" i="38"/>
  <c r="D533" i="38"/>
  <c r="E533" i="38" s="1"/>
  <c r="H532" i="38"/>
  <c r="D532" i="38"/>
  <c r="E532" i="38" s="1"/>
  <c r="H531" i="38"/>
  <c r="C531" i="38"/>
  <c r="H530" i="38"/>
  <c r="D530" i="38"/>
  <c r="E530" i="38" s="1"/>
  <c r="E529" i="38" s="1"/>
  <c r="C529" i="38"/>
  <c r="H527" i="38"/>
  <c r="D527" i="38"/>
  <c r="E527" i="38" s="1"/>
  <c r="H526" i="38"/>
  <c r="D526" i="38"/>
  <c r="E526" i="38" s="1"/>
  <c r="H525" i="38"/>
  <c r="E525" i="38"/>
  <c r="D525" i="38"/>
  <c r="H524" i="38"/>
  <c r="D524" i="38"/>
  <c r="E524" i="38" s="1"/>
  <c r="H523" i="38"/>
  <c r="D523" i="38"/>
  <c r="E523" i="38" s="1"/>
  <c r="H522" i="38"/>
  <c r="D522" i="38"/>
  <c r="C522" i="38"/>
  <c r="H521" i="38"/>
  <c r="D521" i="38"/>
  <c r="E521" i="38" s="1"/>
  <c r="H520" i="38"/>
  <c r="D520" i="38"/>
  <c r="E520" i="38" s="1"/>
  <c r="H519" i="38"/>
  <c r="D519" i="38"/>
  <c r="E519" i="38" s="1"/>
  <c r="H518" i="38"/>
  <c r="D518" i="38"/>
  <c r="E518" i="38" s="1"/>
  <c r="H517" i="38"/>
  <c r="D517" i="38"/>
  <c r="E517" i="38" s="1"/>
  <c r="H516" i="38"/>
  <c r="D516" i="38"/>
  <c r="H515" i="38"/>
  <c r="D515" i="38"/>
  <c r="E515" i="38" s="1"/>
  <c r="H514" i="38"/>
  <c r="E514" i="38"/>
  <c r="D514" i="38"/>
  <c r="C513" i="38"/>
  <c r="H513" i="38" s="1"/>
  <c r="H512" i="38"/>
  <c r="D512" i="38"/>
  <c r="E512" i="38" s="1"/>
  <c r="H511" i="38"/>
  <c r="E511" i="38"/>
  <c r="D511" i="38"/>
  <c r="H510" i="38"/>
  <c r="D510" i="38"/>
  <c r="E510" i="38" s="1"/>
  <c r="C509" i="38"/>
  <c r="H509" i="38" s="1"/>
  <c r="H508" i="38"/>
  <c r="D508" i="38"/>
  <c r="E508" i="38" s="1"/>
  <c r="H507" i="38"/>
  <c r="D507" i="38"/>
  <c r="E507" i="38" s="1"/>
  <c r="H506" i="38"/>
  <c r="D506" i="38"/>
  <c r="E506" i="38" s="1"/>
  <c r="H505" i="38"/>
  <c r="D505" i="38"/>
  <c r="E505" i="38" s="1"/>
  <c r="C504" i="38"/>
  <c r="H504" i="38" s="1"/>
  <c r="H503" i="38"/>
  <c r="D503" i="38"/>
  <c r="E503" i="38" s="1"/>
  <c r="H502" i="38"/>
  <c r="D502" i="38"/>
  <c r="E502" i="38" s="1"/>
  <c r="H501" i="38"/>
  <c r="D501" i="38"/>
  <c r="E501" i="38" s="1"/>
  <c r="H500" i="38"/>
  <c r="D500" i="38"/>
  <c r="E500" i="38" s="1"/>
  <c r="H499" i="38"/>
  <c r="D499" i="38"/>
  <c r="E499" i="38" s="1"/>
  <c r="H498" i="38"/>
  <c r="D498" i="38"/>
  <c r="E498" i="38" s="1"/>
  <c r="C497" i="38"/>
  <c r="H497" i="38" s="1"/>
  <c r="H496" i="38"/>
  <c r="D496" i="38"/>
  <c r="E496" i="38" s="1"/>
  <c r="H495" i="38"/>
  <c r="D495" i="38"/>
  <c r="E495" i="38" s="1"/>
  <c r="C494" i="38"/>
  <c r="H494" i="38" s="1"/>
  <c r="H493" i="38"/>
  <c r="D493" i="38"/>
  <c r="E493" i="38" s="1"/>
  <c r="H492" i="38"/>
  <c r="D492" i="38"/>
  <c r="E492" i="38" s="1"/>
  <c r="C491" i="38"/>
  <c r="H491" i="38" s="1"/>
  <c r="H490" i="38"/>
  <c r="D490" i="38"/>
  <c r="E490" i="38" s="1"/>
  <c r="H489" i="38"/>
  <c r="D489" i="38"/>
  <c r="E489" i="38" s="1"/>
  <c r="H488" i="38"/>
  <c r="D488" i="38"/>
  <c r="E488" i="38" s="1"/>
  <c r="H487" i="38"/>
  <c r="D487" i="38"/>
  <c r="E487" i="38" s="1"/>
  <c r="C486" i="38"/>
  <c r="H486" i="38" s="1"/>
  <c r="H485" i="38"/>
  <c r="E485" i="38"/>
  <c r="D485" i="38"/>
  <c r="H482" i="38"/>
  <c r="H481" i="38"/>
  <c r="D481" i="38"/>
  <c r="E481" i="38" s="1"/>
  <c r="H480" i="38"/>
  <c r="D480" i="38"/>
  <c r="E480" i="38" s="1"/>
  <c r="H479" i="38"/>
  <c r="D479" i="38"/>
  <c r="E479" i="38" s="1"/>
  <c r="H478" i="38"/>
  <c r="D478" i="38"/>
  <c r="C477" i="38"/>
  <c r="H477" i="38" s="1"/>
  <c r="H476" i="38"/>
  <c r="D476" i="38"/>
  <c r="E476" i="38" s="1"/>
  <c r="H475" i="38"/>
  <c r="D475" i="38"/>
  <c r="C474" i="38"/>
  <c r="H474" i="38" s="1"/>
  <c r="H473" i="38"/>
  <c r="D473" i="38"/>
  <c r="E473" i="38" s="1"/>
  <c r="H472" i="38"/>
  <c r="D472" i="38"/>
  <c r="E472" i="38" s="1"/>
  <c r="H471" i="38"/>
  <c r="D471" i="38"/>
  <c r="E471" i="38" s="1"/>
  <c r="H470" i="38"/>
  <c r="E470" i="38"/>
  <c r="D470" i="38"/>
  <c r="H469" i="38"/>
  <c r="D469" i="38"/>
  <c r="E469" i="38" s="1"/>
  <c r="C468" i="38"/>
  <c r="H468" i="38" s="1"/>
  <c r="H467" i="38"/>
  <c r="D467" i="38"/>
  <c r="E467" i="38" s="1"/>
  <c r="H466" i="38"/>
  <c r="D466" i="38"/>
  <c r="E466" i="38" s="1"/>
  <c r="H465" i="38"/>
  <c r="D465" i="38"/>
  <c r="E465" i="38" s="1"/>
  <c r="H464" i="38"/>
  <c r="D464" i="38"/>
  <c r="E464" i="38" s="1"/>
  <c r="C463" i="38"/>
  <c r="H463" i="38" s="1"/>
  <c r="H462" i="38"/>
  <c r="D462" i="38"/>
  <c r="E462" i="38" s="1"/>
  <c r="H461" i="38"/>
  <c r="D461" i="38"/>
  <c r="E461" i="38" s="1"/>
  <c r="H460" i="38"/>
  <c r="D460" i="38"/>
  <c r="H459" i="38"/>
  <c r="C459" i="38"/>
  <c r="H458" i="38"/>
  <c r="D458" i="38"/>
  <c r="E458" i="38" s="1"/>
  <c r="H457" i="38"/>
  <c r="D457" i="38"/>
  <c r="E457" i="38" s="1"/>
  <c r="H456" i="38"/>
  <c r="D456" i="38"/>
  <c r="E456" i="38" s="1"/>
  <c r="C455" i="38"/>
  <c r="H455" i="38" s="1"/>
  <c r="H454" i="38"/>
  <c r="E454" i="38"/>
  <c r="D454" i="38"/>
  <c r="H453" i="38"/>
  <c r="D453" i="38"/>
  <c r="E453" i="38" s="1"/>
  <c r="H452" i="38"/>
  <c r="D452" i="38"/>
  <c r="E452" i="38" s="1"/>
  <c r="H451" i="38"/>
  <c r="D451" i="38"/>
  <c r="E451" i="38" s="1"/>
  <c r="E450" i="38" s="1"/>
  <c r="C450" i="38"/>
  <c r="H450" i="38" s="1"/>
  <c r="H449" i="38"/>
  <c r="D449" i="38"/>
  <c r="E449" i="38" s="1"/>
  <c r="H448" i="38"/>
  <c r="D448" i="38"/>
  <c r="E448" i="38" s="1"/>
  <c r="H447" i="38"/>
  <c r="E447" i="38"/>
  <c r="D447" i="38"/>
  <c r="H446" i="38"/>
  <c r="D446" i="38"/>
  <c r="E446" i="38" s="1"/>
  <c r="C445" i="38"/>
  <c r="H443" i="38"/>
  <c r="D443" i="38"/>
  <c r="E443" i="38" s="1"/>
  <c r="H442" i="38"/>
  <c r="D442" i="38"/>
  <c r="E442" i="38" s="1"/>
  <c r="H441" i="38"/>
  <c r="E441" i="38"/>
  <c r="D441" i="38"/>
  <c r="H440" i="38"/>
  <c r="D440" i="38"/>
  <c r="E440" i="38" s="1"/>
  <c r="H439" i="38"/>
  <c r="D439" i="38"/>
  <c r="E439" i="38" s="1"/>
  <c r="H438" i="38"/>
  <c r="D438" i="38"/>
  <c r="E438" i="38" s="1"/>
  <c r="H437" i="38"/>
  <c r="D437" i="38"/>
  <c r="E437" i="38" s="1"/>
  <c r="H436" i="38"/>
  <c r="D436" i="38"/>
  <c r="E436" i="38" s="1"/>
  <c r="H435" i="38"/>
  <c r="D435" i="38"/>
  <c r="E435" i="38" s="1"/>
  <c r="H434" i="38"/>
  <c r="D434" i="38"/>
  <c r="E434" i="38" s="1"/>
  <c r="H433" i="38"/>
  <c r="E433" i="38"/>
  <c r="D433" i="38"/>
  <c r="H432" i="38"/>
  <c r="D432" i="38"/>
  <c r="E432" i="38" s="1"/>
  <c r="H431" i="38"/>
  <c r="D431" i="38"/>
  <c r="E431" i="38" s="1"/>
  <c r="H430" i="38"/>
  <c r="D430" i="38"/>
  <c r="E430" i="38" s="1"/>
  <c r="C429" i="38"/>
  <c r="H429" i="38" s="1"/>
  <c r="H428" i="38"/>
  <c r="D428" i="38"/>
  <c r="E428" i="38" s="1"/>
  <c r="H427" i="38"/>
  <c r="D427" i="38"/>
  <c r="E427" i="38" s="1"/>
  <c r="H426" i="38"/>
  <c r="E426" i="38"/>
  <c r="D426" i="38"/>
  <c r="H425" i="38"/>
  <c r="D425" i="38"/>
  <c r="E425" i="38" s="1"/>
  <c r="H424" i="38"/>
  <c r="E424" i="38"/>
  <c r="D424" i="38"/>
  <c r="H423" i="38"/>
  <c r="D423" i="38"/>
  <c r="E423" i="38" s="1"/>
  <c r="E422" i="38" s="1"/>
  <c r="C422" i="38"/>
  <c r="H422" i="38" s="1"/>
  <c r="H421" i="38"/>
  <c r="D421" i="38"/>
  <c r="E421" i="38" s="1"/>
  <c r="H420" i="38"/>
  <c r="D420" i="38"/>
  <c r="E420" i="38" s="1"/>
  <c r="H419" i="38"/>
  <c r="E419" i="38"/>
  <c r="D419" i="38"/>
  <c r="H418" i="38"/>
  <c r="D418" i="38"/>
  <c r="E418" i="38" s="1"/>
  <c r="H417" i="38"/>
  <c r="D417" i="38"/>
  <c r="E417" i="38" s="1"/>
  <c r="E416" i="38" s="1"/>
  <c r="C416" i="38"/>
  <c r="H416" i="38" s="1"/>
  <c r="H415" i="38"/>
  <c r="D415" i="38"/>
  <c r="E415" i="38" s="1"/>
  <c r="H414" i="38"/>
  <c r="E414" i="38"/>
  <c r="D414" i="38"/>
  <c r="H413" i="38"/>
  <c r="D413" i="38"/>
  <c r="E413" i="38" s="1"/>
  <c r="C412" i="38"/>
  <c r="H412" i="38" s="1"/>
  <c r="H411" i="38"/>
  <c r="D411" i="38"/>
  <c r="E411" i="38" s="1"/>
  <c r="H410" i="38"/>
  <c r="D410" i="38"/>
  <c r="E410" i="38" s="1"/>
  <c r="C409" i="38"/>
  <c r="H409" i="38" s="1"/>
  <c r="H408" i="38"/>
  <c r="E408" i="38"/>
  <c r="D408" i="38"/>
  <c r="H407" i="38"/>
  <c r="D407" i="38"/>
  <c r="E407" i="38" s="1"/>
  <c r="H406" i="38"/>
  <c r="D406" i="38"/>
  <c r="E406" i="38" s="1"/>
  <c r="H405" i="38"/>
  <c r="D405" i="38"/>
  <c r="E405" i="38" s="1"/>
  <c r="E404" i="38" s="1"/>
  <c r="C404" i="38"/>
  <c r="H404" i="38" s="1"/>
  <c r="H403" i="38"/>
  <c r="D403" i="38"/>
  <c r="E403" i="38" s="1"/>
  <c r="H402" i="38"/>
  <c r="D402" i="38"/>
  <c r="E402" i="38" s="1"/>
  <c r="H401" i="38"/>
  <c r="E401" i="38"/>
  <c r="D401" i="38"/>
  <c r="H400" i="38"/>
  <c r="D400" i="38"/>
  <c r="E400" i="38" s="1"/>
  <c r="C399" i="38"/>
  <c r="H399" i="38" s="1"/>
  <c r="H398" i="38"/>
  <c r="D398" i="38"/>
  <c r="E398" i="38" s="1"/>
  <c r="H397" i="38"/>
  <c r="D397" i="38"/>
  <c r="E397" i="38" s="1"/>
  <c r="H396" i="38"/>
  <c r="D396" i="38"/>
  <c r="C395" i="38"/>
  <c r="H395" i="38" s="1"/>
  <c r="H394" i="38"/>
  <c r="D394" i="38"/>
  <c r="E394" i="38" s="1"/>
  <c r="H393" i="38"/>
  <c r="D393" i="38"/>
  <c r="C392" i="38"/>
  <c r="H392" i="38" s="1"/>
  <c r="H391" i="38"/>
  <c r="D391" i="38"/>
  <c r="E391" i="38" s="1"/>
  <c r="H390" i="38"/>
  <c r="D390" i="38"/>
  <c r="E390" i="38" s="1"/>
  <c r="H389" i="38"/>
  <c r="D389" i="38"/>
  <c r="E389" i="38" s="1"/>
  <c r="C388" i="38"/>
  <c r="H388" i="38" s="1"/>
  <c r="H387" i="38"/>
  <c r="D387" i="38"/>
  <c r="E387" i="38" s="1"/>
  <c r="H386" i="38"/>
  <c r="D386" i="38"/>
  <c r="E386" i="38" s="1"/>
  <c r="H385" i="38"/>
  <c r="D385" i="38"/>
  <c r="E385" i="38" s="1"/>
  <c r="H384" i="38"/>
  <c r="D384" i="38"/>
  <c r="E384" i="38" s="1"/>
  <c r="H383" i="38"/>
  <c r="D383" i="38"/>
  <c r="C382" i="38"/>
  <c r="H382" i="38" s="1"/>
  <c r="H381" i="38"/>
  <c r="D381" i="38"/>
  <c r="E381" i="38" s="1"/>
  <c r="H380" i="38"/>
  <c r="D380" i="38"/>
  <c r="E380" i="38" s="1"/>
  <c r="H379" i="38"/>
  <c r="D379" i="38"/>
  <c r="E379" i="38" s="1"/>
  <c r="C378" i="38"/>
  <c r="H378" i="38" s="1"/>
  <c r="H377" i="38"/>
  <c r="D377" i="38"/>
  <c r="E377" i="38" s="1"/>
  <c r="H376" i="38"/>
  <c r="D376" i="38"/>
  <c r="E376" i="38" s="1"/>
  <c r="H375" i="38"/>
  <c r="D375" i="38"/>
  <c r="E375" i="38" s="1"/>
  <c r="H374" i="38"/>
  <c r="D374" i="38"/>
  <c r="E374" i="38" s="1"/>
  <c r="C373" i="38"/>
  <c r="H373" i="38" s="1"/>
  <c r="H372" i="38"/>
  <c r="E372" i="38"/>
  <c r="D372" i="38"/>
  <c r="H371" i="38"/>
  <c r="D371" i="38"/>
  <c r="E371" i="38" s="1"/>
  <c r="H370" i="38"/>
  <c r="D370" i="38"/>
  <c r="E370" i="38" s="1"/>
  <c r="H369" i="38"/>
  <c r="D369" i="38"/>
  <c r="E369" i="38" s="1"/>
  <c r="C368" i="38"/>
  <c r="H368" i="38" s="1"/>
  <c r="H367" i="38"/>
  <c r="D367" i="38"/>
  <c r="E367" i="38" s="1"/>
  <c r="H366" i="38"/>
  <c r="D366" i="38"/>
  <c r="E366" i="38" s="1"/>
  <c r="H365" i="38"/>
  <c r="E365" i="38"/>
  <c r="D365" i="38"/>
  <c r="H364" i="38"/>
  <c r="D364" i="38"/>
  <c r="E364" i="38" s="1"/>
  <c r="H363" i="38"/>
  <c r="D363" i="38"/>
  <c r="E363" i="38" s="1"/>
  <c r="H362" i="38"/>
  <c r="D362" i="38"/>
  <c r="C362" i="38"/>
  <c r="H361" i="38"/>
  <c r="D361" i="38"/>
  <c r="E361" i="38" s="1"/>
  <c r="H360" i="38"/>
  <c r="D360" i="38"/>
  <c r="E360" i="38" s="1"/>
  <c r="H359" i="38"/>
  <c r="D359" i="38"/>
  <c r="E359" i="38" s="1"/>
  <c r="H358" i="38"/>
  <c r="D358" i="38"/>
  <c r="D357" i="38" s="1"/>
  <c r="H357" i="38"/>
  <c r="C357" i="38"/>
  <c r="H356" i="38"/>
  <c r="D356" i="38"/>
  <c r="E356" i="38" s="1"/>
  <c r="H355" i="38"/>
  <c r="D355" i="38"/>
  <c r="E355" i="38" s="1"/>
  <c r="H354" i="38"/>
  <c r="D354" i="38"/>
  <c r="E354" i="38" s="1"/>
  <c r="C353" i="38"/>
  <c r="H353" i="38" s="1"/>
  <c r="H352" i="38"/>
  <c r="E352" i="38"/>
  <c r="D352" i="38"/>
  <c r="H351" i="38"/>
  <c r="D351" i="38"/>
  <c r="E351" i="38" s="1"/>
  <c r="H350" i="38"/>
  <c r="D350" i="38"/>
  <c r="E350" i="38" s="1"/>
  <c r="H349" i="38"/>
  <c r="D349" i="38"/>
  <c r="E349" i="38" s="1"/>
  <c r="C348" i="38"/>
  <c r="H348" i="38" s="1"/>
  <c r="H347" i="38"/>
  <c r="D347" i="38"/>
  <c r="E347" i="38" s="1"/>
  <c r="H346" i="38"/>
  <c r="D346" i="38"/>
  <c r="E346" i="38" s="1"/>
  <c r="H345" i="38"/>
  <c r="E345" i="38"/>
  <c r="E344" i="38" s="1"/>
  <c r="D345" i="38"/>
  <c r="D344" i="38"/>
  <c r="C344" i="38"/>
  <c r="H344" i="38" s="1"/>
  <c r="H343" i="38"/>
  <c r="D343" i="38"/>
  <c r="E343" i="38" s="1"/>
  <c r="H342" i="38"/>
  <c r="E342" i="38"/>
  <c r="D342" i="38"/>
  <c r="H341" i="38"/>
  <c r="D341" i="38"/>
  <c r="E341" i="38" s="1"/>
  <c r="C340" i="38"/>
  <c r="H340" i="38" s="1"/>
  <c r="H338" i="38"/>
  <c r="D338" i="38"/>
  <c r="E338" i="38" s="1"/>
  <c r="H337" i="38"/>
  <c r="E337" i="38"/>
  <c r="D337" i="38"/>
  <c r="H336" i="38"/>
  <c r="D336" i="38"/>
  <c r="E336" i="38" s="1"/>
  <c r="H335" i="38"/>
  <c r="D335" i="38"/>
  <c r="E335" i="38" s="1"/>
  <c r="H334" i="38"/>
  <c r="D334" i="38"/>
  <c r="E334" i="38" s="1"/>
  <c r="H333" i="38"/>
  <c r="D333" i="38"/>
  <c r="E333" i="38" s="1"/>
  <c r="H332" i="38"/>
  <c r="D332" i="38"/>
  <c r="E332" i="38" s="1"/>
  <c r="C331" i="38"/>
  <c r="H331" i="38" s="1"/>
  <c r="H330" i="38"/>
  <c r="E330" i="38"/>
  <c r="D330" i="38"/>
  <c r="H329" i="38"/>
  <c r="D329" i="38"/>
  <c r="E329" i="38" s="1"/>
  <c r="C328" i="38"/>
  <c r="H328" i="38" s="1"/>
  <c r="H327" i="38"/>
  <c r="D327" i="38"/>
  <c r="E327" i="38" s="1"/>
  <c r="H326" i="38"/>
  <c r="D326" i="38"/>
  <c r="E326" i="38" s="1"/>
  <c r="H325" i="38"/>
  <c r="H324" i="38"/>
  <c r="D324" i="38"/>
  <c r="E324" i="38" s="1"/>
  <c r="H323" i="38"/>
  <c r="D323" i="38"/>
  <c r="E323" i="38" s="1"/>
  <c r="H322" i="38"/>
  <c r="D322" i="38"/>
  <c r="E322" i="38" s="1"/>
  <c r="H321" i="38"/>
  <c r="D321" i="38"/>
  <c r="E321" i="38" s="1"/>
  <c r="H320" i="38"/>
  <c r="D320" i="38"/>
  <c r="E320" i="38" s="1"/>
  <c r="H319" i="38"/>
  <c r="E319" i="38"/>
  <c r="D319" i="38"/>
  <c r="H318" i="38"/>
  <c r="D318" i="38"/>
  <c r="E318" i="38" s="1"/>
  <c r="H317" i="38"/>
  <c r="D317" i="38"/>
  <c r="E317" i="38" s="1"/>
  <c r="H316" i="38"/>
  <c r="D316" i="38"/>
  <c r="E316" i="38" s="1"/>
  <c r="C315" i="38"/>
  <c r="H315" i="38" s="1"/>
  <c r="H313" i="38"/>
  <c r="E313" i="38"/>
  <c r="D313" i="38"/>
  <c r="H312" i="38"/>
  <c r="D312" i="38"/>
  <c r="E312" i="38" s="1"/>
  <c r="H311" i="38"/>
  <c r="E311" i="38"/>
  <c r="D311" i="38"/>
  <c r="H310" i="38"/>
  <c r="D310" i="38"/>
  <c r="E310" i="38" s="1"/>
  <c r="H309" i="38"/>
  <c r="D309" i="38"/>
  <c r="E309" i="38" s="1"/>
  <c r="H308" i="38"/>
  <c r="C308" i="38"/>
  <c r="H307" i="38"/>
  <c r="D307" i="38"/>
  <c r="E307" i="38" s="1"/>
  <c r="H306" i="38"/>
  <c r="E306" i="38"/>
  <c r="D306" i="38"/>
  <c r="H305" i="38"/>
  <c r="C305" i="38"/>
  <c r="H304" i="38"/>
  <c r="D304" i="38"/>
  <c r="E304" i="38" s="1"/>
  <c r="H303" i="38"/>
  <c r="E303" i="38"/>
  <c r="D303" i="38"/>
  <c r="H302" i="38"/>
  <c r="H301" i="38"/>
  <c r="E301" i="38"/>
  <c r="D301" i="38"/>
  <c r="H300" i="38"/>
  <c r="D300" i="38"/>
  <c r="E300" i="38" s="1"/>
  <c r="H299" i="38"/>
  <c r="D299" i="38"/>
  <c r="E299" i="38" s="1"/>
  <c r="H298" i="38"/>
  <c r="C298" i="38"/>
  <c r="H297" i="38"/>
  <c r="D297" i="38"/>
  <c r="E297" i="38" s="1"/>
  <c r="E296" i="38" s="1"/>
  <c r="C296" i="38"/>
  <c r="H296" i="38" s="1"/>
  <c r="H295" i="38"/>
  <c r="D295" i="38"/>
  <c r="E295" i="38" s="1"/>
  <c r="H294" i="38"/>
  <c r="D294" i="38"/>
  <c r="E294" i="38" s="1"/>
  <c r="H293" i="38"/>
  <c r="E293" i="38"/>
  <c r="D293" i="38"/>
  <c r="H292" i="38"/>
  <c r="D292" i="38"/>
  <c r="E292" i="38" s="1"/>
  <c r="H291" i="38"/>
  <c r="E291" i="38"/>
  <c r="D291" i="38"/>
  <c r="H290" i="38"/>
  <c r="D290" i="38"/>
  <c r="E290" i="38" s="1"/>
  <c r="C289" i="38"/>
  <c r="H289" i="38" s="1"/>
  <c r="H288" i="38"/>
  <c r="D288" i="38"/>
  <c r="E288" i="38" s="1"/>
  <c r="H287" i="38"/>
  <c r="D287" i="38"/>
  <c r="E287" i="38" s="1"/>
  <c r="H286" i="38"/>
  <c r="E286" i="38"/>
  <c r="D286" i="38"/>
  <c r="H285" i="38"/>
  <c r="D285" i="38"/>
  <c r="E285" i="38" s="1"/>
  <c r="H284" i="38"/>
  <c r="E284" i="38"/>
  <c r="D284" i="38"/>
  <c r="H283" i="38"/>
  <c r="D283" i="38"/>
  <c r="E283" i="38" s="1"/>
  <c r="H282" i="38"/>
  <c r="D282" i="38"/>
  <c r="E282" i="38" s="1"/>
  <c r="H281" i="38"/>
  <c r="D281" i="38"/>
  <c r="E281" i="38" s="1"/>
  <c r="H280" i="38"/>
  <c r="D280" i="38"/>
  <c r="E280" i="38" s="1"/>
  <c r="H279" i="38"/>
  <c r="D279" i="38"/>
  <c r="E279" i="38" s="1"/>
  <c r="H278" i="38"/>
  <c r="D278" i="38"/>
  <c r="D265" i="38" s="1"/>
  <c r="H277" i="38"/>
  <c r="D277" i="38"/>
  <c r="E277" i="38" s="1"/>
  <c r="H276" i="38"/>
  <c r="E276" i="38"/>
  <c r="D276" i="38"/>
  <c r="H275" i="38"/>
  <c r="D275" i="38"/>
  <c r="E275" i="38" s="1"/>
  <c r="H274" i="38"/>
  <c r="D274" i="38"/>
  <c r="E274" i="38" s="1"/>
  <c r="H273" i="38"/>
  <c r="D273" i="38"/>
  <c r="E273" i="38" s="1"/>
  <c r="H272" i="38"/>
  <c r="D272" i="38"/>
  <c r="E272" i="38" s="1"/>
  <c r="H271" i="38"/>
  <c r="D271" i="38"/>
  <c r="E271" i="38" s="1"/>
  <c r="H270" i="38"/>
  <c r="E270" i="38"/>
  <c r="D270" i="38"/>
  <c r="H269" i="38"/>
  <c r="D269" i="38"/>
  <c r="E269" i="38" s="1"/>
  <c r="H268" i="38"/>
  <c r="E268" i="38"/>
  <c r="D268" i="38"/>
  <c r="H267" i="38"/>
  <c r="D267" i="38"/>
  <c r="E267" i="38" s="1"/>
  <c r="H266" i="38"/>
  <c r="D266" i="38"/>
  <c r="E266" i="38" s="1"/>
  <c r="H265" i="38"/>
  <c r="C265" i="38"/>
  <c r="H264" i="38"/>
  <c r="D264" i="38"/>
  <c r="E264" i="38" s="1"/>
  <c r="H262" i="38"/>
  <c r="D262" i="38"/>
  <c r="E262" i="38" s="1"/>
  <c r="H261" i="38"/>
  <c r="D261" i="38"/>
  <c r="E261" i="38" s="1"/>
  <c r="C260" i="38"/>
  <c r="H260" i="38" s="1"/>
  <c r="D252" i="38"/>
  <c r="E252" i="38" s="1"/>
  <c r="D251" i="38"/>
  <c r="E251" i="38" s="1"/>
  <c r="E250" i="38" s="1"/>
  <c r="C250" i="38"/>
  <c r="D249" i="38"/>
  <c r="E249" i="38" s="1"/>
  <c r="D248" i="38"/>
  <c r="E248" i="38" s="1"/>
  <c r="D247" i="38"/>
  <c r="E247" i="38" s="1"/>
  <c r="D246" i="38"/>
  <c r="E246" i="38" s="1"/>
  <c r="D245" i="38"/>
  <c r="E245" i="38" s="1"/>
  <c r="C244" i="38"/>
  <c r="C243" i="38" s="1"/>
  <c r="D242" i="38"/>
  <c r="E242" i="38" s="1"/>
  <c r="D241" i="38"/>
  <c r="E241" i="38" s="1"/>
  <c r="D240" i="38"/>
  <c r="E240" i="38" s="1"/>
  <c r="C239" i="38"/>
  <c r="C238" i="38" s="1"/>
  <c r="D237" i="38"/>
  <c r="E237" i="38" s="1"/>
  <c r="E236" i="38" s="1"/>
  <c r="E235" i="38" s="1"/>
  <c r="C236" i="38"/>
  <c r="C235" i="38" s="1"/>
  <c r="D234" i="38"/>
  <c r="E234" i="38" s="1"/>
  <c r="E233" i="38" s="1"/>
  <c r="C233" i="38"/>
  <c r="E232" i="38"/>
  <c r="D232" i="38"/>
  <c r="D231" i="38"/>
  <c r="E231" i="38" s="1"/>
  <c r="E230" i="38"/>
  <c r="D230" i="38"/>
  <c r="C229" i="38"/>
  <c r="C228" i="38" s="1"/>
  <c r="E227" i="38"/>
  <c r="D227" i="38"/>
  <c r="D226" i="38"/>
  <c r="E225" i="38"/>
  <c r="D225" i="38"/>
  <c r="D224" i="38"/>
  <c r="E224" i="38" s="1"/>
  <c r="C223" i="38"/>
  <c r="C222" i="38" s="1"/>
  <c r="D221" i="38"/>
  <c r="C220" i="38"/>
  <c r="C215" i="38" s="1"/>
  <c r="D219" i="38"/>
  <c r="E219" i="38" s="1"/>
  <c r="D218" i="38"/>
  <c r="E218" i="38" s="1"/>
  <c r="D217" i="38"/>
  <c r="E217" i="38" s="1"/>
  <c r="D216" i="38"/>
  <c r="C216" i="38"/>
  <c r="D214" i="38"/>
  <c r="E214" i="38" s="1"/>
  <c r="E213" i="38" s="1"/>
  <c r="C213" i="38"/>
  <c r="D212" i="38"/>
  <c r="C211" i="38"/>
  <c r="D210" i="38"/>
  <c r="E210" i="38" s="1"/>
  <c r="D209" i="38"/>
  <c r="D208" i="38"/>
  <c r="E208" i="38" s="1"/>
  <c r="C207" i="38"/>
  <c r="E206" i="38"/>
  <c r="D206" i="38"/>
  <c r="E205" i="38"/>
  <c r="D205" i="38"/>
  <c r="C204" i="38"/>
  <c r="C203" i="38" s="1"/>
  <c r="E202" i="38"/>
  <c r="E201" i="38" s="1"/>
  <c r="E200" i="38" s="1"/>
  <c r="D202" i="38"/>
  <c r="D201" i="38" s="1"/>
  <c r="D200" i="38" s="1"/>
  <c r="C201" i="38"/>
  <c r="C200" i="38" s="1"/>
  <c r="E199" i="38"/>
  <c r="E198" i="38" s="1"/>
  <c r="E197" i="38" s="1"/>
  <c r="D199" i="38"/>
  <c r="D198" i="38" s="1"/>
  <c r="D197" i="38" s="1"/>
  <c r="C198" i="38"/>
  <c r="C197" i="38" s="1"/>
  <c r="E196" i="38"/>
  <c r="E195" i="38" s="1"/>
  <c r="D196" i="38"/>
  <c r="D195" i="38" s="1"/>
  <c r="C195" i="38"/>
  <c r="D194" i="38"/>
  <c r="E194" i="38" s="1"/>
  <c r="E193" i="38" s="1"/>
  <c r="C193" i="38"/>
  <c r="E192" i="38"/>
  <c r="D192" i="38"/>
  <c r="E191" i="38"/>
  <c r="D191" i="38"/>
  <c r="E190" i="38"/>
  <c r="D190" i="38"/>
  <c r="D189" i="38"/>
  <c r="C189" i="38"/>
  <c r="C188" i="38" s="1"/>
  <c r="E187" i="38"/>
  <c r="D187" i="38"/>
  <c r="E186" i="38"/>
  <c r="E185" i="38" s="1"/>
  <c r="E184" i="38" s="1"/>
  <c r="D186" i="38"/>
  <c r="D185" i="38" s="1"/>
  <c r="D184" i="38" s="1"/>
  <c r="C185" i="38"/>
  <c r="C184" i="38" s="1"/>
  <c r="E183" i="38"/>
  <c r="D183" i="38"/>
  <c r="E182" i="38"/>
  <c r="D182" i="38"/>
  <c r="C182" i="38"/>
  <c r="D181" i="38"/>
  <c r="E181" i="38" s="1"/>
  <c r="E180" i="38" s="1"/>
  <c r="D180" i="38"/>
  <c r="D179" i="38" s="1"/>
  <c r="C180" i="38"/>
  <c r="C179" i="38" s="1"/>
  <c r="C178" i="38" s="1"/>
  <c r="H176" i="38"/>
  <c r="E176" i="38"/>
  <c r="D176" i="38"/>
  <c r="H175" i="38"/>
  <c r="D175" i="38"/>
  <c r="E175" i="38" s="1"/>
  <c r="C174" i="38"/>
  <c r="H174" i="38" s="1"/>
  <c r="H173" i="38"/>
  <c r="E173" i="38"/>
  <c r="D173" i="38"/>
  <c r="H172" i="38"/>
  <c r="D172" i="38"/>
  <c r="E172" i="38" s="1"/>
  <c r="E171" i="38" s="1"/>
  <c r="C171" i="38"/>
  <c r="H171" i="38" s="1"/>
  <c r="H169" i="38"/>
  <c r="D169" i="38"/>
  <c r="E169" i="38" s="1"/>
  <c r="H168" i="38"/>
  <c r="E168" i="38"/>
  <c r="D168" i="38"/>
  <c r="H167" i="38"/>
  <c r="C167" i="38"/>
  <c r="H166" i="38"/>
  <c r="D166" i="38"/>
  <c r="E166" i="38" s="1"/>
  <c r="H165" i="38"/>
  <c r="E165" i="38"/>
  <c r="D165" i="38"/>
  <c r="H164" i="38"/>
  <c r="C164" i="38"/>
  <c r="C163" i="38" s="1"/>
  <c r="H163" i="38" s="1"/>
  <c r="J163" i="38" s="1"/>
  <c r="H162" i="38"/>
  <c r="E162" i="38"/>
  <c r="D162" i="38"/>
  <c r="H161" i="38"/>
  <c r="D161" i="38"/>
  <c r="E161" i="38" s="1"/>
  <c r="E160" i="38" s="1"/>
  <c r="C160" i="38"/>
  <c r="H160" i="38" s="1"/>
  <c r="H159" i="38"/>
  <c r="D159" i="38"/>
  <c r="E159" i="38" s="1"/>
  <c r="H158" i="38"/>
  <c r="D158" i="38"/>
  <c r="E158" i="38" s="1"/>
  <c r="C157" i="38"/>
  <c r="H157" i="38" s="1"/>
  <c r="H156" i="38"/>
  <c r="E156" i="38"/>
  <c r="D156" i="38"/>
  <c r="H155" i="38"/>
  <c r="D155" i="38"/>
  <c r="E155" i="38" s="1"/>
  <c r="E154" i="38" s="1"/>
  <c r="C154" i="38"/>
  <c r="H154" i="38" s="1"/>
  <c r="H151" i="38"/>
  <c r="D151" i="38"/>
  <c r="E151" i="38" s="1"/>
  <c r="H150" i="38"/>
  <c r="D150" i="38"/>
  <c r="C149" i="38"/>
  <c r="H149" i="38" s="1"/>
  <c r="H148" i="38"/>
  <c r="E148" i="38"/>
  <c r="D148" i="38"/>
  <c r="H147" i="38"/>
  <c r="D147" i="38"/>
  <c r="C146" i="38"/>
  <c r="H146" i="38" s="1"/>
  <c r="H145" i="38"/>
  <c r="D145" i="38"/>
  <c r="E145" i="38" s="1"/>
  <c r="H144" i="38"/>
  <c r="D144" i="38"/>
  <c r="C143" i="38"/>
  <c r="H143" i="38" s="1"/>
  <c r="H142" i="38"/>
  <c r="E142" i="38"/>
  <c r="D142" i="38"/>
  <c r="H141" i="38"/>
  <c r="D141" i="38"/>
  <c r="C140" i="38"/>
  <c r="H140" i="38" s="1"/>
  <c r="H139" i="38"/>
  <c r="D139" i="38"/>
  <c r="E139" i="38" s="1"/>
  <c r="H138" i="38"/>
  <c r="D138" i="38"/>
  <c r="E138" i="38" s="1"/>
  <c r="H137" i="38"/>
  <c r="E137" i="38"/>
  <c r="D137" i="38"/>
  <c r="C136" i="38"/>
  <c r="H136" i="38" s="1"/>
  <c r="H134" i="38"/>
  <c r="D134" i="38"/>
  <c r="E134" i="38" s="1"/>
  <c r="H133" i="38"/>
  <c r="D133" i="38"/>
  <c r="C132" i="38"/>
  <c r="H132" i="38" s="1"/>
  <c r="H131" i="38"/>
  <c r="D131" i="38"/>
  <c r="E131" i="38" s="1"/>
  <c r="H130" i="38"/>
  <c r="D130" i="38"/>
  <c r="E130" i="38" s="1"/>
  <c r="C129" i="38"/>
  <c r="H129" i="38" s="1"/>
  <c r="H128" i="38"/>
  <c r="D128" i="38"/>
  <c r="E128" i="38" s="1"/>
  <c r="H127" i="38"/>
  <c r="D127" i="38"/>
  <c r="E127" i="38" s="1"/>
  <c r="C126" i="38"/>
  <c r="H126" i="38" s="1"/>
  <c r="H125" i="38"/>
  <c r="D125" i="38"/>
  <c r="E125" i="38" s="1"/>
  <c r="H124" i="38"/>
  <c r="D124" i="38"/>
  <c r="E124" i="38" s="1"/>
  <c r="C123" i="38"/>
  <c r="H123" i="38" s="1"/>
  <c r="H122" i="38"/>
  <c r="D122" i="38"/>
  <c r="E122" i="38" s="1"/>
  <c r="H121" i="38"/>
  <c r="D121" i="38"/>
  <c r="E121" i="38" s="1"/>
  <c r="C120" i="38"/>
  <c r="H120" i="38" s="1"/>
  <c r="H119" i="38"/>
  <c r="D119" i="38"/>
  <c r="E119" i="38" s="1"/>
  <c r="H118" i="38"/>
  <c r="D118" i="38"/>
  <c r="E118" i="38" s="1"/>
  <c r="C117" i="38"/>
  <c r="H117" i="38" s="1"/>
  <c r="H113" i="38"/>
  <c r="D113" i="38"/>
  <c r="E113" i="38" s="1"/>
  <c r="H112" i="38"/>
  <c r="D112" i="38"/>
  <c r="E112" i="38" s="1"/>
  <c r="H111" i="38"/>
  <c r="D111" i="38"/>
  <c r="E111" i="38" s="1"/>
  <c r="H110" i="38"/>
  <c r="E110" i="38"/>
  <c r="D110" i="38"/>
  <c r="H109" i="38"/>
  <c r="D109" i="38"/>
  <c r="E109" i="38" s="1"/>
  <c r="H108" i="38"/>
  <c r="D108" i="38"/>
  <c r="E108" i="38" s="1"/>
  <c r="H107" i="38"/>
  <c r="D107" i="38"/>
  <c r="E107" i="38" s="1"/>
  <c r="H106" i="38"/>
  <c r="D106" i="38"/>
  <c r="E106" i="38" s="1"/>
  <c r="H105" i="38"/>
  <c r="D105" i="38"/>
  <c r="E105" i="38" s="1"/>
  <c r="H104" i="38"/>
  <c r="D104" i="38"/>
  <c r="E104" i="38" s="1"/>
  <c r="H103" i="38"/>
  <c r="D103" i="38"/>
  <c r="E103" i="38" s="1"/>
  <c r="H102" i="38"/>
  <c r="E102" i="38"/>
  <c r="D102" i="38"/>
  <c r="H101" i="38"/>
  <c r="D101" i="38"/>
  <c r="E101" i="38" s="1"/>
  <c r="H100" i="38"/>
  <c r="D100" i="38"/>
  <c r="E100" i="38" s="1"/>
  <c r="H99" i="38"/>
  <c r="D99" i="38"/>
  <c r="E99" i="38" s="1"/>
  <c r="H98" i="38"/>
  <c r="D98" i="38"/>
  <c r="E98" i="38" s="1"/>
  <c r="C97" i="38"/>
  <c r="H97" i="38" s="1"/>
  <c r="J97" i="38" s="1"/>
  <c r="H96" i="38"/>
  <c r="D96" i="38"/>
  <c r="E96" i="38" s="1"/>
  <c r="H95" i="38"/>
  <c r="D95" i="38"/>
  <c r="E95" i="38" s="1"/>
  <c r="H94" i="38"/>
  <c r="D94" i="38"/>
  <c r="E94" i="38" s="1"/>
  <c r="H93" i="38"/>
  <c r="D93" i="38"/>
  <c r="E93" i="38" s="1"/>
  <c r="H92" i="38"/>
  <c r="E92" i="38"/>
  <c r="D92" i="38"/>
  <c r="H91" i="38"/>
  <c r="D91" i="38"/>
  <c r="E91" i="38" s="1"/>
  <c r="H90" i="38"/>
  <c r="D90" i="38"/>
  <c r="E90" i="38" s="1"/>
  <c r="H89" i="38"/>
  <c r="D89" i="38"/>
  <c r="E89" i="38" s="1"/>
  <c r="H88" i="38"/>
  <c r="D88" i="38"/>
  <c r="E88" i="38" s="1"/>
  <c r="H87" i="38"/>
  <c r="D87" i="38"/>
  <c r="E87" i="38" s="1"/>
  <c r="H86" i="38"/>
  <c r="D86" i="38"/>
  <c r="E86" i="38" s="1"/>
  <c r="H85" i="38"/>
  <c r="D85" i="38"/>
  <c r="E85" i="38" s="1"/>
  <c r="H84" i="38"/>
  <c r="E84" i="38"/>
  <c r="D84" i="38"/>
  <c r="H83" i="38"/>
  <c r="D83" i="38"/>
  <c r="E83" i="38" s="1"/>
  <c r="H82" i="38"/>
  <c r="D82" i="38"/>
  <c r="E82" i="38" s="1"/>
  <c r="H81" i="38"/>
  <c r="D81" i="38"/>
  <c r="E81" i="38" s="1"/>
  <c r="H80" i="38"/>
  <c r="D80" i="38"/>
  <c r="E80" i="38" s="1"/>
  <c r="H79" i="38"/>
  <c r="D79" i="38"/>
  <c r="E79" i="38" s="1"/>
  <c r="H78" i="38"/>
  <c r="D78" i="38"/>
  <c r="E78" i="38" s="1"/>
  <c r="H77" i="38"/>
  <c r="D77" i="38"/>
  <c r="E77" i="38" s="1"/>
  <c r="H76" i="38"/>
  <c r="E76" i="38"/>
  <c r="D76" i="38"/>
  <c r="H75" i="38"/>
  <c r="D75" i="38"/>
  <c r="E75" i="38" s="1"/>
  <c r="H74" i="38"/>
  <c r="D74" i="38"/>
  <c r="E74" i="38" s="1"/>
  <c r="H73" i="38"/>
  <c r="D73" i="38"/>
  <c r="D68" i="38" s="1"/>
  <c r="H72" i="38"/>
  <c r="D72" i="38"/>
  <c r="E72" i="38" s="1"/>
  <c r="H71" i="38"/>
  <c r="D71" i="38"/>
  <c r="E71" i="38" s="1"/>
  <c r="H70" i="38"/>
  <c r="D70" i="38"/>
  <c r="E70" i="38" s="1"/>
  <c r="H69" i="38"/>
  <c r="D69" i="38"/>
  <c r="E69" i="38" s="1"/>
  <c r="C68" i="38"/>
  <c r="H68" i="38" s="1"/>
  <c r="J68" i="38" s="1"/>
  <c r="H66" i="38"/>
  <c r="D66" i="38"/>
  <c r="E66" i="38" s="1"/>
  <c r="H65" i="38"/>
  <c r="D65" i="38"/>
  <c r="E65" i="38" s="1"/>
  <c r="H64" i="38"/>
  <c r="E64" i="38"/>
  <c r="D64" i="38"/>
  <c r="H63" i="38"/>
  <c r="D63" i="38"/>
  <c r="E63" i="38" s="1"/>
  <c r="H62" i="38"/>
  <c r="D62" i="38"/>
  <c r="E62" i="38" s="1"/>
  <c r="C61" i="38"/>
  <c r="H61" i="38" s="1"/>
  <c r="J61" i="38" s="1"/>
  <c r="H60" i="38"/>
  <c r="D60" i="38"/>
  <c r="E60" i="38" s="1"/>
  <c r="H59" i="38"/>
  <c r="D59" i="38"/>
  <c r="E59" i="38" s="1"/>
  <c r="H58" i="38"/>
  <c r="D58" i="38"/>
  <c r="E58" i="38" s="1"/>
  <c r="H57" i="38"/>
  <c r="D57" i="38"/>
  <c r="E57" i="38" s="1"/>
  <c r="H56" i="38"/>
  <c r="D56" i="38"/>
  <c r="E56" i="38" s="1"/>
  <c r="H55" i="38"/>
  <c r="D55" i="38"/>
  <c r="E55" i="38" s="1"/>
  <c r="H54" i="38"/>
  <c r="E54" i="38"/>
  <c r="D54" i="38"/>
  <c r="H53" i="38"/>
  <c r="D53" i="38"/>
  <c r="E53" i="38" s="1"/>
  <c r="H52" i="38"/>
  <c r="D52" i="38"/>
  <c r="E52" i="38" s="1"/>
  <c r="H51" i="38"/>
  <c r="D51" i="38"/>
  <c r="E51" i="38" s="1"/>
  <c r="H50" i="38"/>
  <c r="D50" i="38"/>
  <c r="E50" i="38" s="1"/>
  <c r="H49" i="38"/>
  <c r="D49" i="38"/>
  <c r="E49" i="38" s="1"/>
  <c r="H48" i="38"/>
  <c r="D48" i="38"/>
  <c r="E48" i="38" s="1"/>
  <c r="H47" i="38"/>
  <c r="D47" i="38"/>
  <c r="E47" i="38" s="1"/>
  <c r="H46" i="38"/>
  <c r="E46" i="38"/>
  <c r="D46" i="38"/>
  <c r="H45" i="38"/>
  <c r="D45" i="38"/>
  <c r="E45" i="38" s="1"/>
  <c r="H44" i="38"/>
  <c r="D44" i="38"/>
  <c r="E44" i="38" s="1"/>
  <c r="H43" i="38"/>
  <c r="D43" i="38"/>
  <c r="E43" i="38" s="1"/>
  <c r="H42" i="38"/>
  <c r="D42" i="38"/>
  <c r="E42" i="38" s="1"/>
  <c r="H41" i="38"/>
  <c r="D41" i="38"/>
  <c r="E41" i="38" s="1"/>
  <c r="H40" i="38"/>
  <c r="D40" i="38"/>
  <c r="E40" i="38" s="1"/>
  <c r="H39" i="38"/>
  <c r="D39" i="38"/>
  <c r="E39" i="38" s="1"/>
  <c r="H38" i="38"/>
  <c r="J38" i="38" s="1"/>
  <c r="D38" i="38"/>
  <c r="C38" i="38"/>
  <c r="H37" i="38"/>
  <c r="D37" i="38"/>
  <c r="E37" i="38" s="1"/>
  <c r="H36" i="38"/>
  <c r="D36" i="38"/>
  <c r="E36" i="38" s="1"/>
  <c r="H35" i="38"/>
  <c r="D35" i="38"/>
  <c r="E35" i="38" s="1"/>
  <c r="H34" i="38"/>
  <c r="D34" i="38"/>
  <c r="E34" i="38" s="1"/>
  <c r="H33" i="38"/>
  <c r="D33" i="38"/>
  <c r="E33" i="38" s="1"/>
  <c r="H32" i="38"/>
  <c r="D32" i="38"/>
  <c r="E32" i="38" s="1"/>
  <c r="H31" i="38"/>
  <c r="D31" i="38"/>
  <c r="E31" i="38" s="1"/>
  <c r="H30" i="38"/>
  <c r="E30" i="38"/>
  <c r="D30" i="38"/>
  <c r="H29" i="38"/>
  <c r="D29" i="38"/>
  <c r="E29" i="38" s="1"/>
  <c r="H28" i="38"/>
  <c r="D28" i="38"/>
  <c r="E28" i="38" s="1"/>
  <c r="H27" i="38"/>
  <c r="D27" i="38"/>
  <c r="E27" i="38" s="1"/>
  <c r="H26" i="38"/>
  <c r="D26" i="38"/>
  <c r="E26" i="38" s="1"/>
  <c r="H25" i="38"/>
  <c r="D25" i="38"/>
  <c r="E25" i="38" s="1"/>
  <c r="H24" i="38"/>
  <c r="D24" i="38"/>
  <c r="E24" i="38" s="1"/>
  <c r="H23" i="38"/>
  <c r="D23" i="38"/>
  <c r="E23" i="38" s="1"/>
  <c r="H22" i="38"/>
  <c r="E22" i="38"/>
  <c r="D22" i="38"/>
  <c r="H21" i="38"/>
  <c r="D21" i="38"/>
  <c r="E21" i="38" s="1"/>
  <c r="H20" i="38"/>
  <c r="D20" i="38"/>
  <c r="E20" i="38" s="1"/>
  <c r="H19" i="38"/>
  <c r="D19" i="38"/>
  <c r="E19" i="38" s="1"/>
  <c r="H18" i="38"/>
  <c r="D18" i="38"/>
  <c r="E18" i="38" s="1"/>
  <c r="H17" i="38"/>
  <c r="D17" i="38"/>
  <c r="E17" i="38" s="1"/>
  <c r="H16" i="38"/>
  <c r="D16" i="38"/>
  <c r="E16" i="38" s="1"/>
  <c r="H15" i="38"/>
  <c r="D15" i="38"/>
  <c r="E15" i="38" s="1"/>
  <c r="H14" i="38"/>
  <c r="E14" i="38"/>
  <c r="D14" i="38"/>
  <c r="H13" i="38"/>
  <c r="D13" i="38"/>
  <c r="E13" i="38" s="1"/>
  <c r="H12" i="38"/>
  <c r="D12" i="38"/>
  <c r="E12" i="38" s="1"/>
  <c r="C11" i="38"/>
  <c r="H11" i="38" s="1"/>
  <c r="J11" i="38" s="1"/>
  <c r="H10" i="38"/>
  <c r="D10" i="38"/>
  <c r="E10" i="38" s="1"/>
  <c r="H9" i="38"/>
  <c r="D9" i="38"/>
  <c r="E9" i="38" s="1"/>
  <c r="H8" i="38"/>
  <c r="D8" i="38"/>
  <c r="E8" i="38" s="1"/>
  <c r="H7" i="38"/>
  <c r="D7" i="38"/>
  <c r="E7" i="38" s="1"/>
  <c r="H6" i="38"/>
  <c r="D6" i="38"/>
  <c r="E6" i="38" s="1"/>
  <c r="H5" i="38"/>
  <c r="D5" i="38"/>
  <c r="E5" i="38" s="1"/>
  <c r="C4" i="38"/>
  <c r="C3" i="38" s="1"/>
  <c r="H3" i="38" s="1"/>
  <c r="J3" i="38" s="1"/>
  <c r="E126" i="38" l="1"/>
  <c r="E174" i="38"/>
  <c r="E179" i="38"/>
  <c r="D204" i="38"/>
  <c r="D213" i="38"/>
  <c r="D220" i="38"/>
  <c r="D215" i="38" s="1"/>
  <c r="E221" i="38"/>
  <c r="E220" i="38" s="1"/>
  <c r="E229" i="38"/>
  <c r="E228" i="38" s="1"/>
  <c r="D250" i="38"/>
  <c r="E278" i="38"/>
  <c r="E298" i="38"/>
  <c r="E315" i="38"/>
  <c r="E348" i="38"/>
  <c r="D459" i="38"/>
  <c r="D474" i="38"/>
  <c r="E475" i="38"/>
  <c r="E494" i="38"/>
  <c r="E516" i="38"/>
  <c r="E513" i="38" s="1"/>
  <c r="E509" i="38" s="1"/>
  <c r="D513" i="38"/>
  <c r="E547" i="38"/>
  <c r="D616" i="38"/>
  <c r="C645" i="38"/>
  <c r="H645" i="38" s="1"/>
  <c r="J645" i="38" s="1"/>
  <c r="H646" i="38"/>
  <c r="E120" i="38"/>
  <c r="E136" i="38"/>
  <c r="D382" i="38"/>
  <c r="E383" i="38"/>
  <c r="D562" i="38"/>
  <c r="E563" i="38"/>
  <c r="E639" i="38"/>
  <c r="E638" i="38" s="1"/>
  <c r="D638" i="38"/>
  <c r="D746" i="38"/>
  <c r="D743" i="38" s="1"/>
  <c r="E747" i="38"/>
  <c r="E746" i="38" s="1"/>
  <c r="E4" i="38"/>
  <c r="E38" i="38"/>
  <c r="E117" i="38"/>
  <c r="E123" i="38"/>
  <c r="E129" i="38"/>
  <c r="E157" i="38"/>
  <c r="E164" i="38"/>
  <c r="E167" i="38"/>
  <c r="E189" i="38"/>
  <c r="E188" i="38" s="1"/>
  <c r="E204" i="38"/>
  <c r="D229" i="38"/>
  <c r="E368" i="38"/>
  <c r="D392" i="38"/>
  <c r="E393" i="38"/>
  <c r="E429" i="38"/>
  <c r="D477" i="38"/>
  <c r="E478" i="38"/>
  <c r="E736" i="38"/>
  <c r="D734" i="38"/>
  <c r="D733" i="38" s="1"/>
  <c r="H445" i="38"/>
  <c r="C444" i="38"/>
  <c r="H444" i="38" s="1"/>
  <c r="D653" i="38"/>
  <c r="E654" i="38"/>
  <c r="E775" i="38"/>
  <c r="D772" i="38"/>
  <c r="D771" i="38" s="1"/>
  <c r="H4" i="38"/>
  <c r="J4" i="38" s="1"/>
  <c r="C67" i="38"/>
  <c r="H67" i="38" s="1"/>
  <c r="J67" i="38" s="1"/>
  <c r="D164" i="38"/>
  <c r="D163" i="38" s="1"/>
  <c r="D167" i="38"/>
  <c r="E209" i="38"/>
  <c r="E207" i="38" s="1"/>
  <c r="D207" i="38"/>
  <c r="D211" i="38"/>
  <c r="E212" i="38"/>
  <c r="E211" i="38" s="1"/>
  <c r="D223" i="38"/>
  <c r="D222" i="38" s="1"/>
  <c r="E226" i="38"/>
  <c r="E223" i="38" s="1"/>
  <c r="E222" i="38" s="1"/>
  <c r="C263" i="38"/>
  <c r="H263" i="38" s="1"/>
  <c r="D305" i="38"/>
  <c r="D395" i="38"/>
  <c r="E396" i="38"/>
  <c r="H529" i="38"/>
  <c r="C528" i="38"/>
  <c r="H528" i="38" s="1"/>
  <c r="D531" i="38"/>
  <c r="E569" i="38"/>
  <c r="E577" i="38"/>
  <c r="E599" i="38"/>
  <c r="E328" i="38"/>
  <c r="E412" i="38"/>
  <c r="E676" i="38"/>
  <c r="E743" i="38"/>
  <c r="E239" i="38"/>
  <c r="E238" i="38" s="1"/>
  <c r="C314" i="38"/>
  <c r="H314" i="38" s="1"/>
  <c r="E358" i="38"/>
  <c r="E357" i="38" s="1"/>
  <c r="E378" i="38"/>
  <c r="E388" i="38"/>
  <c r="E460" i="38"/>
  <c r="E459" i="38" s="1"/>
  <c r="E463" i="38"/>
  <c r="E491" i="38"/>
  <c r="E497" i="38"/>
  <c r="E504" i="38"/>
  <c r="E642" i="38"/>
  <c r="E671" i="38"/>
  <c r="E684" i="38"/>
  <c r="E683" i="38" s="1"/>
  <c r="E687" i="38"/>
  <c r="E694" i="38"/>
  <c r="E740" i="38"/>
  <c r="E739" i="38" s="1"/>
  <c r="C726" i="38"/>
  <c r="D756" i="38"/>
  <c r="D755" i="38" s="1"/>
  <c r="D761" i="38"/>
  <c r="D760" i="38" s="1"/>
  <c r="E772" i="38"/>
  <c r="E771" i="38" s="1"/>
  <c r="E260" i="38"/>
  <c r="E302" i="38"/>
  <c r="E305" i="38"/>
  <c r="E325" i="38"/>
  <c r="E353" i="38"/>
  <c r="E373" i="38"/>
  <c r="E409" i="38"/>
  <c r="E544" i="38"/>
  <c r="E556" i="38"/>
  <c r="E551" i="38" s="1"/>
  <c r="E550" i="38" s="1"/>
  <c r="E592" i="38"/>
  <c r="D751" i="38"/>
  <c r="D750" i="38" s="1"/>
  <c r="E757" i="38"/>
  <c r="E756" i="38" s="1"/>
  <c r="E755" i="38" s="1"/>
  <c r="E11" i="38"/>
  <c r="E3" i="38"/>
  <c r="E61" i="38"/>
  <c r="E97" i="38"/>
  <c r="E147" i="38"/>
  <c r="E146" i="38" s="1"/>
  <c r="D146" i="38"/>
  <c r="C2" i="38"/>
  <c r="D61" i="38"/>
  <c r="C116" i="38"/>
  <c r="D120" i="38"/>
  <c r="D126" i="38"/>
  <c r="E170" i="38"/>
  <c r="E216" i="38"/>
  <c r="E244" i="38"/>
  <c r="E243" i="38" s="1"/>
  <c r="E265" i="38"/>
  <c r="E331" i="38"/>
  <c r="E362" i="38"/>
  <c r="E455" i="38"/>
  <c r="E486" i="38"/>
  <c r="E522" i="38"/>
  <c r="E531" i="38"/>
  <c r="E603" i="38"/>
  <c r="E610" i="38"/>
  <c r="E616" i="38"/>
  <c r="E628" i="38"/>
  <c r="E646" i="38"/>
  <c r="E661" i="38"/>
  <c r="E679" i="38"/>
  <c r="E718" i="38"/>
  <c r="E717" i="38" s="1"/>
  <c r="E716" i="38" s="1"/>
  <c r="E734" i="38"/>
  <c r="E733" i="38" s="1"/>
  <c r="E150" i="38"/>
  <c r="E149" i="38" s="1"/>
  <c r="D149" i="38"/>
  <c r="H178" i="38"/>
  <c r="J178" i="38" s="1"/>
  <c r="C177" i="38"/>
  <c r="H177" i="38" s="1"/>
  <c r="J177" i="38" s="1"/>
  <c r="H726" i="38"/>
  <c r="J726" i="38" s="1"/>
  <c r="C725" i="38"/>
  <c r="H725" i="38" s="1"/>
  <c r="J725" i="38" s="1"/>
  <c r="D4" i="38"/>
  <c r="E215" i="38"/>
  <c r="E308" i="38"/>
  <c r="E538" i="38"/>
  <c r="E141" i="38"/>
  <c r="E140" i="38" s="1"/>
  <c r="D140" i="38"/>
  <c r="D11" i="38"/>
  <c r="E73" i="38"/>
  <c r="E68" i="38" s="1"/>
  <c r="D97" i="38"/>
  <c r="D67" i="38" s="1"/>
  <c r="D117" i="38"/>
  <c r="D123" i="38"/>
  <c r="D129" i="38"/>
  <c r="C135" i="38"/>
  <c r="H135" i="38" s="1"/>
  <c r="J135" i="38" s="1"/>
  <c r="D136" i="38"/>
  <c r="E289" i="38"/>
  <c r="E382" i="38"/>
  <c r="E340" i="38" s="1"/>
  <c r="E392" i="38"/>
  <c r="E395" i="38"/>
  <c r="E399" i="38"/>
  <c r="E445" i="38"/>
  <c r="E444" i="38" s="1"/>
  <c r="E468" i="38"/>
  <c r="E474" i="38"/>
  <c r="E477" i="38"/>
  <c r="E528" i="38"/>
  <c r="E562" i="38"/>
  <c r="E561" i="38" s="1"/>
  <c r="E595" i="38"/>
  <c r="E653" i="38"/>
  <c r="E700" i="38"/>
  <c r="E768" i="38"/>
  <c r="E767" i="38" s="1"/>
  <c r="E133" i="38"/>
  <c r="E132" i="38" s="1"/>
  <c r="E116" i="38" s="1"/>
  <c r="D132" i="38"/>
  <c r="E144" i="38"/>
  <c r="E143" i="38" s="1"/>
  <c r="D143" i="38"/>
  <c r="E153" i="38"/>
  <c r="E314" i="38"/>
  <c r="E484" i="38"/>
  <c r="E750" i="38"/>
  <c r="D233" i="38"/>
  <c r="D228" i="38" s="1"/>
  <c r="D236" i="38"/>
  <c r="D235" i="38" s="1"/>
  <c r="D239" i="38"/>
  <c r="D238" i="38" s="1"/>
  <c r="D244" i="38"/>
  <c r="D243" i="38" s="1"/>
  <c r="D298" i="38"/>
  <c r="D302" i="38"/>
  <c r="D308" i="38"/>
  <c r="D416" i="38"/>
  <c r="D569" i="38"/>
  <c r="D599" i="38"/>
  <c r="D646" i="38"/>
  <c r="D665" i="38"/>
  <c r="D700" i="38"/>
  <c r="D722" i="38"/>
  <c r="D727" i="38"/>
  <c r="D765" i="38"/>
  <c r="D768" i="38"/>
  <c r="D767" i="38" s="1"/>
  <c r="E778" i="38"/>
  <c r="E777" i="38" s="1"/>
  <c r="C153" i="38"/>
  <c r="D157" i="38"/>
  <c r="C170" i="38"/>
  <c r="H170" i="38" s="1"/>
  <c r="J170" i="38" s="1"/>
  <c r="D174" i="38"/>
  <c r="C259" i="38"/>
  <c r="D289" i="38"/>
  <c r="D315" i="38"/>
  <c r="D328" i="38"/>
  <c r="D412" i="38"/>
  <c r="D422" i="38"/>
  <c r="D445" i="38"/>
  <c r="D450" i="38"/>
  <c r="D455" i="38"/>
  <c r="C484" i="38"/>
  <c r="D486" i="38"/>
  <c r="D491" i="38"/>
  <c r="D497" i="38"/>
  <c r="H544" i="38"/>
  <c r="D547" i="38"/>
  <c r="C560" i="38"/>
  <c r="D595" i="38"/>
  <c r="D610" i="38"/>
  <c r="D628" i="38"/>
  <c r="D661" i="38"/>
  <c r="D671" i="38"/>
  <c r="D676" i="38"/>
  <c r="D687" i="38"/>
  <c r="D718" i="38"/>
  <c r="D717" i="38" s="1"/>
  <c r="D716" i="38" s="1"/>
  <c r="D193" i="38"/>
  <c r="D188" i="38" s="1"/>
  <c r="D154" i="38"/>
  <c r="D153" i="38" s="1"/>
  <c r="D160" i="38"/>
  <c r="D171" i="38"/>
  <c r="D170" i="38" s="1"/>
  <c r="D260" i="38"/>
  <c r="D296" i="38"/>
  <c r="D263" i="38" s="1"/>
  <c r="D325" i="38"/>
  <c r="D331" i="38"/>
  <c r="C339" i="38"/>
  <c r="H339" i="38" s="1"/>
  <c r="J339" i="38" s="1"/>
  <c r="D348" i="38"/>
  <c r="D353" i="38"/>
  <c r="D368" i="38"/>
  <c r="D373" i="38"/>
  <c r="D378" i="38"/>
  <c r="D388" i="38"/>
  <c r="D399" i="38"/>
  <c r="D404" i="38"/>
  <c r="D409" i="38"/>
  <c r="D429" i="38"/>
  <c r="D463" i="38"/>
  <c r="D468" i="38"/>
  <c r="D494" i="38"/>
  <c r="D504" i="38"/>
  <c r="D509" i="38"/>
  <c r="D529" i="38"/>
  <c r="D528" i="38" s="1"/>
  <c r="D544" i="38"/>
  <c r="D538" i="38" s="1"/>
  <c r="C550" i="38"/>
  <c r="H550" i="38" s="1"/>
  <c r="J550" i="38" s="1"/>
  <c r="D556" i="38"/>
  <c r="D551" i="38" s="1"/>
  <c r="D550" i="38" s="1"/>
  <c r="D577" i="38"/>
  <c r="D587" i="38"/>
  <c r="D592" i="38"/>
  <c r="D603" i="38"/>
  <c r="D679" i="38"/>
  <c r="D694" i="38"/>
  <c r="C717" i="38"/>
  <c r="E77" i="16"/>
  <c r="E76" i="16"/>
  <c r="E75" i="16"/>
  <c r="D77" i="16"/>
  <c r="D76" i="16"/>
  <c r="D75" i="16"/>
  <c r="R6" i="12"/>
  <c r="S3" i="12"/>
  <c r="D340" i="38" l="1"/>
  <c r="D152" i="38"/>
  <c r="E726" i="38"/>
  <c r="E725" i="38" s="1"/>
  <c r="D203" i="38"/>
  <c r="D178" i="38" s="1"/>
  <c r="D177" i="38" s="1"/>
  <c r="E483" i="38"/>
  <c r="E339" i="38"/>
  <c r="E135" i="38"/>
  <c r="E163" i="38"/>
  <c r="E152" i="38" s="1"/>
  <c r="D561" i="38"/>
  <c r="E115" i="38"/>
  <c r="E263" i="38"/>
  <c r="E259" i="38" s="1"/>
  <c r="E258" i="38" s="1"/>
  <c r="E257" i="38" s="1"/>
  <c r="E203" i="38"/>
  <c r="E178" i="38" s="1"/>
  <c r="E177" i="38" s="1"/>
  <c r="H2" i="38"/>
  <c r="J2" i="38" s="1"/>
  <c r="E645" i="38"/>
  <c r="H484" i="38"/>
  <c r="C483" i="38"/>
  <c r="H483" i="38" s="1"/>
  <c r="J483" i="38" s="1"/>
  <c r="D314" i="38"/>
  <c r="D259" i="38" s="1"/>
  <c r="E560" i="38"/>
  <c r="E559" i="38" s="1"/>
  <c r="E67" i="38"/>
  <c r="H717" i="38"/>
  <c r="J717" i="38" s="1"/>
  <c r="C716" i="38"/>
  <c r="H716" i="38" s="1"/>
  <c r="J716" i="38" s="1"/>
  <c r="H259" i="38"/>
  <c r="J259" i="38" s="1"/>
  <c r="C258" i="38"/>
  <c r="H153" i="38"/>
  <c r="J153" i="38" s="1"/>
  <c r="C152" i="38"/>
  <c r="H152" i="38" s="1"/>
  <c r="J152" i="38" s="1"/>
  <c r="H116" i="38"/>
  <c r="J116" i="38" s="1"/>
  <c r="C115" i="38"/>
  <c r="D484" i="38"/>
  <c r="D483" i="38" s="1"/>
  <c r="D444" i="38"/>
  <c r="D339" i="38" s="1"/>
  <c r="D726" i="38"/>
  <c r="D725" i="38" s="1"/>
  <c r="D645" i="38"/>
  <c r="D560" i="38" s="1"/>
  <c r="D559" i="38" s="1"/>
  <c r="D135" i="38"/>
  <c r="D116" i="38"/>
  <c r="H560" i="38"/>
  <c r="J560" i="38" s="1"/>
  <c r="C559" i="38"/>
  <c r="H559" i="38" s="1"/>
  <c r="J559" i="38" s="1"/>
  <c r="D3" i="38"/>
  <c r="D2" i="38" s="1"/>
  <c r="E2" i="38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 s="1"/>
  <c r="D766" i="37"/>
  <c r="E766" i="37" s="1"/>
  <c r="E765" i="37" s="1"/>
  <c r="C765" i="37"/>
  <c r="D764" i="37"/>
  <c r="E764" i="37" s="1"/>
  <c r="D763" i="37"/>
  <c r="E763" i="37" s="1"/>
  <c r="D762" i="37"/>
  <c r="E762" i="37" s="1"/>
  <c r="E761" i="37" s="1"/>
  <c r="E760" i="37" s="1"/>
  <c r="C761" i="37"/>
  <c r="C760" i="37" s="1"/>
  <c r="D759" i="37"/>
  <c r="E759" i="37" s="1"/>
  <c r="D758" i="37"/>
  <c r="E758" i="37" s="1"/>
  <c r="D757" i="37"/>
  <c r="E757" i="37" s="1"/>
  <c r="E756" i="37" s="1"/>
  <c r="E755" i="37" s="1"/>
  <c r="C756" i="37"/>
  <c r="C755" i="37" s="1"/>
  <c r="D754" i="37"/>
  <c r="E754" i="37" s="1"/>
  <c r="D753" i="37"/>
  <c r="E753" i="37" s="1"/>
  <c r="D752" i="37"/>
  <c r="E752" i="37" s="1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E723" i="37"/>
  <c r="D723" i="37"/>
  <c r="D722" i="37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D684" i="37"/>
  <c r="D683" i="37" s="1"/>
  <c r="H683" i="37"/>
  <c r="C683" i="37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H665" i="37"/>
  <c r="D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E647" i="37"/>
  <c r="D647" i="37"/>
  <c r="C646" i="37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E563" i="37"/>
  <c r="D563" i="37"/>
  <c r="C562" i="37"/>
  <c r="H562" i="37" s="1"/>
  <c r="H558" i="37"/>
  <c r="D558" i="37"/>
  <c r="H557" i="37"/>
  <c r="D557" i="37"/>
  <c r="E557" i="37" s="1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E537" i="37"/>
  <c r="D537" i="37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E487" i="37"/>
  <c r="D487" i="37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D412" i="37"/>
  <c r="C412" i="37"/>
  <c r="H412" i="37" s="1"/>
  <c r="H411" i="37"/>
  <c r="D411" i="37"/>
  <c r="E411" i="37" s="1"/>
  <c r="H410" i="37"/>
  <c r="D410" i="37"/>
  <c r="H409" i="37"/>
  <c r="C409" i="37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E389" i="37"/>
  <c r="D389" i="37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E374" i="37" s="1"/>
  <c r="D373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E364" i="37"/>
  <c r="D364" i="37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C314" i="37"/>
  <c r="H314" i="37" s="1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H308" i="37"/>
  <c r="C308" i="37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D236" i="37" s="1"/>
  <c r="D235" i="37" s="1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C228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E214" i="37" s="1"/>
  <c r="E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D201" i="37"/>
  <c r="D200" i="37" s="1"/>
  <c r="C201" i="37"/>
  <c r="C200" i="37" s="1"/>
  <c r="D199" i="37"/>
  <c r="D198" i="37" s="1"/>
  <c r="D197" i="37" s="1"/>
  <c r="C198" i="37"/>
  <c r="C197" i="37"/>
  <c r="E196" i="37"/>
  <c r="E195" i="37" s="1"/>
  <c r="D196" i="37"/>
  <c r="D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D182" i="37"/>
  <c r="C182" i="37"/>
  <c r="D181" i="37"/>
  <c r="D180" i="37" s="1"/>
  <c r="C180" i="37"/>
  <c r="C179" i="37" s="1"/>
  <c r="D179" i="37"/>
  <c r="H176" i="37"/>
  <c r="D176" i="37"/>
  <c r="E176" i="37" s="1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/>
  <c r="H169" i="37"/>
  <c r="D169" i="37"/>
  <c r="E169" i="37" s="1"/>
  <c r="H168" i="37"/>
  <c r="D168" i="37"/>
  <c r="E168" i="37" s="1"/>
  <c r="E167" i="37" s="1"/>
  <c r="H167" i="37"/>
  <c r="C167" i="37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D133" i="37"/>
  <c r="E133" i="37" s="1"/>
  <c r="D132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D126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E117" i="37" s="1"/>
  <c r="D117" i="37"/>
  <c r="C117" i="37"/>
  <c r="H117" i="37" s="1"/>
  <c r="H113" i="37"/>
  <c r="D113" i="37"/>
  <c r="E113" i="37" s="1"/>
  <c r="H112" i="37"/>
  <c r="E112" i="37"/>
  <c r="D112" i="37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E5" i="37"/>
  <c r="D5" i="37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D734" i="36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E727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E549" i="36"/>
  <c r="D549" i="36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H522" i="36"/>
  <c r="C522" i="36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E516" i="36"/>
  <c r="D516" i="36"/>
  <c r="H515" i="36"/>
  <c r="D515" i="36"/>
  <c r="E515" i="36" s="1"/>
  <c r="H514" i="36"/>
  <c r="D514" i="36"/>
  <c r="E514" i="36" s="1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E506" i="36"/>
  <c r="D506" i="36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E499" i="36"/>
  <c r="D499" i="36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E493" i="36"/>
  <c r="D493" i="36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E478" i="36"/>
  <c r="D478" i="36"/>
  <c r="D477" i="36"/>
  <c r="C477" i="36"/>
  <c r="H477" i="36" s="1"/>
  <c r="H476" i="36"/>
  <c r="D476" i="36"/>
  <c r="E476" i="36" s="1"/>
  <c r="H475" i="36"/>
  <c r="D475" i="36"/>
  <c r="E475" i="36" s="1"/>
  <c r="E474" i="36" s="1"/>
  <c r="C474" i="36"/>
  <c r="H474" i="36" s="1"/>
  <c r="H473" i="36"/>
  <c r="D473" i="36"/>
  <c r="E473" i="36" s="1"/>
  <c r="H472" i="36"/>
  <c r="E472" i="36"/>
  <c r="D472" i="36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E358" i="36"/>
  <c r="D358" i="36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H326" i="36"/>
  <c r="D326" i="36"/>
  <c r="E326" i="36" s="1"/>
  <c r="H325" i="36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E318" i="36"/>
  <c r="D318" i="36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C305" i="36"/>
  <c r="H305" i="36" s="1"/>
  <c r="H304" i="36"/>
  <c r="D304" i="36"/>
  <c r="E304" i="36" s="1"/>
  <c r="H303" i="36"/>
  <c r="D303" i="36"/>
  <c r="H302" i="36"/>
  <c r="H301" i="36"/>
  <c r="D301" i="36"/>
  <c r="E301" i="36" s="1"/>
  <c r="H300" i="36"/>
  <c r="D300" i="36"/>
  <c r="E300" i="36" s="1"/>
  <c r="H299" i="36"/>
  <c r="D299" i="36"/>
  <c r="E299" i="36" s="1"/>
  <c r="H298" i="36"/>
  <c r="H297" i="36"/>
  <c r="D297" i="36"/>
  <c r="H296" i="36"/>
  <c r="H295" i="36"/>
  <c r="E295" i="36"/>
  <c r="D295" i="36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E267" i="36"/>
  <c r="D267" i="36"/>
  <c r="H266" i="36"/>
  <c r="D266" i="36"/>
  <c r="E266" i="36" s="1"/>
  <c r="C263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D237" i="36"/>
  <c r="D236" i="36" s="1"/>
  <c r="D235" i="36" s="1"/>
  <c r="C236" i="36"/>
  <c r="C235" i="36" s="1"/>
  <c r="D234" i="36"/>
  <c r="E234" i="36" s="1"/>
  <c r="E233" i="36" s="1"/>
  <c r="C233" i="36"/>
  <c r="C228" i="36" s="1"/>
  <c r="D232" i="36"/>
  <c r="E232" i="36" s="1"/>
  <c r="D231" i="36"/>
  <c r="E231" i="36" s="1"/>
  <c r="D230" i="36"/>
  <c r="E230" i="36" s="1"/>
  <c r="D229" i="36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E217" i="36"/>
  <c r="D217" i="36"/>
  <c r="C216" i="36"/>
  <c r="C215" i="36" s="1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/>
  <c r="D202" i="36"/>
  <c r="C201" i="36"/>
  <c r="C200" i="36" s="1"/>
  <c r="D199" i="36"/>
  <c r="C198" i="36"/>
  <c r="C197" i="36"/>
  <c r="D196" i="36"/>
  <c r="C195" i="36"/>
  <c r="D194" i="36"/>
  <c r="C193" i="36"/>
  <c r="D192" i="36"/>
  <c r="E192" i="36" s="1"/>
  <c r="D191" i="36"/>
  <c r="E191" i="36" s="1"/>
  <c r="D190" i="36"/>
  <c r="C189" i="36"/>
  <c r="C188" i="36" s="1"/>
  <c r="D187" i="36"/>
  <c r="E187" i="36" s="1"/>
  <c r="D186" i="36"/>
  <c r="C185" i="36"/>
  <c r="C184" i="36" s="1"/>
  <c r="D183" i="36"/>
  <c r="C182" i="36"/>
  <c r="E181" i="36"/>
  <c r="E180" i="36" s="1"/>
  <c r="D181" i="36"/>
  <c r="D180" i="36" s="1"/>
  <c r="C180" i="36"/>
  <c r="C179" i="36" s="1"/>
  <c r="H176" i="36"/>
  <c r="D176" i="36"/>
  <c r="E176" i="36" s="1"/>
  <c r="H175" i="36"/>
  <c r="D175" i="36"/>
  <c r="C174" i="36"/>
  <c r="H174" i="36" s="1"/>
  <c r="H173" i="36"/>
  <c r="D173" i="36"/>
  <c r="D171" i="36" s="1"/>
  <c r="H172" i="36"/>
  <c r="D172" i="36"/>
  <c r="E172" i="36" s="1"/>
  <c r="C171" i="36"/>
  <c r="H171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D157" i="36"/>
  <c r="C157" i="36"/>
  <c r="H157" i="36" s="1"/>
  <c r="H156" i="36"/>
  <c r="D156" i="36"/>
  <c r="D154" i="36" s="1"/>
  <c r="H155" i="36"/>
  <c r="D155" i="36"/>
  <c r="E155" i="36" s="1"/>
  <c r="C154" i="36"/>
  <c r="C153" i="36" s="1"/>
  <c r="H153" i="36" s="1"/>
  <c r="J153" i="36" s="1"/>
  <c r="H151" i="36"/>
  <c r="D151" i="36"/>
  <c r="H150" i="36"/>
  <c r="D150" i="36"/>
  <c r="E150" i="36" s="1"/>
  <c r="H149" i="36"/>
  <c r="H148" i="36"/>
  <c r="D148" i="36"/>
  <c r="E148" i="36" s="1"/>
  <c r="H147" i="36"/>
  <c r="D147" i="36"/>
  <c r="E147" i="36" s="1"/>
  <c r="E146" i="36" s="1"/>
  <c r="C146" i="36"/>
  <c r="H146" i="36" s="1"/>
  <c r="H145" i="36"/>
  <c r="D145" i="36"/>
  <c r="H144" i="36"/>
  <c r="E144" i="36"/>
  <c r="D144" i="36"/>
  <c r="C143" i="36"/>
  <c r="H143" i="36" s="1"/>
  <c r="H142" i="36"/>
  <c r="D142" i="36"/>
  <c r="E142" i="36" s="1"/>
  <c r="H141" i="36"/>
  <c r="E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E118" i="36"/>
  <c r="D118" i="36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E107" i="36"/>
  <c r="D107" i="36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E87" i="36"/>
  <c r="D87" i="36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E33" i="36"/>
  <c r="D33" i="36"/>
  <c r="H32" i="36"/>
  <c r="D32" i="36"/>
  <c r="E32" i="36" s="1"/>
  <c r="H31" i="36"/>
  <c r="D31" i="36"/>
  <c r="E31" i="36" s="1"/>
  <c r="H30" i="36"/>
  <c r="D30" i="36"/>
  <c r="E30" i="36" s="1"/>
  <c r="H29" i="36"/>
  <c r="E29" i="36"/>
  <c r="D29" i="36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E17" i="36"/>
  <c r="D17" i="36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D772" i="35" s="1"/>
  <c r="D771" i="35" s="1"/>
  <c r="C772" i="35"/>
  <c r="C771" i="35" s="1"/>
  <c r="D770" i="35"/>
  <c r="E770" i="35" s="1"/>
  <c r="D769" i="35"/>
  <c r="E769" i="35" s="1"/>
  <c r="E768" i="35" s="1"/>
  <c r="E767" i="35" s="1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E762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 s="1"/>
  <c r="D747" i="35"/>
  <c r="E747" i="35" s="1"/>
  <c r="E746" i="35" s="1"/>
  <c r="D746" i="35"/>
  <c r="C746" i="35"/>
  <c r="D745" i="35"/>
  <c r="D744" i="35" s="1"/>
  <c r="C744" i="35"/>
  <c r="C743" i="35"/>
  <c r="D742" i="35"/>
  <c r="D741" i="35" s="1"/>
  <c r="C741" i="35"/>
  <c r="D740" i="35"/>
  <c r="E740" i="35" s="1"/>
  <c r="E739" i="35" s="1"/>
  <c r="C739" i="35"/>
  <c r="E738" i="35"/>
  <c r="D738" i="35"/>
  <c r="D737" i="35"/>
  <c r="E737" i="35" s="1"/>
  <c r="D736" i="35"/>
  <c r="E736" i="35" s="1"/>
  <c r="D735" i="35"/>
  <c r="C734" i="35"/>
  <c r="C733" i="35"/>
  <c r="D732" i="35"/>
  <c r="D731" i="35" s="1"/>
  <c r="D730" i="35" s="1"/>
  <c r="C731" i="35"/>
  <c r="C730" i="35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E702" i="35"/>
  <c r="D702" i="35"/>
  <c r="H701" i="35"/>
  <c r="D701" i="35"/>
  <c r="E701" i="35" s="1"/>
  <c r="D700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E692" i="35"/>
  <c r="D692" i="35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E688" i="35" s="1"/>
  <c r="D687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D671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E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E620" i="35"/>
  <c r="D620" i="35"/>
  <c r="H619" i="35"/>
  <c r="D619" i="35"/>
  <c r="E619" i="35" s="1"/>
  <c r="H618" i="35"/>
  <c r="D618" i="35"/>
  <c r="H617" i="35"/>
  <c r="D617" i="35"/>
  <c r="E617" i="35" s="1"/>
  <c r="H616" i="35"/>
  <c r="C616" i="35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D610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E600" i="35"/>
  <c r="D600" i="35"/>
  <c r="C599" i="35"/>
  <c r="H599" i="35" s="1"/>
  <c r="H598" i="35"/>
  <c r="D598" i="35"/>
  <c r="E598" i="35" s="1"/>
  <c r="H597" i="35"/>
  <c r="D597" i="35"/>
  <c r="E597" i="35" s="1"/>
  <c r="H596" i="35"/>
  <c r="E596" i="35"/>
  <c r="D596" i="35"/>
  <c r="D595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E566" i="35"/>
  <c r="D566" i="35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D547" i="35" s="1"/>
  <c r="H548" i="35"/>
  <c r="E548" i="35"/>
  <c r="D548" i="35"/>
  <c r="C547" i="35"/>
  <c r="H547" i="35" s="1"/>
  <c r="J547" i="35" s="1"/>
  <c r="H546" i="35"/>
  <c r="E546" i="35"/>
  <c r="D546" i="35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E533" i="35"/>
  <c r="D533" i="35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D491" i="35" s="1"/>
  <c r="H492" i="35"/>
  <c r="D492" i="35"/>
  <c r="E492" i="35" s="1"/>
  <c r="C491" i="35"/>
  <c r="H491" i="35" s="1"/>
  <c r="H490" i="35"/>
  <c r="E490" i="35"/>
  <c r="D490" i="35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H450" i="35"/>
  <c r="C450" i="35"/>
  <c r="H449" i="35"/>
  <c r="D449" i="35"/>
  <c r="E449" i="35" s="1"/>
  <c r="H448" i="35"/>
  <c r="D448" i="35"/>
  <c r="E448" i="35" s="1"/>
  <c r="H447" i="35"/>
  <c r="D447" i="35"/>
  <c r="D445" i="35" s="1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E435" i="35"/>
  <c r="D435" i="35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D416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E406" i="35"/>
  <c r="D406" i="35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E401" i="35"/>
  <c r="D401" i="35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E374" i="35" s="1"/>
  <c r="D373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H325" i="35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E317" i="35" s="1"/>
  <c r="H316" i="35"/>
  <c r="E316" i="35"/>
  <c r="D316" i="35"/>
  <c r="D315" i="35"/>
  <c r="C315" i="35"/>
  <c r="H315" i="35" s="1"/>
  <c r="H313" i="35"/>
  <c r="D313" i="35"/>
  <c r="E313" i="35" s="1"/>
  <c r="H312" i="35"/>
  <c r="E312" i="35"/>
  <c r="D312" i="35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H302" i="35"/>
  <c r="H301" i="35"/>
  <c r="D301" i="35"/>
  <c r="E301" i="35" s="1"/>
  <c r="H300" i="35"/>
  <c r="D300" i="35"/>
  <c r="E300" i="35" s="1"/>
  <c r="H299" i="35"/>
  <c r="D299" i="35"/>
  <c r="E299" i="35" s="1"/>
  <c r="H298" i="35"/>
  <c r="H297" i="35"/>
  <c r="D297" i="35"/>
  <c r="E297" i="35" s="1"/>
  <c r="E296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D250" i="35" s="1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/>
  <c r="D237" i="35"/>
  <c r="C236" i="35"/>
  <c r="C235" i="35"/>
  <c r="D234" i="35"/>
  <c r="E234" i="35" s="1"/>
  <c r="E233" i="35" s="1"/>
  <c r="C233" i="35"/>
  <c r="D232" i="35"/>
  <c r="E232" i="35" s="1"/>
  <c r="D231" i="35"/>
  <c r="E231" i="35" s="1"/>
  <c r="D230" i="35"/>
  <c r="E230" i="35" s="1"/>
  <c r="C229" i="35"/>
  <c r="C228" i="35" s="1"/>
  <c r="D227" i="35"/>
  <c r="E227" i="35" s="1"/>
  <c r="E226" i="35"/>
  <c r="D226" i="35"/>
  <c r="D225" i="35"/>
  <c r="E225" i="35" s="1"/>
  <c r="E224" i="35"/>
  <c r="D224" i="35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E204" i="35" s="1"/>
  <c r="C204" i="35"/>
  <c r="E202" i="35"/>
  <c r="E201" i="35" s="1"/>
  <c r="E200" i="35" s="1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D193" i="35"/>
  <c r="C193" i="35"/>
  <c r="D192" i="35"/>
  <c r="E192" i="35" s="1"/>
  <c r="D191" i="35"/>
  <c r="D189" i="35" s="1"/>
  <c r="D190" i="35"/>
  <c r="E190" i="35" s="1"/>
  <c r="C189" i="35"/>
  <c r="C188" i="35" s="1"/>
  <c r="D187" i="35"/>
  <c r="E187" i="35" s="1"/>
  <c r="D186" i="35"/>
  <c r="E186" i="35" s="1"/>
  <c r="E185" i="35" s="1"/>
  <c r="E184" i="35" s="1"/>
  <c r="C185" i="35"/>
  <c r="C184" i="35" s="1"/>
  <c r="E183" i="35"/>
  <c r="E182" i="35" s="1"/>
  <c r="D183" i="35"/>
  <c r="D182" i="35" s="1"/>
  <c r="C182" i="35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 s="1"/>
  <c r="H165" i="35"/>
  <c r="D165" i="35"/>
  <c r="E165" i="35" s="1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H123" i="35"/>
  <c r="C123" i="35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H117" i="35"/>
  <c r="C117" i="35"/>
  <c r="C116" i="35" s="1"/>
  <c r="H116" i="35" s="1"/>
  <c r="J116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E88" i="35"/>
  <c r="D88" i="35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E72" i="35"/>
  <c r="D72" i="35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E63" i="35"/>
  <c r="D63" i="35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E54" i="35"/>
  <c r="D54" i="35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E31" i="35"/>
  <c r="D31" i="35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E24" i="35"/>
  <c r="D24" i="35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E776" i="34"/>
  <c r="D776" i="34"/>
  <c r="D775" i="34"/>
  <c r="E775" i="34" s="1"/>
  <c r="D774" i="34"/>
  <c r="E774" i="34" s="1"/>
  <c r="D773" i="34"/>
  <c r="C772" i="34"/>
  <c r="C771" i="34"/>
  <c r="D770" i="34"/>
  <c r="E769" i="34"/>
  <c r="D769" i="34"/>
  <c r="C768" i="34"/>
  <c r="C767" i="34" s="1"/>
  <c r="D766" i="34"/>
  <c r="E766" i="34" s="1"/>
  <c r="E765" i="34" s="1"/>
  <c r="D765" i="34"/>
  <c r="C765" i="34"/>
  <c r="D764" i="34"/>
  <c r="E764" i="34" s="1"/>
  <c r="D763" i="34"/>
  <c r="E763" i="34" s="1"/>
  <c r="D762" i="34"/>
  <c r="C761" i="34"/>
  <c r="C760" i="34" s="1"/>
  <c r="E759" i="34"/>
  <c r="D759" i="34"/>
  <c r="D758" i="34"/>
  <c r="E758" i="34" s="1"/>
  <c r="D757" i="34"/>
  <c r="D756" i="34" s="1"/>
  <c r="D755" i="34" s="1"/>
  <c r="C756" i="34"/>
  <c r="C755" i="34"/>
  <c r="D754" i="34"/>
  <c r="E754" i="34" s="1"/>
  <c r="D753" i="34"/>
  <c r="E753" i="34" s="1"/>
  <c r="E752" i="34"/>
  <c r="D752" i="34"/>
  <c r="C751" i="34"/>
  <c r="C750" i="34" s="1"/>
  <c r="E749" i="34"/>
  <c r="D749" i="34"/>
  <c r="D748" i="34"/>
  <c r="E748" i="34" s="1"/>
  <c r="D747" i="34"/>
  <c r="D746" i="34" s="1"/>
  <c r="C746" i="34"/>
  <c r="C743" i="34" s="1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D731" i="34"/>
  <c r="D730" i="34" s="1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E718" i="34" s="1"/>
  <c r="D718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E707" i="34"/>
  <c r="D707" i="34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E698" i="34"/>
  <c r="D698" i="34"/>
  <c r="H697" i="34"/>
  <c r="D697" i="34"/>
  <c r="E697" i="34" s="1"/>
  <c r="H696" i="34"/>
  <c r="D696" i="34"/>
  <c r="E696" i="34" s="1"/>
  <c r="H695" i="34"/>
  <c r="D695" i="34"/>
  <c r="E695" i="34" s="1"/>
  <c r="H694" i="34"/>
  <c r="C694" i="34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E689" i="34"/>
  <c r="D689" i="34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D653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E649" i="34"/>
  <c r="D649" i="34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E617" i="34"/>
  <c r="D617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C544" i="34"/>
  <c r="H543" i="34"/>
  <c r="D543" i="34"/>
  <c r="E543" i="34" s="1"/>
  <c r="H542" i="34"/>
  <c r="E542" i="34"/>
  <c r="D542" i="34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E510" i="34"/>
  <c r="D510" i="34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H491" i="34"/>
  <c r="C491" i="34"/>
  <c r="H490" i="34"/>
  <c r="D490" i="34"/>
  <c r="E490" i="34" s="1"/>
  <c r="H489" i="34"/>
  <c r="D489" i="34"/>
  <c r="E489" i="34" s="1"/>
  <c r="H488" i="34"/>
  <c r="D488" i="34"/>
  <c r="E488" i="34" s="1"/>
  <c r="H487" i="34"/>
  <c r="E487" i="34"/>
  <c r="D487" i="34"/>
  <c r="C486" i="34"/>
  <c r="H485" i="34"/>
  <c r="D485" i="34"/>
  <c r="E485" i="34" s="1"/>
  <c r="H482" i="34"/>
  <c r="H481" i="34"/>
  <c r="E481" i="34"/>
  <c r="D481" i="34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E471" i="34"/>
  <c r="D471" i="34"/>
  <c r="H470" i="34"/>
  <c r="D470" i="34"/>
  <c r="H469" i="34"/>
  <c r="E469" i="34"/>
  <c r="D469" i="34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E464" i="34"/>
  <c r="D464" i="34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E451" i="34"/>
  <c r="D451" i="34"/>
  <c r="C450" i="34"/>
  <c r="H450" i="34" s="1"/>
  <c r="H449" i="34"/>
  <c r="D449" i="34"/>
  <c r="E449" i="34" s="1"/>
  <c r="H448" i="34"/>
  <c r="D448" i="34"/>
  <c r="D445" i="34" s="1"/>
  <c r="H447" i="34"/>
  <c r="D447" i="34"/>
  <c r="E447" i="34" s="1"/>
  <c r="H446" i="34"/>
  <c r="E446" i="34"/>
  <c r="D446" i="34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E436" i="34"/>
  <c r="D436" i="34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E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E369" i="34"/>
  <c r="E368" i="34" s="1"/>
  <c r="D369" i="34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E359" i="34"/>
  <c r="D359" i="34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H325" i="34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E310" i="34"/>
  <c r="D310" i="34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E304" i="34"/>
  <c r="D304" i="34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 s="1"/>
  <c r="E296" i="34" s="1"/>
  <c r="H296" i="34"/>
  <c r="H295" i="34"/>
  <c r="E295" i="34"/>
  <c r="D295" i="34"/>
  <c r="H294" i="34"/>
  <c r="D294" i="34"/>
  <c r="E294" i="34" s="1"/>
  <c r="H293" i="34"/>
  <c r="E293" i="34"/>
  <c r="D293" i="34"/>
  <c r="H292" i="34"/>
  <c r="D292" i="34"/>
  <c r="E292" i="34" s="1"/>
  <c r="H291" i="34"/>
  <c r="D291" i="34"/>
  <c r="E291" i="34" s="1"/>
  <c r="H290" i="34"/>
  <c r="D290" i="34"/>
  <c r="E290" i="34" s="1"/>
  <c r="E289" i="34" s="1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C265" i="34"/>
  <c r="H265" i="34" s="1"/>
  <c r="H264" i="34"/>
  <c r="D264" i="34"/>
  <c r="E264" i="34" s="1"/>
  <c r="C263" i="34"/>
  <c r="H263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E212" i="34" s="1"/>
  <c r="E211" i="34" s="1"/>
  <c r="D211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D204" i="34" s="1"/>
  <c r="C204" i="34"/>
  <c r="E202" i="34"/>
  <c r="E201" i="34" s="1"/>
  <c r="E200" i="34" s="1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E186" i="34"/>
  <c r="D186" i="34"/>
  <c r="D185" i="34"/>
  <c r="D184" i="34" s="1"/>
  <c r="C185" i="34"/>
  <c r="C184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D167" i="34" s="1"/>
  <c r="H167" i="34"/>
  <c r="C167" i="34"/>
  <c r="H166" i="34"/>
  <c r="D166" i="34"/>
  <c r="E166" i="34" s="1"/>
  <c r="H165" i="34"/>
  <c r="D165" i="34"/>
  <c r="C164" i="34"/>
  <c r="H164" i="34" s="1"/>
  <c r="C163" i="34"/>
  <c r="H163" i="34" s="1"/>
  <c r="J163" i="34" s="1"/>
  <c r="H162" i="34"/>
  <c r="D162" i="34"/>
  <c r="E162" i="34" s="1"/>
  <c r="H161" i="34"/>
  <c r="D161" i="34"/>
  <c r="E161" i="34" s="1"/>
  <c r="C160" i="34"/>
  <c r="H160" i="34" s="1"/>
  <c r="H159" i="34"/>
  <c r="E159" i="34"/>
  <c r="D159" i="34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H138" i="34"/>
  <c r="D138" i="34"/>
  <c r="E138" i="34" s="1"/>
  <c r="H137" i="34"/>
  <c r="D137" i="34"/>
  <c r="E137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E131" i="34"/>
  <c r="D131" i="34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E107" i="34"/>
  <c r="D107" i="34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E81" i="34"/>
  <c r="D81" i="34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E21" i="34"/>
  <c r="D21" i="34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185" i="34" l="1"/>
  <c r="E184" i="34" s="1"/>
  <c r="D136" i="34"/>
  <c r="D373" i="34"/>
  <c r="E448" i="34"/>
  <c r="D544" i="34"/>
  <c r="C215" i="34"/>
  <c r="D244" i="34"/>
  <c r="D243" i="34" s="1"/>
  <c r="D250" i="34"/>
  <c r="E331" i="34"/>
  <c r="E374" i="34"/>
  <c r="D388" i="34"/>
  <c r="D450" i="34"/>
  <c r="E545" i="34"/>
  <c r="E569" i="34"/>
  <c r="E592" i="34"/>
  <c r="E751" i="37"/>
  <c r="D164" i="34"/>
  <c r="C179" i="34"/>
  <c r="E183" i="34"/>
  <c r="E182" i="34" s="1"/>
  <c r="E196" i="34"/>
  <c r="E195" i="34" s="1"/>
  <c r="D265" i="34"/>
  <c r="E325" i="34"/>
  <c r="E378" i="34"/>
  <c r="E474" i="34"/>
  <c r="E486" i="34"/>
  <c r="E513" i="34"/>
  <c r="E595" i="34"/>
  <c r="D727" i="34"/>
  <c r="E747" i="34"/>
  <c r="E746" i="34" s="1"/>
  <c r="D761" i="34"/>
  <c r="D760" i="34" s="1"/>
  <c r="D213" i="35"/>
  <c r="D229" i="35"/>
  <c r="E229" i="35"/>
  <c r="D244" i="35"/>
  <c r="D243" i="35" s="1"/>
  <c r="D298" i="35"/>
  <c r="D399" i="35"/>
  <c r="D463" i="35"/>
  <c r="E477" i="35"/>
  <c r="E595" i="35"/>
  <c r="D646" i="35"/>
  <c r="D661" i="35"/>
  <c r="E661" i="35"/>
  <c r="D140" i="36"/>
  <c r="D146" i="36"/>
  <c r="H154" i="36"/>
  <c r="E167" i="36"/>
  <c r="D722" i="36"/>
  <c r="C743" i="36"/>
  <c r="E136" i="37"/>
  <c r="D331" i="37"/>
  <c r="E114" i="38"/>
  <c r="E628" i="34"/>
  <c r="C645" i="34"/>
  <c r="H645" i="34" s="1"/>
  <c r="J645" i="34" s="1"/>
  <c r="C163" i="35"/>
  <c r="H163" i="35" s="1"/>
  <c r="J163" i="35" s="1"/>
  <c r="D599" i="35"/>
  <c r="D761" i="35"/>
  <c r="D760" i="35" s="1"/>
  <c r="E140" i="36"/>
  <c r="D143" i="36"/>
  <c r="D149" i="36"/>
  <c r="C170" i="36"/>
  <c r="H170" i="36" s="1"/>
  <c r="J170" i="36" s="1"/>
  <c r="D189" i="36"/>
  <c r="E237" i="36"/>
  <c r="E236" i="36" s="1"/>
  <c r="E235" i="36" s="1"/>
  <c r="D768" i="36"/>
  <c r="D767" i="36" s="1"/>
  <c r="D250" i="37"/>
  <c r="E260" i="37"/>
  <c r="D547" i="37"/>
  <c r="E684" i="37"/>
  <c r="D734" i="37"/>
  <c r="D733" i="37" s="1"/>
  <c r="E747" i="37"/>
  <c r="E746" i="37" s="1"/>
  <c r="D671" i="34"/>
  <c r="E757" i="34"/>
  <c r="E191" i="35"/>
  <c r="D216" i="37"/>
  <c r="D599" i="37"/>
  <c r="E679" i="37"/>
  <c r="E665" i="34"/>
  <c r="D129" i="35"/>
  <c r="C179" i="35"/>
  <c r="E328" i="35"/>
  <c r="E417" i="35"/>
  <c r="D497" i="35"/>
  <c r="E611" i="35"/>
  <c r="D233" i="36"/>
  <c r="D228" i="36" s="1"/>
  <c r="D727" i="36"/>
  <c r="D731" i="36"/>
  <c r="D730" i="36" s="1"/>
  <c r="E132" i="37"/>
  <c r="D213" i="37"/>
  <c r="D229" i="37"/>
  <c r="E237" i="37"/>
  <c r="E236" i="37" s="1"/>
  <c r="E235" i="37" s="1"/>
  <c r="D642" i="37"/>
  <c r="D765" i="37"/>
  <c r="D768" i="37"/>
  <c r="D767" i="37" s="1"/>
  <c r="D258" i="38"/>
  <c r="D257" i="38" s="1"/>
  <c r="D115" i="38"/>
  <c r="D114" i="38" s="1"/>
  <c r="H115" i="38"/>
  <c r="J115" i="38" s="1"/>
  <c r="C114" i="38"/>
  <c r="H258" i="38"/>
  <c r="J258" i="38" s="1"/>
  <c r="C257" i="38"/>
  <c r="E642" i="34"/>
  <c r="E587" i="34"/>
  <c r="E581" i="34"/>
  <c r="D412" i="34"/>
  <c r="D409" i="34"/>
  <c r="E392" i="34"/>
  <c r="E389" i="34"/>
  <c r="E388" i="34" s="1"/>
  <c r="E382" i="34"/>
  <c r="E348" i="34"/>
  <c r="E139" i="34"/>
  <c r="C67" i="34"/>
  <c r="H67" i="34" s="1"/>
  <c r="J67" i="34" s="1"/>
  <c r="D97" i="34"/>
  <c r="H68" i="34"/>
  <c r="J68" i="34" s="1"/>
  <c r="D11" i="34"/>
  <c r="E513" i="35"/>
  <c r="C509" i="35"/>
  <c r="H509" i="35" s="1"/>
  <c r="E494" i="35"/>
  <c r="D412" i="35"/>
  <c r="D344" i="35"/>
  <c r="E345" i="35"/>
  <c r="E344" i="35" s="1"/>
  <c r="C153" i="35"/>
  <c r="H153" i="35" s="1"/>
  <c r="J153" i="35" s="1"/>
  <c r="D136" i="35"/>
  <c r="C509" i="36"/>
  <c r="H509" i="36" s="1"/>
  <c r="D513" i="36"/>
  <c r="D474" i="36"/>
  <c r="D445" i="36"/>
  <c r="E392" i="36"/>
  <c r="D388" i="36"/>
  <c r="D382" i="36"/>
  <c r="D378" i="36"/>
  <c r="D357" i="36"/>
  <c r="D353" i="36"/>
  <c r="D344" i="36"/>
  <c r="E4" i="36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/>
  <c r="D239" i="34"/>
  <c r="D238" i="34" s="1"/>
  <c r="E260" i="34"/>
  <c r="D298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E484" i="36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9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63" i="35" s="1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E645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135" i="34" s="1"/>
  <c r="E153" i="34"/>
  <c r="E207" i="34"/>
  <c r="E265" i="34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E370" i="33"/>
  <c r="D370" i="33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E296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E10" i="33"/>
  <c r="D10" i="33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160" i="33" l="1"/>
  <c r="C188" i="33"/>
  <c r="C203" i="33"/>
  <c r="E551" i="34"/>
  <c r="E550" i="34" s="1"/>
  <c r="D153" i="34"/>
  <c r="D152" i="34" s="1"/>
  <c r="D263" i="35"/>
  <c r="E528" i="37"/>
  <c r="E551" i="36"/>
  <c r="E550" i="36" s="1"/>
  <c r="E263" i="34"/>
  <c r="E259" i="34" s="1"/>
  <c r="D726" i="35"/>
  <c r="D725" i="35" s="1"/>
  <c r="D314" i="35"/>
  <c r="D116" i="35"/>
  <c r="D263" i="37"/>
  <c r="C178" i="37"/>
  <c r="D135" i="35"/>
  <c r="D444" i="36"/>
  <c r="D645" i="37"/>
  <c r="E67" i="37"/>
  <c r="E228" i="37"/>
  <c r="E215" i="35"/>
  <c r="E178" i="35" s="1"/>
  <c r="E177" i="35" s="1"/>
  <c r="C178" i="34"/>
  <c r="H178" i="34" s="1"/>
  <c r="J178" i="34" s="1"/>
  <c r="H256" i="38"/>
  <c r="J256" i="38" s="1"/>
  <c r="H257" i="38"/>
  <c r="J257" i="38" s="1"/>
  <c r="H114" i="38"/>
  <c r="J114" i="38" s="1"/>
  <c r="H1" i="38"/>
  <c r="J1" i="38" s="1"/>
  <c r="D135" i="34"/>
  <c r="E67" i="34"/>
  <c r="E67" i="35"/>
  <c r="C339" i="36"/>
  <c r="H339" i="36" s="1"/>
  <c r="J339" i="36" s="1"/>
  <c r="E135" i="36"/>
  <c r="E67" i="36"/>
  <c r="C177" i="34"/>
  <c r="H177" i="34" s="1"/>
  <c r="J177" i="34" s="1"/>
  <c r="D178" i="36"/>
  <c r="D177" i="36" s="1"/>
  <c r="E340" i="37"/>
  <c r="E3" i="34"/>
  <c r="D178" i="34"/>
  <c r="D177" i="34" s="1"/>
  <c r="C538" i="33"/>
  <c r="H538" i="33" s="1"/>
  <c r="E561" i="34"/>
  <c r="D340" i="34"/>
  <c r="E484" i="35"/>
  <c r="E483" i="35" s="1"/>
  <c r="C115" i="35"/>
  <c r="H115" i="35" s="1"/>
  <c r="J115" i="35" s="1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D561" i="34"/>
  <c r="D726" i="34"/>
  <c r="D725" i="34" s="1"/>
  <c r="E340" i="34"/>
  <c r="D263" i="34"/>
  <c r="E152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15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E178" i="37" s="1"/>
  <c r="E177" i="37" s="1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E260" i="33" s="1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D743" i="33" s="1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M3" i="12"/>
  <c r="BA2" i="12"/>
  <c r="BA1" i="12"/>
  <c r="D153" i="33" l="1"/>
  <c r="E152" i="35"/>
  <c r="D258" i="37"/>
  <c r="D257" i="37" s="1"/>
  <c r="E560" i="37"/>
  <c r="E559" i="37" s="1"/>
  <c r="D259" i="34"/>
  <c r="D67" i="33"/>
  <c r="E67" i="33"/>
  <c r="D3" i="33"/>
  <c r="D339" i="34"/>
  <c r="D258" i="34" s="1"/>
  <c r="D257" i="34" s="1"/>
  <c r="E2" i="34"/>
  <c r="E339" i="35"/>
  <c r="E258" i="35" s="1"/>
  <c r="E257" i="35" s="1"/>
  <c r="C114" i="35"/>
  <c r="H114" i="35" s="1"/>
  <c r="J114" i="35" s="1"/>
  <c r="E2" i="35"/>
  <c r="E339" i="36"/>
  <c r="E258" i="36" s="1"/>
  <c r="E257" i="36" s="1"/>
  <c r="D560" i="34"/>
  <c r="D559" i="34" s="1"/>
  <c r="E528" i="33"/>
  <c r="D258" i="35"/>
  <c r="D257" i="35" s="1"/>
  <c r="E114" i="36"/>
  <c r="E114" i="37"/>
  <c r="E259" i="37"/>
  <c r="E258" i="37" s="1"/>
  <c r="E257" i="37" s="1"/>
  <c r="D444" i="33"/>
  <c r="D259" i="36"/>
  <c r="D258" i="36" s="1"/>
  <c r="D257" i="36" s="1"/>
  <c r="E560" i="34"/>
  <c r="E559" i="34" s="1"/>
  <c r="D152" i="35"/>
  <c r="D114" i="35" s="1"/>
  <c r="D114" i="36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15" i="34"/>
  <c r="J115" i="34" s="1"/>
  <c r="C114" i="34"/>
  <c r="H114" i="34" s="1"/>
  <c r="J114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E188" i="33"/>
  <c r="E116" i="33"/>
  <c r="E115" i="33" s="1"/>
  <c r="D2" i="33" l="1"/>
  <c r="H1" i="35"/>
  <c r="J1" i="35" s="1"/>
  <c r="E483" i="33"/>
  <c r="D339" i="33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17" i="4" l="1"/>
  <c r="F63" i="16" l="1"/>
  <c r="F62" i="16"/>
  <c r="F61" i="16"/>
  <c r="F60" i="16"/>
  <c r="H59" i="16"/>
  <c r="G59" i="16"/>
  <c r="F59" i="16"/>
  <c r="I59" i="16" l="1"/>
  <c r="F22" i="16"/>
  <c r="S360" i="12" l="1"/>
  <c r="S359" i="12"/>
  <c r="F71" i="16" l="1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 l="1"/>
  <c r="I64" i="16"/>
  <c r="I69" i="16"/>
  <c r="H75" i="16"/>
  <c r="G75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723" i="16"/>
  <c r="F3" i="16"/>
  <c r="F4" i="16"/>
  <c r="F5" i="16"/>
  <c r="F6" i="16"/>
  <c r="F2" i="16"/>
  <c r="I48" i="16" l="1"/>
  <c r="I36" i="16"/>
  <c r="I2" i="16"/>
  <c r="I46" i="16"/>
  <c r="I75" i="16"/>
  <c r="I50" i="16"/>
  <c r="I39" i="16"/>
  <c r="I33" i="16"/>
  <c r="I23" i="16"/>
  <c r="I9" i="16"/>
  <c r="M359" i="12"/>
  <c r="M360" i="12"/>
</calcChain>
</file>

<file path=xl/sharedStrings.xml><?xml version="1.0" encoding="utf-8"?>
<sst xmlns="http://schemas.openxmlformats.org/spreadsheetml/2006/main" count="5774" uniqueCount="1209">
  <si>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</si>
  <si>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</si>
  <si>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</si>
  <si>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</si>
  <si>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</si>
  <si>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</si>
  <si>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</si>
  <si>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</si>
  <si>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</si>
  <si>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</si>
  <si>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</si>
  <si>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</si>
  <si>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</si>
  <si>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</si>
  <si>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</si>
  <si>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</si>
  <si>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</si>
  <si>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</si>
  <si>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</si>
  <si>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</si>
  <si>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</si>
  <si>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</si>
  <si>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</si>
  <si>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</si>
  <si>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</si>
  <si>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</si>
  <si>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</si>
  <si>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</si>
  <si>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</si>
  <si>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</si>
  <si>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</si>
  <si>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</si>
  <si>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</si>
  <si>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</si>
  <si>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</si>
  <si>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</si>
  <si>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</si>
  <si>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</si>
  <si>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</si>
  <si>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</si>
  <si>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</si>
  <si>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</si>
  <si>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</si>
  <si>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</si>
  <si>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</si>
  <si>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</si>
  <si>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</si>
  <si>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</si>
  <si>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</si>
  <si>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</si>
  <si>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</si>
  <si>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</si>
  <si>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</si>
  <si>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</si>
  <si>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</si>
  <si>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</si>
  <si>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</si>
  <si>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</si>
  <si>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</si>
  <si>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</si>
  <si>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</si>
  <si>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</si>
  <si>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</si>
  <si>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</si>
  <si>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</si>
  <si>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</si>
  <si>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</si>
  <si>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</si>
  <si>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</si>
  <si>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</si>
  <si>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</si>
  <si>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</si>
  <si>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</si>
  <si>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</si>
  <si>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</si>
  <si>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</si>
  <si>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</si>
  <si>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</si>
  <si>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</si>
  <si>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</si>
  <si>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</si>
  <si>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</si>
  <si>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</si>
  <si>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</si>
  <si>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</si>
  <si>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</si>
  <si>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</si>
  <si>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</si>
  <si>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</si>
  <si>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</si>
  <si>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</si>
  <si>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</si>
  <si>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</si>
  <si>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</si>
  <si>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</si>
  <si>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</si>
  <si>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</si>
  <si>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</si>
  <si>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</si>
  <si>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</si>
  <si>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</si>
  <si>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</si>
  <si>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</si>
  <si>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</si>
  <si>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</si>
  <si>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</si>
  <si>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</si>
  <si>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</si>
  <si>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</si>
  <si>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</si>
  <si>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</si>
  <si>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</si>
  <si>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</si>
  <si>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</si>
  <si>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</si>
  <si>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</si>
  <si>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</si>
  <si>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</si>
  <si>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</si>
  <si>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</si>
  <si>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</si>
  <si>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</si>
  <si>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</si>
  <si>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</si>
  <si>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</si>
  <si>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</si>
  <si>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</si>
  <si>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</si>
  <si>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</si>
  <si>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</si>
  <si>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</si>
  <si>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</si>
  <si>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</si>
  <si>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</si>
  <si>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</si>
  <si>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</si>
  <si>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</si>
  <si>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</si>
  <si>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</si>
  <si>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</si>
  <si>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</si>
  <si>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</si>
  <si>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</si>
  <si>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</si>
  <si>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</si>
  <si>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</si>
  <si>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</si>
  <si>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</si>
  <si>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</si>
  <si>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</si>
  <si>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</si>
  <si>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</si>
  <si>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</si>
  <si>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</si>
  <si>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</si>
  <si>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</si>
  <si>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</si>
  <si>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</si>
  <si>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</si>
  <si>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</si>
  <si>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</si>
  <si>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</si>
  <si>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</si>
  <si>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</si>
  <si>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</si>
  <si>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</si>
  <si>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</si>
  <si>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</si>
  <si>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</si>
  <si>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</si>
  <si>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</si>
  <si>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</si>
  <si>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</si>
  <si>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</si>
  <si>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</si>
  <si>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</si>
  <si>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</si>
  <si>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</si>
  <si>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</si>
  <si>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</si>
  <si>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</si>
  <si>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</si>
  <si>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</si>
  <si>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</si>
  <si>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</si>
  <si>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</si>
  <si>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</si>
  <si>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</si>
  <si>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</si>
  <si>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</si>
  <si>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</si>
  <si>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</si>
  <si>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</si>
  <si>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</si>
  <si>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</si>
  <si>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</si>
  <si>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</si>
  <si>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</si>
  <si>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</si>
  <si>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</si>
  <si>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</si>
  <si>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</si>
  <si>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</si>
  <si>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</si>
  <si>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</si>
  <si>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</si>
  <si>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</si>
  <si>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</si>
  <si>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</si>
  <si>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</si>
  <si>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</si>
  <si>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</si>
  <si>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</si>
  <si>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</si>
  <si>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</si>
  <si>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</si>
  <si>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</si>
  <si>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</si>
  <si>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</si>
  <si>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</si>
  <si>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</si>
  <si>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</si>
  <si>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</si>
  <si>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</si>
  <si>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</si>
  <si>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</si>
  <si>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</si>
  <si>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</si>
  <si>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</si>
  <si>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</si>
  <si>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</si>
  <si>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</si>
  <si>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</si>
  <si>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</si>
  <si>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</si>
  <si>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</si>
  <si>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</si>
  <si>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</si>
  <si>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</si>
  <si>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</si>
  <si>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</si>
  <si>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</si>
  <si>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</si>
  <si>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</si>
  <si>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</si>
  <si>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</si>
  <si>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</si>
  <si>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</si>
  <si>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</si>
  <si>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</si>
  <si>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</si>
  <si>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</si>
  <si>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</si>
  <si>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</si>
  <si>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</si>
  <si>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</si>
  <si>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</si>
  <si>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</si>
  <si>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</si>
  <si>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</si>
  <si>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</si>
  <si>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</si>
  <si>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</si>
  <si>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</si>
  <si>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</si>
  <si>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</si>
  <si>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</si>
  <si>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</si>
  <si>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</si>
  <si>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</si>
  <si>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</si>
  <si>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</si>
  <si>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</si>
  <si>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</si>
  <si>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</si>
  <si>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</si>
  <si>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</si>
  <si>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</si>
  <si>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</si>
  <si>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</si>
  <si>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</si>
  <si>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</si>
  <si>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</si>
  <si>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</si>
  <si>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</si>
  <si>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</si>
  <si>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</si>
  <si>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</si>
  <si>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</si>
  <si>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</si>
  <si>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</si>
  <si>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</si>
  <si>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</si>
  <si>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</si>
  <si>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</si>
  <si>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</si>
  <si>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</si>
  <si>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</si>
  <si>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</si>
  <si>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</si>
  <si>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</si>
  <si>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</si>
  <si>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</si>
  <si>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</si>
  <si>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</si>
  <si>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</si>
  <si>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</si>
  <si>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</si>
  <si>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</si>
  <si>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</si>
  <si>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</si>
  <si>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</si>
  <si>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</si>
  <si>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</si>
  <si>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</si>
  <si>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</si>
  <si>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</si>
  <si>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</si>
  <si>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</si>
  <si>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</si>
  <si>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</si>
  <si>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</si>
  <si>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</si>
  <si>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</si>
  <si>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</si>
  <si>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</si>
  <si>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</si>
  <si>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</si>
  <si>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</si>
  <si>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</si>
  <si>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</si>
  <si>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</si>
  <si>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</si>
  <si>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</si>
  <si>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</si>
  <si>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</si>
  <si>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</si>
  <si>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</si>
  <si>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</si>
  <si>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</si>
  <si>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</si>
  <si>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</si>
  <si>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</si>
  <si>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</si>
  <si>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</si>
  <si>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</si>
  <si>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</si>
  <si>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</si>
  <si>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</si>
  <si>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</si>
  <si>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</si>
  <si>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</si>
  <si>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</si>
  <si>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</si>
  <si>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</si>
  <si>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</si>
  <si>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</si>
  <si>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</si>
  <si>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</si>
  <si>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</si>
  <si>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</si>
  <si>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</si>
  <si>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</si>
  <si>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</si>
  <si>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</si>
  <si>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</si>
  <si>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</si>
  <si>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</si>
  <si>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</si>
  <si>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</si>
  <si>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</si>
  <si>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</si>
  <si>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</si>
  <si>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</si>
  <si>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</si>
  <si>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</si>
  <si>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</si>
  <si>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</si>
  <si>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</si>
  <si>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</si>
  <si>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</si>
  <si>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</si>
  <si>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</si>
  <si>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</si>
  <si>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</si>
  <si>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</si>
  <si>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</si>
  <si>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</si>
  <si>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</si>
  <si>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</si>
  <si>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</si>
  <si>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</si>
  <si>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</si>
  <si>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</si>
  <si>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</si>
  <si>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</si>
  <si>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</si>
  <si>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</si>
  <si>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</si>
  <si>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</si>
  <si>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</si>
  <si>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</si>
  <si>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</si>
  <si>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</si>
  <si>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</si>
  <si>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</si>
  <si>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</si>
  <si>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</si>
  <si>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</si>
  <si>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</si>
  <si>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</si>
  <si>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</si>
  <si>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</si>
  <si>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</si>
  <si>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</si>
  <si>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</si>
  <si>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</si>
  <si>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</si>
  <si>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</si>
  <si>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</si>
  <si>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</si>
  <si>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</si>
  <si>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</si>
  <si>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</si>
  <si>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</si>
  <si>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</si>
  <si>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</si>
  <si>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</si>
  <si>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</si>
  <si>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</si>
  <si>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</si>
  <si>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</si>
  <si>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</si>
  <si>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</si>
  <si>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</si>
  <si>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</si>
  <si>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</si>
  <si>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</si>
  <si>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</si>
  <si>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</si>
  <si>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</si>
  <si>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</si>
  <si>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</si>
  <si>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</si>
  <si>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</si>
  <si>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</si>
  <si>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</si>
  <si>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</si>
  <si>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</si>
  <si>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</si>
  <si>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</si>
  <si>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</si>
  <si>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</si>
  <si>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</si>
  <si>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</si>
  <si>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</si>
  <si>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</si>
  <si>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</si>
  <si>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</si>
  <si>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</si>
  <si>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</si>
  <si>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</si>
  <si>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</si>
  <si>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</si>
  <si>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</si>
  <si>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</si>
  <si>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</si>
  <si>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</si>
  <si>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</si>
  <si>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</si>
  <si>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</si>
  <si>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</si>
  <si>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</si>
  <si>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</si>
  <si>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</si>
  <si>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</si>
  <si>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</si>
  <si>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</si>
  <si>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</si>
  <si>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</si>
  <si>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</si>
  <si>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</si>
  <si>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</si>
  <si>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</si>
  <si>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</si>
  <si>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</si>
  <si>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</si>
  <si>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</si>
  <si>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</si>
  <si>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</si>
  <si>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</si>
  <si>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</si>
  <si>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</si>
  <si>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</si>
  <si>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</si>
  <si>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</si>
  <si>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</si>
  <si>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</si>
  <si>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</si>
  <si>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</si>
  <si>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</si>
  <si>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</si>
  <si>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</si>
  <si>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</si>
  <si>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</si>
  <si>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</si>
  <si>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</si>
  <si>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</si>
  <si>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</si>
  <si>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</si>
  <si>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</si>
  <si>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</si>
  <si>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</si>
  <si>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</si>
  <si>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</si>
  <si>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</si>
  <si>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</si>
  <si>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</si>
  <si>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</si>
  <si>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</si>
  <si>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</si>
  <si>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</si>
  <si>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</si>
  <si>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</si>
  <si>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</si>
  <si>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</si>
  <si>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</si>
  <si>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</si>
  <si>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</si>
  <si>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</si>
  <si>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</si>
  <si>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</si>
  <si>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</si>
  <si>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</si>
  <si>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</si>
  <si>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</si>
  <si>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</si>
  <si>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</si>
  <si>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</si>
  <si>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</si>
  <si>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</si>
  <si>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</si>
  <si>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</si>
  <si>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</si>
  <si>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</si>
  <si>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</si>
  <si>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</si>
  <si>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</si>
  <si>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</si>
  <si>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</si>
  <si>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</si>
  <si>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</si>
  <si>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</si>
  <si>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</si>
  <si>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</si>
  <si>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</si>
  <si>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</si>
  <si>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</si>
  <si>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</si>
  <si>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</si>
  <si>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</si>
  <si>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</si>
  <si>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</si>
  <si>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</si>
  <si>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</si>
  <si>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</si>
  <si>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</si>
  <si>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</si>
  <si>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</si>
  <si>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</si>
  <si>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</si>
  <si>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</si>
  <si>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</si>
  <si>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</si>
  <si>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</si>
  <si>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</si>
  <si>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</si>
  <si>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</si>
  <si>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</si>
  <si>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</si>
  <si>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</si>
  <si>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</si>
  <si>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</si>
  <si>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</si>
  <si>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</si>
  <si>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</si>
  <si>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</si>
  <si>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</si>
  <si>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</si>
  <si>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</si>
  <si>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</si>
  <si>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</si>
  <si>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</si>
  <si>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</si>
  <si>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</si>
  <si>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</si>
  <si>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</si>
  <si>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</si>
  <si>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</si>
  <si>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</si>
  <si>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</si>
  <si>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</si>
  <si>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</si>
  <si>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</si>
  <si>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</si>
  <si>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</si>
  <si>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</si>
  <si>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</si>
  <si>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</si>
  <si>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</si>
  <si>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</si>
  <si>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</si>
  <si>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</si>
  <si>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</si>
  <si>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</si>
  <si>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</si>
  <si>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</si>
  <si>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</si>
  <si>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</si>
  <si>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</si>
  <si>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</si>
  <si>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</si>
  <si>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</si>
  <si>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</si>
  <si>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</si>
  <si>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</si>
  <si>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</si>
  <si>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</si>
  <si>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</si>
  <si>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</si>
  <si>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</si>
  <si>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</si>
  <si>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</si>
  <si>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</si>
  <si>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</si>
  <si>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</si>
  <si>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</si>
  <si>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</si>
  <si>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</si>
  <si>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</si>
  <si>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</si>
  <si>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</si>
  <si>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</si>
  <si>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</si>
  <si>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</si>
  <si>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</si>
  <si>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</si>
  <si>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</si>
  <si>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</si>
  <si>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</si>
  <si>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</si>
  <si>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</si>
  <si>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</si>
  <si>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</si>
  <si>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</si>
  <si>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</si>
  <si>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</si>
  <si>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</si>
  <si>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</si>
  <si>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</si>
  <si>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</si>
  <si>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</si>
  <si>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</si>
  <si>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</si>
  <si>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</si>
  <si>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</si>
  <si>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</si>
  <si>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</si>
  <si>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</si>
  <si>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</si>
  <si>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</si>
  <si>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</si>
  <si>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</si>
  <si>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</si>
  <si>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</si>
  <si>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</si>
  <si>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</si>
  <si>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</si>
  <si>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</si>
  <si>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</si>
  <si>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</si>
  <si>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</si>
  <si>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</si>
  <si>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</si>
  <si>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</si>
  <si>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</si>
  <si>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</si>
  <si>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</si>
  <si>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</si>
  <si>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</si>
  <si>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</si>
  <si>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</si>
  <si>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</si>
  <si>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</si>
  <si>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</si>
  <si>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</si>
  <si>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</si>
  <si>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</si>
  <si>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</si>
  <si>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</si>
  <si>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</si>
  <si>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</si>
  <si>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</si>
  <si>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</si>
  <si>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</si>
  <si>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</si>
  <si>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</si>
  <si>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</si>
  <si>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</si>
  <si>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</si>
  <si>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</si>
  <si>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</si>
  <si>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</si>
  <si>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</si>
  <si>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</si>
  <si>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</si>
  <si>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</si>
  <si>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</si>
  <si>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</si>
  <si>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</si>
  <si>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</si>
  <si>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</si>
  <si>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</si>
  <si>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</si>
  <si>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</si>
  <si>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</si>
  <si>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</si>
  <si>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</si>
  <si>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</si>
  <si>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</si>
  <si>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</si>
  <si>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</si>
  <si>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</si>
  <si>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</si>
  <si>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</si>
  <si>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</si>
  <si>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</si>
  <si>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</si>
  <si>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</si>
  <si>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</si>
  <si>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</si>
  <si>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</si>
  <si>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</si>
  <si>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</si>
  <si>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</si>
  <si>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</si>
  <si>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</si>
  <si>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</si>
  <si>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</si>
  <si>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</si>
  <si>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</si>
  <si>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</si>
  <si>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</si>
  <si>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</si>
  <si>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</si>
  <si>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</si>
  <si>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</si>
  <si>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</si>
  <si>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</si>
  <si>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</si>
  <si>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</si>
  <si>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</si>
  <si>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</si>
  <si>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</si>
  <si>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</si>
  <si>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</si>
  <si>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</si>
  <si>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</si>
  <si>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</si>
  <si>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</si>
  <si>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</si>
  <si>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</si>
  <si>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</si>
  <si>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</si>
  <si>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</si>
  <si>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</si>
  <si>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</si>
  <si>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</si>
  <si>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</si>
  <si>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</si>
  <si>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</si>
  <si>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</si>
  <si>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</si>
  <si>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</si>
  <si>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</si>
  <si>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</si>
  <si>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</si>
  <si>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</si>
  <si>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</si>
  <si>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</si>
  <si>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</si>
  <si>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</si>
  <si>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</si>
  <si>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</si>
  <si>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</si>
  <si>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</si>
  <si>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</si>
  <si>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</si>
  <si>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</si>
  <si>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</si>
  <si>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</si>
  <si>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</si>
  <si>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</si>
  <si>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</si>
  <si>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</si>
  <si>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</si>
  <si>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</si>
  <si>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</si>
  <si>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</si>
  <si>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</si>
  <si>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</si>
  <si>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</si>
  <si>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</si>
  <si>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</si>
  <si>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</si>
  <si>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</si>
  <si>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</si>
  <si>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</si>
  <si>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</si>
  <si>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</si>
  <si>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</si>
  <si>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</si>
  <si>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</si>
  <si>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</si>
  <si>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</si>
  <si>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</si>
  <si>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</si>
  <si>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</si>
  <si>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</si>
  <si>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</si>
  <si>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</si>
  <si>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</si>
  <si>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</si>
  <si>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</si>
  <si>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</si>
  <si>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</si>
  <si>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</si>
  <si>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</si>
  <si>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</si>
  <si>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</si>
  <si>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</si>
  <si>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</si>
  <si>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</si>
  <si>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</si>
  <si>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</si>
  <si>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</si>
  <si>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</si>
  <si>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</si>
  <si>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</si>
  <si>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</si>
  <si>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</si>
  <si>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</si>
  <si>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</si>
  <si>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</si>
  <si>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</si>
  <si>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</si>
  <si>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</si>
  <si>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</si>
  <si>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</si>
  <si>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</si>
  <si>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</si>
  <si>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</si>
  <si>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</si>
  <si>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</si>
  <si>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عدد 660 لسنة 2011</t>
  </si>
  <si>
    <t>نهى العجيمي</t>
  </si>
  <si>
    <t>لطيفة السعيدي</t>
  </si>
  <si>
    <t>حسن ذوكار</t>
  </si>
  <si>
    <t>محمود الاحمر</t>
  </si>
  <si>
    <t>ضحى بوكثير</t>
  </si>
  <si>
    <t>بدر الدين الزوالي</t>
  </si>
  <si>
    <t>عادل الغيداوي</t>
  </si>
  <si>
    <t>كريم ضو</t>
  </si>
  <si>
    <t>عبد الحميد العبيدي</t>
  </si>
  <si>
    <t>منى الفقراوي</t>
  </si>
  <si>
    <t>دراسة طلب قرض لتمويل عملية اقتناء سيارة لنقل الجثث
-دراسة طلب قرض تمويل مشروع تهيئة السوق البلدي الجيلاني مارشان
-دراسة مشروع تحويل اعتمادات من فصل الى فصل داخل ميزانية العنوان الاول لسنة 2014
-دراسة طلب قطعة ارض لتخصيصها لبناء جامع نهج الجمهورية قرب الملعب البلدي
-دراسة طلب التفويت في مقر القباضة المالية بالزهراء ة اضافة قطعة ارض محاذية لتوسعة القباضة المالية لاقامة مكتب لمراقبة الاداءات
دراسة مطلب اخراج قطعة ارض من الملك البلدي العام الى الملك البلدي الخاص و التفويت فيها بعد ضبط المعلوم النهائي
دراسة وضعية ارض الجعيدي من حيث الاشغال التهيئة و البنية التحتية
دراسة مبدأ الترخيص لمتساكني أرض الجعيدي للتزود بالتيارالكهربائي و الماء الصالح للشراب
تكوين لجنة لتسمية و ترقيم مساكن انهج تقسيم ارض الجعيدي</t>
  </si>
  <si>
    <t>البرنامج السنوي للاستثمار البلدي لسنة 2016
البرنامج السنوي لدعم القدرات
اتفاقية اسناد المساعدة الموظفة و غير الموظفة من طرف صندوق القروض و مساعدة الجماعات المحلية</t>
  </si>
  <si>
    <t xml:space="preserve">تعبيد الطرقات </t>
  </si>
  <si>
    <t>حي الطيب المهيري</t>
  </si>
  <si>
    <t>حي الحبيب</t>
  </si>
  <si>
    <t>حي العز</t>
  </si>
  <si>
    <t>حي برج الوزير</t>
  </si>
  <si>
    <t>تطهير شبكة التنوير العمومي بالزهراء</t>
  </si>
  <si>
    <t>اتجميل المدينة</t>
  </si>
  <si>
    <t>شارع الحبيب بو رقيبة</t>
  </si>
  <si>
    <t xml:space="preserve">تهيئة المستودع البلدي </t>
  </si>
  <si>
    <t>تعبيد طرقات</t>
  </si>
  <si>
    <t>حي 25 جويلية</t>
  </si>
  <si>
    <t>6شقق كائنة بعمارة الرملة بنهج الجيلاني مارشان</t>
  </si>
  <si>
    <t>6شقق كائنة بعمارة الرملة بنهج غرة جوان</t>
  </si>
  <si>
    <t>محل سكني بنهج طه حسين</t>
  </si>
  <si>
    <t>6 محلات تجارية بنهج الجيلاني مارشان اسفل عمارة رملة</t>
  </si>
  <si>
    <t>16 محل تجاري كائن بالسوق البلدي الجيلاني مارشان</t>
  </si>
  <si>
    <t>3 موائد عرض كائنة بالسوق البلدي الجيلاني مارشان</t>
  </si>
  <si>
    <t>7محلات تجارية كائنة بالسوق البلدي طه حسين</t>
  </si>
  <si>
    <t>8 موائد عرض كائنة بالسوق البلدي طه حسين</t>
  </si>
  <si>
    <t>3 محلات سكنية بنهج 20 مارس ( المستودع البلدي )</t>
  </si>
  <si>
    <t xml:space="preserve">محل كائن بحي 18 جانفي 1952 بالزهراء </t>
  </si>
  <si>
    <t>مبنى كائن بنهج غرة جوان الزهراء " الحرس الوطني "</t>
  </si>
  <si>
    <t xml:space="preserve">مبنى كائن بنهج الهادي شاكر " القباضة المالية " </t>
  </si>
  <si>
    <t>محل كائن بنهج الهادي شاكر " المقهى الثقافي "</t>
  </si>
  <si>
    <t>مبنى كائن بشارع الصفاء " الاجيال "</t>
  </si>
  <si>
    <t>مبنى كائن بنهج 25 جويلية " فن النسيج "</t>
  </si>
  <si>
    <t xml:space="preserve">مبنى كائن بحي الصفاء " قاعة الافراح سابقا " </t>
  </si>
  <si>
    <t>محل كائن بشارع البيئة ملاصق لشركة التونسية للكهرباء و الغاز</t>
  </si>
  <si>
    <t>بانقلو كائن بإقامة لاسياستا شارع فرنسا</t>
  </si>
  <si>
    <t>محل تجاري كائن بنهج 25 جويلية</t>
  </si>
  <si>
    <t>3 مقرات كانت موضوع على ذمة الشعب</t>
  </si>
  <si>
    <t>نصف عقار على الشياع معروف بمقهى الزهور</t>
  </si>
  <si>
    <t>قطعة ارض بيضاء مسوغة لاستغلالها كملعب رياضي</t>
  </si>
  <si>
    <t>مبنى كائن بشارع الحبيب بورقيبة ( المعتمدية )</t>
  </si>
  <si>
    <t>4 قطع اراضي بيضاء</t>
  </si>
  <si>
    <t>مسلخ بلدي</t>
  </si>
  <si>
    <t>سوق اسبوعية</t>
  </si>
  <si>
    <t>دار الشباب</t>
  </si>
  <si>
    <t>نادي للاطفال</t>
  </si>
  <si>
    <t>مكتبة عمومية</t>
  </si>
  <si>
    <t>دار الثقافة</t>
  </si>
  <si>
    <t>مكتب</t>
  </si>
  <si>
    <t>بناية</t>
  </si>
  <si>
    <t>شقة</t>
  </si>
  <si>
    <t>العنوان : نهج غرة جوان
اسم الشاغل للمحل : وزارة الشباب و الرياضة</t>
  </si>
  <si>
    <t>العنوان : حي 18 جانفي نهج صلاح الدين بو شوشة
اسم الشاغل للمحل : وزارة الشباب و الرياضة</t>
  </si>
  <si>
    <t>العنوان : نهج غرة جوان
اسم الشاغل للمحل :  وزارة الثقافة</t>
  </si>
  <si>
    <t>العنوان : شارع الهادي شاكر
اسم الشاغل للمحل : وزارة الثقافة</t>
  </si>
  <si>
    <t>العنوان : شارع الحبيب بورقيبة / مقر دار الجمعيات
اسم الشاغل للمحل : جمعية التنمية المحلية</t>
  </si>
  <si>
    <t>العنوان : نهج غرة جوان
اسم الشاغل للمحل :  المكتب المحلي للمتقاعدين</t>
  </si>
  <si>
    <t>العنوان :شارع الحبيب بورقيبة / مقر دار الجمعيات
اسم الشاغل للمحل : جمعية التواصل</t>
  </si>
  <si>
    <t>العنوان :شارع الحبيب بورقيبة / مقر دار الجمعيات
اسم الشاغل للمحل : الهلال الاحمر</t>
  </si>
  <si>
    <t>العنوان :شارع الحبيب بورقيبة / مقر دار الجمعيات
اسم الشاغل للمحل : الجمعية التونسية لمساعدة الصم / فرع بن عروس</t>
  </si>
  <si>
    <t>العنوان : حي الحبيب
اسم الشاغل للمحل : جمعية المحافظة على القران الكريم</t>
  </si>
  <si>
    <t>العنوان شارع 25 جويلية
اسم الشاغل للمحل الغرفة الفتية بالزهراء</t>
  </si>
  <si>
    <t xml:space="preserve">العنوان   حي الصفاء
اسم الشاغل للمحل  الاتحاد الوطني للمراة </t>
  </si>
  <si>
    <t>حي الهول</t>
  </si>
  <si>
    <t>حي بن ميلاد</t>
  </si>
  <si>
    <t>حي النصر</t>
  </si>
  <si>
    <t>حي الصفاء</t>
  </si>
  <si>
    <t>حي 18 جانفي</t>
  </si>
  <si>
    <t>حي الايمان</t>
  </si>
  <si>
    <t>حي الرياض</t>
  </si>
  <si>
    <t>حي مراد 1</t>
  </si>
  <si>
    <t>حي مراد 2</t>
  </si>
  <si>
    <t xml:space="preserve">حي العز </t>
  </si>
  <si>
    <t>حي الهادي خفشة</t>
  </si>
  <si>
    <t>حي بانورما</t>
  </si>
  <si>
    <t>حي حدائق الزهراء</t>
  </si>
  <si>
    <t>الحي الرياضي ( حي برج الوزير سابقا )</t>
  </si>
  <si>
    <t xml:space="preserve">حي الوليجة </t>
  </si>
  <si>
    <t>ISUZU STAFET</t>
  </si>
  <si>
    <t>ISUZU 9CV</t>
  </si>
  <si>
    <t>RNT 17 CV</t>
  </si>
  <si>
    <t>RNT 13 CV</t>
  </si>
  <si>
    <t>IVECO FARID 190</t>
  </si>
  <si>
    <t>FIAT 110 17 CV</t>
  </si>
  <si>
    <t>RNT MASTER B110</t>
  </si>
  <si>
    <t>LANDINI 16 CV</t>
  </si>
  <si>
    <t>NEW HOLLAND TDD 80 16 CV</t>
  </si>
  <si>
    <t>MINI KUBOUTA 3 CV</t>
  </si>
  <si>
    <t>KUBOTA 4CV</t>
  </si>
  <si>
    <t>TRAX VOVLO</t>
  </si>
  <si>
    <t xml:space="preserve">GARDER </t>
  </si>
  <si>
    <t>L.C.M</t>
  </si>
  <si>
    <t>MINI CHARGEUSE</t>
  </si>
  <si>
    <t>FORD</t>
  </si>
  <si>
    <t xml:space="preserve">LANDINI </t>
  </si>
  <si>
    <t>TRACTOPELLE CASE</t>
  </si>
  <si>
    <t>RNT 19</t>
  </si>
  <si>
    <t>RNT CLIO</t>
  </si>
  <si>
    <t>PEUGEOT 206</t>
  </si>
  <si>
    <t>MUTCHIBUTCHI</t>
  </si>
  <si>
    <t xml:space="preserve">NEW HOLLAND </t>
  </si>
  <si>
    <t>PEUGEOT BOXER</t>
  </si>
  <si>
    <t xml:space="preserve">IVECO </t>
  </si>
  <si>
    <t>الكتابة الخاصة</t>
  </si>
  <si>
    <t>قسم شؤون المجلس</t>
  </si>
  <si>
    <t>مكتب الضبط المركزي</t>
  </si>
  <si>
    <t>مكتب العلاقات مع المواطن</t>
  </si>
  <si>
    <t>الكاتب العام للبلدية</t>
  </si>
  <si>
    <t>وحدة اعلامية</t>
  </si>
  <si>
    <t>قسم الدراسات و البرمجة</t>
  </si>
  <si>
    <t>قسم الصيانة</t>
  </si>
  <si>
    <t>خلية الجودة</t>
  </si>
  <si>
    <t>قسم مراقبة التراتيب البلدية</t>
  </si>
  <si>
    <t>مصلحة العمل الاجتماعي و الثقافي و الشبابي</t>
  </si>
  <si>
    <t>قسم الشؤون الاجتماعية</t>
  </si>
  <si>
    <t>قسم الشباب و الثقافة</t>
  </si>
  <si>
    <t>قسم التوثيق و الارشيف و الاعلام</t>
  </si>
  <si>
    <t>قسم التوثيق و الارشيف</t>
  </si>
  <si>
    <t>قسم الاعلام</t>
  </si>
  <si>
    <t>ادارة الشؤون الادارية و المالية</t>
  </si>
  <si>
    <t>مصلحة الحالة المدنية و الانتخابات</t>
  </si>
  <si>
    <t>قسم الحالة المدنية</t>
  </si>
  <si>
    <t>قسم الانتخابات</t>
  </si>
  <si>
    <t>الادارة الفرعية للشؤون الادارية</t>
  </si>
  <si>
    <t>مصلحة التصرف في الموارد البشرية</t>
  </si>
  <si>
    <t>مصلحة الشؤون القانونية و الملك البلدي</t>
  </si>
  <si>
    <t>قسم الشؤون العقارية و الملك البلدي</t>
  </si>
  <si>
    <t>الادارة الفرعية للشؤون المالية</t>
  </si>
  <si>
    <t>مصلحة المالية و الصفقات</t>
  </si>
  <si>
    <t>قم الحسابية</t>
  </si>
  <si>
    <t>قسم الاجور</t>
  </si>
  <si>
    <t>قسم الميزانية</t>
  </si>
  <si>
    <t>قسم الصفقات</t>
  </si>
  <si>
    <t>مصلحة الاستخلاصات و الشؤون الاقتصادية</t>
  </si>
  <si>
    <t>قسم الاستخلاصات</t>
  </si>
  <si>
    <t>قسم الاداءات</t>
  </si>
  <si>
    <t>قسم الشؤون الاقتصادية</t>
  </si>
  <si>
    <t>الادارة الفنية</t>
  </si>
  <si>
    <t>مصلحة التهيئة العمرانية</t>
  </si>
  <si>
    <t>مصلحة التقاسيم و التراخيص العمرانية</t>
  </si>
  <si>
    <t>الادارة الفرعية للتهيئة العمرانية و الدراسات</t>
  </si>
  <si>
    <t>الادارة الفرعية للاشغال و النظافة</t>
  </si>
  <si>
    <t>مصلحة الاشغال و الصيانة</t>
  </si>
  <si>
    <t>قسم الاشغال</t>
  </si>
  <si>
    <t>مصلحة حفظ الصحة و النظافة و المحيط</t>
  </si>
  <si>
    <t>قسم النظافة و المحيط</t>
  </si>
  <si>
    <t>قسم الصحة</t>
  </si>
  <si>
    <t>تقني</t>
  </si>
  <si>
    <t>كاتب صحفي</t>
  </si>
  <si>
    <t>كاتب صحفي مساعد</t>
  </si>
  <si>
    <t>ملحق صحفي</t>
  </si>
  <si>
    <t>عبد الحميد الزعلوني</t>
  </si>
  <si>
    <t>مفيدة الشريف</t>
  </si>
  <si>
    <t>سنية بو معزة</t>
  </si>
  <si>
    <t>جميلة المرسني</t>
  </si>
  <si>
    <t>ايرام النعيمي</t>
  </si>
  <si>
    <t>احمد بن يحيى</t>
  </si>
  <si>
    <t>محمد بو هلال</t>
  </si>
  <si>
    <t>ايمان الحميدي</t>
  </si>
  <si>
    <t>رشيدة منصر</t>
  </si>
  <si>
    <t>سنية نعمان</t>
  </si>
  <si>
    <t>عواطف بلعج</t>
  </si>
  <si>
    <t>احلام مرزوق</t>
  </si>
  <si>
    <t>محمد اليتيم</t>
  </si>
  <si>
    <t>عدنان الفايدي</t>
  </si>
  <si>
    <t>مليكة بوغانمي</t>
  </si>
  <si>
    <t>سنية السعدي</t>
  </si>
  <si>
    <t>سناء جلال</t>
  </si>
  <si>
    <t>توفيق الخضار</t>
  </si>
  <si>
    <t>منير العاشوري</t>
  </si>
  <si>
    <t>عبد العزيز الشعباني</t>
  </si>
  <si>
    <t>حنان الفتاتي</t>
  </si>
  <si>
    <t>محمد نبيل الخياطي</t>
  </si>
  <si>
    <t>خالد السحباني</t>
  </si>
  <si>
    <t>صفاء البناني</t>
  </si>
  <si>
    <t>نجاة المي</t>
  </si>
  <si>
    <t>عبد الواحدالسديري</t>
  </si>
  <si>
    <t>مريم بن علي</t>
  </si>
  <si>
    <t>حسن الدريدي</t>
  </si>
  <si>
    <t>محمد مقدام</t>
  </si>
  <si>
    <t>المولدي بوزيد</t>
  </si>
  <si>
    <t>لطفي عباس</t>
  </si>
  <si>
    <t>المنجي تياه</t>
  </si>
  <si>
    <t>جميلة الهمامي</t>
  </si>
  <si>
    <t>محمد سلطان</t>
  </si>
  <si>
    <t>ناجية برقو</t>
  </si>
  <si>
    <t>الشريف اولاد الصغير</t>
  </si>
  <si>
    <t>امل الرحيمي</t>
  </si>
  <si>
    <t>هشام العبيدي</t>
  </si>
  <si>
    <t>ماهر الساحلي</t>
  </si>
  <si>
    <t>بلال العبيدي</t>
  </si>
  <si>
    <t>لسعد بن منوبي الساحلي</t>
  </si>
  <si>
    <t>سامي الورتاني</t>
  </si>
  <si>
    <t>كريم الوسلاتي</t>
  </si>
  <si>
    <t>احمد الطرهوني</t>
  </si>
  <si>
    <t>هادية الورفلي</t>
  </si>
  <si>
    <t>جمعة رمضاني</t>
  </si>
  <si>
    <t>محمد الورفلي</t>
  </si>
  <si>
    <t>عمر الريابي</t>
  </si>
  <si>
    <t>عبد المجيد بن سلطان</t>
  </si>
  <si>
    <t>عبد الرحمان الغربي</t>
  </si>
  <si>
    <t>ابراهيم حمزة</t>
  </si>
  <si>
    <t>سامي الدريدي</t>
  </si>
  <si>
    <t>لسعد بلعربي الساحلي</t>
  </si>
  <si>
    <t>صابر النموشي</t>
  </si>
  <si>
    <t>عبد الرحمان العدولي</t>
  </si>
  <si>
    <t>فاروق الكريمي</t>
  </si>
  <si>
    <t>عادل الساحلي</t>
  </si>
  <si>
    <t>رضا بن سليمان</t>
  </si>
  <si>
    <t xml:space="preserve">معز بن خليفة </t>
  </si>
  <si>
    <t>نبيل بن غزالة</t>
  </si>
  <si>
    <t>ريم بو كثير</t>
  </si>
  <si>
    <t>ايمن الساحلي</t>
  </si>
  <si>
    <t>رضا العدولي</t>
  </si>
  <si>
    <t>وليد بوترعة</t>
  </si>
  <si>
    <t>رياض الزواري</t>
  </si>
  <si>
    <t>رفيقة العمري</t>
  </si>
  <si>
    <t>عبد القادر بن حمزة</t>
  </si>
  <si>
    <t>بلحسن بوزيد</t>
  </si>
  <si>
    <t>انور حمزة</t>
  </si>
  <si>
    <t>مفيدة با ابراهيم</t>
  </si>
  <si>
    <t>حليمة مفتاح</t>
  </si>
  <si>
    <t>سعيدة النفاتي</t>
  </si>
  <si>
    <t>نبيل الغربي</t>
  </si>
  <si>
    <t>محرزية الورتاني</t>
  </si>
  <si>
    <t>قيس الحمري</t>
  </si>
  <si>
    <t>نعيمة التواتي</t>
  </si>
  <si>
    <t>حاتم البهري</t>
  </si>
  <si>
    <t>فتحي الساسي</t>
  </si>
  <si>
    <t>معز بن رابح</t>
  </si>
  <si>
    <t>حنان الشريف</t>
  </si>
  <si>
    <t>فرجاني العفوري</t>
  </si>
  <si>
    <t>عادل العزابي</t>
  </si>
  <si>
    <t>خالد الغربي</t>
  </si>
  <si>
    <t>معز الرياحي</t>
  </si>
  <si>
    <t>عماد الميغري</t>
  </si>
  <si>
    <t>طارق الهمامي</t>
  </si>
  <si>
    <t>عز الدين الدريدي</t>
  </si>
  <si>
    <t>صبري بن هندة</t>
  </si>
  <si>
    <t>خميس بن هون</t>
  </si>
  <si>
    <t>حسن السعيدي</t>
  </si>
  <si>
    <t>خميس بن قميرة</t>
  </si>
  <si>
    <t>حسام الفتاتي</t>
  </si>
  <si>
    <t>مختار الحركاتي</t>
  </si>
  <si>
    <t>محمد علي بن ابراهيم</t>
  </si>
  <si>
    <t>اكرم خمزة</t>
  </si>
  <si>
    <t>فتحي بن صالح</t>
  </si>
  <si>
    <t>معاذ الطرابلسي</t>
  </si>
  <si>
    <t>سمير الورغي</t>
  </si>
  <si>
    <t>زياد السعيدي</t>
  </si>
  <si>
    <t xml:space="preserve">لطفي  الحزري </t>
  </si>
  <si>
    <t>فتحي النموشي</t>
  </si>
  <si>
    <t>الشاذلي العقوبي</t>
  </si>
  <si>
    <t>كمال البريني</t>
  </si>
  <si>
    <t>حسني العزابي</t>
  </si>
  <si>
    <t>علي السالمي</t>
  </si>
  <si>
    <t>محمد علي الساحلي</t>
  </si>
  <si>
    <t>محرز بالشيخ</t>
  </si>
  <si>
    <t>محمد علي الخياري</t>
  </si>
  <si>
    <t>الهاشمي الدريدي</t>
  </si>
  <si>
    <t>محمد المرغني</t>
  </si>
  <si>
    <t>كمال بوكثير</t>
  </si>
  <si>
    <t>محمد السالمي</t>
  </si>
  <si>
    <t>زياد الساحلي</t>
  </si>
  <si>
    <t>رمضان الساحلي</t>
  </si>
  <si>
    <t>كمال المثلوثي</t>
  </si>
  <si>
    <t>هشام بوقرة</t>
  </si>
  <si>
    <t>رؤوف بوكثير</t>
  </si>
  <si>
    <t>عبد الحميد الساحلي</t>
  </si>
  <si>
    <t>القارصي الساحلي</t>
  </si>
  <si>
    <t>بسمة جعوان</t>
  </si>
  <si>
    <t>فهمي الصالحي</t>
  </si>
  <si>
    <t>حسين العباسي</t>
  </si>
  <si>
    <t>محمد خشلق</t>
  </si>
  <si>
    <t>انيس السعدوني</t>
  </si>
  <si>
    <t>احمد الهمامي</t>
  </si>
  <si>
    <t>انيس الكريفي</t>
  </si>
  <si>
    <t>طارق سلطان</t>
  </si>
  <si>
    <t>صالح السعيدي</t>
  </si>
  <si>
    <t>حمزة الهمامي</t>
  </si>
  <si>
    <t>وليد حمزة</t>
  </si>
  <si>
    <t>علي الفزاني</t>
  </si>
  <si>
    <t>حسان الساحلي</t>
  </si>
  <si>
    <t>عصام الكوكي</t>
  </si>
  <si>
    <t>حاتم المحمودي</t>
  </si>
  <si>
    <t>نور الدين الخياري</t>
  </si>
  <si>
    <t>سامي بن عمار</t>
  </si>
  <si>
    <t>رمضان السالمي</t>
  </si>
  <si>
    <t>حسن الخياري</t>
  </si>
  <si>
    <t>عبد العزيز الطياري</t>
  </si>
  <si>
    <t>عادل التبيني</t>
  </si>
  <si>
    <t>حميدة حمزة</t>
  </si>
  <si>
    <t>منذر السعيدي</t>
  </si>
  <si>
    <t>عصام العجيمي</t>
  </si>
  <si>
    <t>عز الدين الفضلاوي</t>
  </si>
  <si>
    <t>علي بوزيد</t>
  </si>
  <si>
    <t>سالم العقربي</t>
  </si>
  <si>
    <t>محمد السعيدي</t>
  </si>
  <si>
    <t>انيس البلعزي</t>
  </si>
  <si>
    <t>حميدة بن مبروك</t>
  </si>
  <si>
    <t>صالح الساحلي</t>
  </si>
  <si>
    <t>ماهر بن عطية</t>
  </si>
  <si>
    <t>نور الدين الشمطوري</t>
  </si>
  <si>
    <t>منير الشايبي</t>
  </si>
  <si>
    <t>عبد الرزاق بن سعد</t>
  </si>
  <si>
    <t>المنصف كروط</t>
  </si>
  <si>
    <t>الصادق البهري</t>
  </si>
  <si>
    <t>عمر بن قويدر</t>
  </si>
  <si>
    <t xml:space="preserve">عز الدين بن خليفة </t>
  </si>
  <si>
    <t>حسن الناصري</t>
  </si>
  <si>
    <t>المنجي بن احمد</t>
  </si>
  <si>
    <t>محمد المجعي</t>
  </si>
  <si>
    <t>رضا الساحلي</t>
  </si>
  <si>
    <t>زهير الغربي</t>
  </si>
  <si>
    <t>عبد الله اليعقوبي</t>
  </si>
  <si>
    <t>فتحي الطرهوني</t>
  </si>
  <si>
    <t>عبد الجليل الاسود</t>
  </si>
  <si>
    <t>فرجاني بن جرادة</t>
  </si>
  <si>
    <t>وليد المرغني</t>
  </si>
  <si>
    <t>عبد القادر بن علية</t>
  </si>
  <si>
    <t>الفتحي اللواتي</t>
  </si>
  <si>
    <t xml:space="preserve">لطفي بن علية </t>
  </si>
  <si>
    <t>رشيدة بن عيسى</t>
  </si>
  <si>
    <t>كمال اليعقوبي</t>
  </si>
  <si>
    <t>كمال الورفلي</t>
  </si>
  <si>
    <t>محمد صالح الشريق</t>
  </si>
  <si>
    <t>محمد الطاهر المالكي</t>
  </si>
  <si>
    <t xml:space="preserve">سامي العامري </t>
  </si>
  <si>
    <t>حافظ الغربي</t>
  </si>
  <si>
    <t>سمير العبدلي</t>
  </si>
  <si>
    <t>راضية الشعالي</t>
  </si>
  <si>
    <t>عبد الرزاق العزاببي</t>
  </si>
  <si>
    <t>محسن الساحلي</t>
  </si>
  <si>
    <t>محسن الحركاتي</t>
  </si>
  <si>
    <t>زينب الساحلي</t>
  </si>
  <si>
    <t>عمار المنصوري</t>
  </si>
  <si>
    <t>الهادي ابيار</t>
  </si>
  <si>
    <t>عبد العالي الورفلي</t>
  </si>
  <si>
    <t>صهريج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</si>
</sst>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152" activePane="bottomRight" state="frozen"/>
      <selection pane="topRight" activeCell="B1" sqref="B1"/>
      <selection pane="bottomLeft" activeCell="A3" sqref="A3"/>
      <selection pane="bottomRight" activeCell="B163" sqref="B163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7" t="s">
        <v>68</v>
      </c>
      <c r="B1" s="167" t="s">
        <v>793</v>
      </c>
      <c r="C1" s="167" t="s">
        <v>795</v>
      </c>
      <c r="D1" s="167" t="s">
        <v>799</v>
      </c>
    </row>
    <row r="2" spans="1:10" s="113" customFormat="1" ht="23.25" customHeight="1">
      <c r="A2" s="167"/>
      <c r="B2" s="167"/>
      <c r="C2" s="167"/>
      <c r="D2" s="167"/>
    </row>
    <row r="3" spans="1:10" s="113" customFormat="1">
      <c r="A3" s="137" t="s">
        <v>1048</v>
      </c>
      <c r="B3" s="137">
        <v>1</v>
      </c>
      <c r="C3" s="137"/>
      <c r="D3" s="137"/>
      <c r="J3" s="113" t="s">
        <v>796</v>
      </c>
    </row>
    <row r="4" spans="1:10" s="113" customFormat="1">
      <c r="A4" s="137" t="s">
        <v>1049</v>
      </c>
      <c r="B4" s="137">
        <v>1</v>
      </c>
      <c r="C4" s="137"/>
      <c r="D4" s="137"/>
      <c r="J4" s="113" t="s">
        <v>797</v>
      </c>
    </row>
    <row r="5" spans="1:10" s="113" customFormat="1">
      <c r="A5" s="137" t="s">
        <v>1050</v>
      </c>
      <c r="B5" s="137">
        <v>1</v>
      </c>
      <c r="C5" s="137"/>
      <c r="D5" s="137"/>
      <c r="J5" s="113" t="s">
        <v>798</v>
      </c>
    </row>
    <row r="6" spans="1:10" s="113" customFormat="1">
      <c r="A6" s="137" t="s">
        <v>1051</v>
      </c>
      <c r="B6" s="137">
        <v>1</v>
      </c>
      <c r="C6" s="137"/>
      <c r="D6" s="137"/>
      <c r="J6" s="113" t="s">
        <v>779</v>
      </c>
    </row>
    <row r="7" spans="1:10" s="113" customFormat="1">
      <c r="A7" s="137" t="s">
        <v>1052</v>
      </c>
      <c r="B7" s="137">
        <v>1</v>
      </c>
      <c r="C7" s="137"/>
      <c r="D7" s="137"/>
    </row>
    <row r="8" spans="1:10" s="113" customFormat="1">
      <c r="A8" s="137" t="s">
        <v>1053</v>
      </c>
      <c r="B8" s="137">
        <v>1</v>
      </c>
      <c r="C8" s="137"/>
      <c r="D8" s="137"/>
    </row>
    <row r="9" spans="1:10" s="113" customFormat="1">
      <c r="A9" s="137" t="s">
        <v>1054</v>
      </c>
      <c r="B9" s="137">
        <v>2</v>
      </c>
      <c r="C9" s="137"/>
      <c r="D9" s="137"/>
    </row>
    <row r="10" spans="1:10" s="113" customFormat="1">
      <c r="A10" s="137" t="s">
        <v>1055</v>
      </c>
      <c r="B10" s="137">
        <v>2</v>
      </c>
      <c r="C10" s="137"/>
      <c r="D10" s="137"/>
    </row>
    <row r="11" spans="1:10" s="113" customFormat="1">
      <c r="A11" s="137" t="s">
        <v>1056</v>
      </c>
      <c r="B11" s="137">
        <v>2</v>
      </c>
      <c r="C11" s="137"/>
      <c r="D11" s="137"/>
    </row>
    <row r="12" spans="1:10" s="113" customFormat="1">
      <c r="A12" s="137" t="s">
        <v>1057</v>
      </c>
      <c r="B12" s="137">
        <v>2</v>
      </c>
      <c r="C12" s="137"/>
      <c r="D12" s="137"/>
    </row>
    <row r="13" spans="1:10" s="113" customFormat="1">
      <c r="A13" s="137" t="s">
        <v>1058</v>
      </c>
      <c r="B13" s="137">
        <v>3</v>
      </c>
      <c r="C13" s="137"/>
      <c r="D13" s="137"/>
    </row>
    <row r="14" spans="1:10" s="113" customFormat="1">
      <c r="A14" s="137" t="s">
        <v>1059</v>
      </c>
      <c r="B14" s="137">
        <v>3</v>
      </c>
      <c r="C14" s="137"/>
      <c r="D14" s="137"/>
    </row>
    <row r="15" spans="1:10" s="113" customFormat="1">
      <c r="A15" s="137" t="s">
        <v>1060</v>
      </c>
      <c r="B15" s="137">
        <v>3</v>
      </c>
      <c r="C15" s="137"/>
      <c r="D15" s="137"/>
    </row>
    <row r="16" spans="1:10" s="113" customFormat="1">
      <c r="A16" s="137" t="s">
        <v>1061</v>
      </c>
      <c r="B16" s="137">
        <v>3</v>
      </c>
      <c r="C16" s="137"/>
      <c r="D16" s="137"/>
    </row>
    <row r="17" spans="1:4" s="113" customFormat="1">
      <c r="A17" s="137" t="s">
        <v>1062</v>
      </c>
      <c r="B17" s="137">
        <v>3</v>
      </c>
      <c r="C17" s="137"/>
      <c r="D17" s="137"/>
    </row>
    <row r="18" spans="1:4" s="113" customFormat="1">
      <c r="A18" s="137" t="s">
        <v>1063</v>
      </c>
      <c r="B18" s="137">
        <v>3</v>
      </c>
      <c r="C18" s="137"/>
      <c r="D18" s="137"/>
    </row>
    <row r="19" spans="1:4" s="113" customFormat="1">
      <c r="A19" s="137" t="s">
        <v>1064</v>
      </c>
      <c r="B19" s="137">
        <v>3</v>
      </c>
      <c r="C19" s="137"/>
      <c r="D19" s="137"/>
    </row>
    <row r="20" spans="1:4" s="113" customFormat="1">
      <c r="A20" s="137" t="s">
        <v>1065</v>
      </c>
      <c r="B20" s="137">
        <v>3</v>
      </c>
      <c r="C20" s="137"/>
      <c r="D20" s="137"/>
    </row>
    <row r="21" spans="1:4" s="113" customFormat="1">
      <c r="A21" s="103" t="s">
        <v>1066</v>
      </c>
      <c r="B21" s="137">
        <v>3</v>
      </c>
      <c r="C21" s="103"/>
      <c r="D21" s="103"/>
    </row>
    <row r="22" spans="1:4" s="113" customFormat="1">
      <c r="A22" s="103" t="s">
        <v>1067</v>
      </c>
      <c r="B22" s="137">
        <v>3</v>
      </c>
      <c r="C22" s="103"/>
      <c r="D22" s="103"/>
    </row>
    <row r="23" spans="1:4" s="113" customFormat="1">
      <c r="A23" s="103" t="s">
        <v>1068</v>
      </c>
      <c r="B23" s="137">
        <v>3</v>
      </c>
      <c r="C23" s="103"/>
      <c r="D23" s="103"/>
    </row>
    <row r="24" spans="1:4" s="113" customFormat="1">
      <c r="A24" s="103" t="s">
        <v>1069</v>
      </c>
      <c r="B24" s="137">
        <v>3</v>
      </c>
      <c r="C24" s="103"/>
      <c r="D24" s="103"/>
    </row>
    <row r="25" spans="1:4" s="113" customFormat="1">
      <c r="A25" s="103" t="s">
        <v>1070</v>
      </c>
      <c r="B25" s="137">
        <v>3</v>
      </c>
      <c r="C25" s="103"/>
      <c r="D25" s="103"/>
    </row>
    <row r="26" spans="1:4" s="113" customFormat="1">
      <c r="A26" s="103" t="s">
        <v>1071</v>
      </c>
      <c r="B26" s="137">
        <v>3</v>
      </c>
      <c r="C26" s="103"/>
      <c r="D26" s="103"/>
    </row>
    <row r="27" spans="1:4" s="113" customFormat="1">
      <c r="A27" s="107" t="s">
        <v>1072</v>
      </c>
      <c r="B27" s="137">
        <v>3</v>
      </c>
      <c r="C27" s="107"/>
      <c r="D27" s="107"/>
    </row>
    <row r="28" spans="1:4" s="113" customFormat="1">
      <c r="A28" s="99" t="s">
        <v>1073</v>
      </c>
      <c r="B28" s="137">
        <v>3</v>
      </c>
      <c r="C28" s="100"/>
      <c r="D28" s="100"/>
    </row>
    <row r="29" spans="1:4" s="113" customFormat="1">
      <c r="A29" s="99" t="s">
        <v>1074</v>
      </c>
      <c r="B29" s="137">
        <v>3</v>
      </c>
      <c r="C29" s="100"/>
      <c r="D29" s="100"/>
    </row>
    <row r="30" spans="1:4" s="113" customFormat="1">
      <c r="A30" s="99" t="s">
        <v>1075</v>
      </c>
      <c r="B30" s="137">
        <v>3</v>
      </c>
      <c r="C30" s="100"/>
      <c r="D30" s="100"/>
    </row>
    <row r="31" spans="1:4" s="113" customFormat="1">
      <c r="A31" s="99" t="s">
        <v>1076</v>
      </c>
      <c r="B31" s="137">
        <v>3</v>
      </c>
      <c r="C31" s="100"/>
      <c r="D31" s="100"/>
    </row>
    <row r="32" spans="1:4" s="113" customFormat="1">
      <c r="A32" s="99" t="s">
        <v>1077</v>
      </c>
      <c r="B32" s="137">
        <v>3</v>
      </c>
      <c r="C32" s="100"/>
      <c r="D32" s="100"/>
    </row>
    <row r="33" spans="1:4" s="113" customFormat="1">
      <c r="A33" s="99" t="s">
        <v>1078</v>
      </c>
      <c r="B33" s="137">
        <v>3</v>
      </c>
      <c r="C33" s="100"/>
      <c r="D33" s="100"/>
    </row>
    <row r="34" spans="1:4" s="113" customFormat="1">
      <c r="A34" s="99" t="s">
        <v>1079</v>
      </c>
      <c r="B34" s="137">
        <v>3</v>
      </c>
      <c r="C34" s="100"/>
      <c r="D34" s="100"/>
    </row>
    <row r="35" spans="1:4" s="113" customFormat="1">
      <c r="A35" s="99" t="s">
        <v>1080</v>
      </c>
      <c r="B35" s="137">
        <v>3</v>
      </c>
      <c r="C35" s="100"/>
      <c r="D35" s="100"/>
    </row>
    <row r="36" spans="1:4" s="113" customFormat="1">
      <c r="A36" s="99" t="s">
        <v>1081</v>
      </c>
      <c r="B36" s="137">
        <v>3</v>
      </c>
      <c r="C36" s="100"/>
      <c r="D36" s="100"/>
    </row>
    <row r="37" spans="1:4" s="113" customFormat="1">
      <c r="A37" s="99" t="s">
        <v>1082</v>
      </c>
      <c r="B37" s="137">
        <v>3</v>
      </c>
      <c r="C37" s="100"/>
      <c r="D37" s="100"/>
    </row>
    <row r="38" spans="1:4" s="113" customFormat="1">
      <c r="A38" s="99" t="s">
        <v>1083</v>
      </c>
      <c r="B38" s="137">
        <v>3</v>
      </c>
      <c r="C38" s="100"/>
      <c r="D38" s="100"/>
    </row>
    <row r="39" spans="1:4" s="113" customFormat="1">
      <c r="A39" s="99" t="s">
        <v>1084</v>
      </c>
      <c r="B39" s="137">
        <v>3</v>
      </c>
      <c r="C39" s="100"/>
      <c r="D39" s="100"/>
    </row>
    <row r="40" spans="1:4" s="113" customFormat="1">
      <c r="A40" s="108" t="s">
        <v>1085</v>
      </c>
      <c r="B40" s="137">
        <v>3</v>
      </c>
      <c r="C40" s="108"/>
      <c r="D40" s="108"/>
    </row>
    <row r="41" spans="1:4" s="113" customFormat="1">
      <c r="A41" s="108" t="s">
        <v>1086</v>
      </c>
      <c r="B41" s="137">
        <v>3</v>
      </c>
      <c r="C41" s="108"/>
      <c r="D41" s="108"/>
    </row>
    <row r="42" spans="1:4" s="113" customFormat="1">
      <c r="A42" s="108" t="s">
        <v>1087</v>
      </c>
      <c r="B42" s="137">
        <v>3</v>
      </c>
      <c r="C42" s="108"/>
      <c r="D42" s="108"/>
    </row>
    <row r="43" spans="1:4" s="113" customFormat="1">
      <c r="A43" s="108" t="s">
        <v>1088</v>
      </c>
      <c r="B43" s="137">
        <v>3</v>
      </c>
      <c r="C43" s="108"/>
      <c r="D43" s="108"/>
    </row>
    <row r="44" spans="1:4" s="113" customFormat="1">
      <c r="A44" s="108" t="s">
        <v>1089</v>
      </c>
      <c r="B44" s="137">
        <v>3</v>
      </c>
      <c r="C44" s="108"/>
      <c r="D44" s="108"/>
    </row>
    <row r="45" spans="1:4" s="113" customFormat="1">
      <c r="A45" s="108" t="s">
        <v>1090</v>
      </c>
      <c r="B45" s="137">
        <v>3</v>
      </c>
      <c r="C45" s="108"/>
      <c r="D45" s="108"/>
    </row>
    <row r="46" spans="1:4" s="113" customFormat="1">
      <c r="A46" s="108" t="s">
        <v>1091</v>
      </c>
      <c r="B46" s="137">
        <v>3</v>
      </c>
      <c r="C46" s="108"/>
      <c r="D46" s="108"/>
    </row>
    <row r="47" spans="1:4" s="113" customFormat="1">
      <c r="A47" s="108" t="s">
        <v>1092</v>
      </c>
      <c r="B47" s="137">
        <v>3</v>
      </c>
      <c r="C47" s="108"/>
      <c r="D47" s="108"/>
    </row>
    <row r="48" spans="1:4" s="113" customFormat="1">
      <c r="A48" s="65" t="s">
        <v>1093</v>
      </c>
      <c r="B48" s="65">
        <v>4</v>
      </c>
      <c r="C48" s="97"/>
      <c r="D48" s="97"/>
    </row>
    <row r="49" spans="1:4" s="113" customFormat="1">
      <c r="A49" s="65" t="s">
        <v>1094</v>
      </c>
      <c r="B49" s="65">
        <v>4</v>
      </c>
      <c r="C49" s="97"/>
      <c r="D49" s="97"/>
    </row>
    <row r="50" spans="1:4" s="113" customFormat="1">
      <c r="A50" s="65" t="s">
        <v>1095</v>
      </c>
      <c r="B50" s="65">
        <v>4</v>
      </c>
      <c r="C50" s="96"/>
      <c r="D50" s="96"/>
    </row>
    <row r="51" spans="1:4" s="113" customFormat="1">
      <c r="A51" s="65" t="s">
        <v>1096</v>
      </c>
      <c r="B51" s="65">
        <v>4</v>
      </c>
      <c r="C51" s="96"/>
      <c r="D51" s="96"/>
    </row>
    <row r="52" spans="1:4" s="113" customFormat="1">
      <c r="A52" s="65" t="s">
        <v>1097</v>
      </c>
      <c r="B52" s="65">
        <v>4</v>
      </c>
      <c r="C52" s="96"/>
      <c r="D52" s="96"/>
    </row>
    <row r="53" spans="1:4" s="113" customFormat="1">
      <c r="A53" s="65" t="s">
        <v>1098</v>
      </c>
      <c r="B53" s="65">
        <v>4</v>
      </c>
      <c r="C53" s="96"/>
      <c r="D53" s="96"/>
    </row>
    <row r="54" spans="1:4" s="113" customFormat="1">
      <c r="A54" s="65" t="s">
        <v>1099</v>
      </c>
      <c r="B54" s="65">
        <v>4</v>
      </c>
      <c r="C54" s="96"/>
      <c r="D54" s="96"/>
    </row>
    <row r="55" spans="1:4" s="113" customFormat="1">
      <c r="A55" s="65" t="s">
        <v>1100</v>
      </c>
      <c r="B55" s="65">
        <v>4</v>
      </c>
      <c r="C55" s="96"/>
      <c r="D55" s="96"/>
    </row>
    <row r="56" spans="1:4" s="113" customFormat="1">
      <c r="A56" s="65" t="s">
        <v>1101</v>
      </c>
      <c r="B56" s="65">
        <v>4</v>
      </c>
      <c r="C56" s="96"/>
      <c r="D56" s="96"/>
    </row>
    <row r="57" spans="1:4" s="113" customFormat="1">
      <c r="A57" s="65" t="s">
        <v>1102</v>
      </c>
      <c r="B57" s="65">
        <v>4</v>
      </c>
      <c r="C57" s="96"/>
      <c r="D57" s="96"/>
    </row>
    <row r="58" spans="1:4" s="113" customFormat="1">
      <c r="A58" s="65" t="s">
        <v>1103</v>
      </c>
      <c r="B58" s="65">
        <v>4</v>
      </c>
      <c r="C58" s="104"/>
      <c r="D58" s="104"/>
    </row>
    <row r="59" spans="1:4" s="113" customFormat="1">
      <c r="A59" s="65" t="s">
        <v>1104</v>
      </c>
      <c r="B59" s="65">
        <v>4</v>
      </c>
      <c r="C59" s="103"/>
      <c r="D59" s="103"/>
    </row>
    <row r="60" spans="1:4" s="113" customFormat="1">
      <c r="A60" s="65" t="s">
        <v>1105</v>
      </c>
      <c r="B60" s="65">
        <v>4</v>
      </c>
      <c r="C60" s="103"/>
      <c r="D60" s="103"/>
    </row>
    <row r="61" spans="1:4" s="113" customFormat="1">
      <c r="A61" s="65" t="s">
        <v>1106</v>
      </c>
      <c r="B61" s="65">
        <v>4</v>
      </c>
      <c r="C61" s="103"/>
      <c r="D61" s="103"/>
    </row>
    <row r="62" spans="1:4" s="113" customFormat="1">
      <c r="A62" s="65" t="s">
        <v>1107</v>
      </c>
      <c r="B62" s="65">
        <v>4</v>
      </c>
      <c r="C62" s="103"/>
      <c r="D62" s="103"/>
    </row>
    <row r="63" spans="1:4" s="113" customFormat="1">
      <c r="A63" s="65" t="s">
        <v>1108</v>
      </c>
      <c r="B63" s="65">
        <v>4</v>
      </c>
      <c r="C63" s="103"/>
      <c r="D63" s="103"/>
    </row>
    <row r="64" spans="1:4" s="113" customFormat="1">
      <c r="A64" s="65" t="s">
        <v>1109</v>
      </c>
      <c r="B64" s="65">
        <v>4</v>
      </c>
      <c r="C64" s="103"/>
      <c r="D64" s="103"/>
    </row>
    <row r="65" spans="1:4" s="113" customFormat="1">
      <c r="A65" s="65" t="s">
        <v>1110</v>
      </c>
      <c r="B65" s="65">
        <v>4</v>
      </c>
      <c r="C65" s="103"/>
      <c r="D65" s="103"/>
    </row>
    <row r="66" spans="1:4" s="113" customFormat="1">
      <c r="A66" s="65" t="s">
        <v>1111</v>
      </c>
      <c r="B66" s="65">
        <v>4</v>
      </c>
      <c r="C66" s="103"/>
      <c r="D66" s="103"/>
    </row>
    <row r="67" spans="1:4" s="113" customFormat="1">
      <c r="A67" s="65" t="s">
        <v>1112</v>
      </c>
      <c r="B67" s="65">
        <v>4</v>
      </c>
      <c r="C67" s="103"/>
      <c r="D67" s="103"/>
    </row>
    <row r="68" spans="1:4" s="113" customFormat="1">
      <c r="A68" s="65" t="s">
        <v>1113</v>
      </c>
      <c r="B68" s="65">
        <v>4</v>
      </c>
      <c r="C68" s="103"/>
      <c r="D68" s="103"/>
    </row>
    <row r="69" spans="1:4" s="113" customFormat="1">
      <c r="A69" s="65" t="s">
        <v>1114</v>
      </c>
      <c r="B69" s="65">
        <v>4</v>
      </c>
      <c r="C69" s="103"/>
      <c r="D69" s="103"/>
    </row>
    <row r="70" spans="1:4" s="113" customFormat="1">
      <c r="A70" s="65" t="s">
        <v>1115</v>
      </c>
      <c r="B70" s="65">
        <v>4</v>
      </c>
      <c r="C70" s="103"/>
      <c r="D70" s="103"/>
    </row>
    <row r="71" spans="1:4" s="113" customFormat="1">
      <c r="A71" s="65" t="s">
        <v>1116</v>
      </c>
      <c r="B71" s="65">
        <v>4</v>
      </c>
      <c r="C71" s="103"/>
      <c r="D71" s="103"/>
    </row>
    <row r="72" spans="1:4" s="113" customFormat="1">
      <c r="A72" s="65" t="s">
        <v>1117</v>
      </c>
      <c r="B72" s="65">
        <v>4</v>
      </c>
      <c r="C72" s="103"/>
      <c r="D72" s="103"/>
    </row>
    <row r="73" spans="1:4" s="113" customFormat="1">
      <c r="A73" s="65" t="s">
        <v>1118</v>
      </c>
      <c r="B73" s="65">
        <v>4</v>
      </c>
      <c r="C73" s="103"/>
      <c r="D73" s="103"/>
    </row>
    <row r="74" spans="1:4" s="113" customFormat="1">
      <c r="A74" s="65" t="s">
        <v>1119</v>
      </c>
      <c r="B74" s="65">
        <v>4</v>
      </c>
      <c r="C74" s="103"/>
      <c r="D74" s="103"/>
    </row>
    <row r="75" spans="1:4" s="113" customFormat="1">
      <c r="A75" s="65" t="s">
        <v>1120</v>
      </c>
      <c r="B75" s="65">
        <v>4</v>
      </c>
      <c r="C75" s="103"/>
      <c r="D75" s="103"/>
    </row>
    <row r="76" spans="1:4" s="113" customFormat="1">
      <c r="A76" s="65" t="s">
        <v>1121</v>
      </c>
      <c r="B76" s="65">
        <v>4</v>
      </c>
      <c r="C76" s="103"/>
      <c r="D76" s="103"/>
    </row>
    <row r="77" spans="1:4" s="113" customFormat="1">
      <c r="A77" s="65" t="s">
        <v>1122</v>
      </c>
      <c r="B77" s="65">
        <v>4</v>
      </c>
      <c r="C77" s="103"/>
      <c r="D77" s="103"/>
    </row>
    <row r="78" spans="1:4" s="113" customFormat="1">
      <c r="A78" s="65" t="s">
        <v>1123</v>
      </c>
      <c r="B78" s="65">
        <v>4</v>
      </c>
      <c r="C78" s="104"/>
      <c r="D78" s="104"/>
    </row>
    <row r="79" spans="1:4" s="113" customFormat="1">
      <c r="A79" s="65" t="s">
        <v>1124</v>
      </c>
      <c r="B79" s="65">
        <v>4</v>
      </c>
      <c r="C79" s="103"/>
      <c r="D79" s="103"/>
    </row>
    <row r="80" spans="1:4" s="113" customFormat="1">
      <c r="A80" s="65" t="s">
        <v>1125</v>
      </c>
      <c r="B80" s="65">
        <v>4</v>
      </c>
      <c r="C80" s="103"/>
      <c r="D80" s="103"/>
    </row>
    <row r="81" spans="1:4" s="113" customFormat="1">
      <c r="A81" s="65" t="s">
        <v>1126</v>
      </c>
      <c r="B81" s="65">
        <v>4</v>
      </c>
      <c r="C81" s="103"/>
      <c r="D81" s="103"/>
    </row>
    <row r="82" spans="1:4" s="113" customFormat="1">
      <c r="A82" s="65" t="s">
        <v>1127</v>
      </c>
      <c r="B82" s="65">
        <v>4</v>
      </c>
      <c r="C82" s="103"/>
      <c r="D82" s="103"/>
    </row>
    <row r="83" spans="1:4" s="113" customFormat="1">
      <c r="A83" s="103" t="s">
        <v>1128</v>
      </c>
      <c r="B83" s="65">
        <v>4</v>
      </c>
      <c r="C83" s="103"/>
      <c r="D83" s="103"/>
    </row>
    <row r="84" spans="1:4" s="113" customFormat="1">
      <c r="A84" s="103" t="s">
        <v>1129</v>
      </c>
      <c r="B84" s="65">
        <v>4</v>
      </c>
      <c r="C84" s="103"/>
      <c r="D84" s="103"/>
    </row>
    <row r="85" spans="1:4" s="113" customFormat="1">
      <c r="A85" s="103" t="s">
        <v>1130</v>
      </c>
      <c r="B85" s="65">
        <v>4</v>
      </c>
      <c r="C85" s="103"/>
      <c r="D85" s="103"/>
    </row>
    <row r="86" spans="1:4" s="113" customFormat="1">
      <c r="A86" s="103" t="s">
        <v>1131</v>
      </c>
      <c r="B86" s="65">
        <v>4</v>
      </c>
      <c r="C86" s="103"/>
      <c r="D86" s="103"/>
    </row>
    <row r="87" spans="1:4" s="113" customFormat="1">
      <c r="A87" s="103" t="s">
        <v>1132</v>
      </c>
      <c r="B87" s="65">
        <v>4</v>
      </c>
      <c r="C87" s="103"/>
      <c r="D87" s="103"/>
    </row>
    <row r="88" spans="1:4" s="113" customFormat="1">
      <c r="A88" s="103" t="s">
        <v>1133</v>
      </c>
      <c r="B88" s="65">
        <v>4</v>
      </c>
      <c r="C88" s="103"/>
      <c r="D88" s="103"/>
    </row>
    <row r="89" spans="1:4" s="113" customFormat="1">
      <c r="A89" s="103" t="s">
        <v>1134</v>
      </c>
      <c r="B89" s="103">
        <v>5</v>
      </c>
      <c r="C89" s="103"/>
      <c r="D89" s="103"/>
    </row>
    <row r="90" spans="1:4" s="113" customFormat="1">
      <c r="A90" s="103" t="s">
        <v>1135</v>
      </c>
      <c r="B90" s="103">
        <v>5</v>
      </c>
      <c r="C90" s="103"/>
      <c r="D90" s="103"/>
    </row>
    <row r="91" spans="1:4" s="113" customFormat="1">
      <c r="A91" s="103" t="s">
        <v>1136</v>
      </c>
      <c r="B91" s="103">
        <v>5</v>
      </c>
      <c r="C91" s="103"/>
      <c r="D91" s="103"/>
    </row>
    <row r="92" spans="1:4" s="113" customFormat="1">
      <c r="A92" s="103" t="s">
        <v>1137</v>
      </c>
      <c r="B92" s="103">
        <v>5</v>
      </c>
      <c r="C92" s="103"/>
      <c r="D92" s="103"/>
    </row>
    <row r="93" spans="1:4" s="113" customFormat="1">
      <c r="A93" s="103" t="s">
        <v>1138</v>
      </c>
      <c r="B93" s="103">
        <v>5</v>
      </c>
      <c r="C93" s="103"/>
      <c r="D93" s="103"/>
    </row>
    <row r="94" spans="1:4" s="113" customFormat="1">
      <c r="A94" s="103" t="s">
        <v>1139</v>
      </c>
      <c r="B94" s="103">
        <v>5</v>
      </c>
      <c r="C94" s="103"/>
      <c r="D94" s="103"/>
    </row>
    <row r="95" spans="1:4" s="113" customFormat="1">
      <c r="A95" s="103" t="s">
        <v>1140</v>
      </c>
      <c r="B95" s="103">
        <v>5</v>
      </c>
      <c r="C95" s="103"/>
      <c r="D95" s="103"/>
    </row>
    <row r="96" spans="1:4" s="113" customFormat="1">
      <c r="A96" s="103" t="s">
        <v>1141</v>
      </c>
      <c r="B96" s="103">
        <v>5</v>
      </c>
      <c r="C96" s="103"/>
      <c r="D96" s="103"/>
    </row>
    <row r="97" spans="1:4" s="113" customFormat="1">
      <c r="A97" s="103" t="s">
        <v>1142</v>
      </c>
      <c r="B97" s="103">
        <v>5</v>
      </c>
      <c r="C97" s="103"/>
      <c r="D97" s="103"/>
    </row>
    <row r="98" spans="1:4" s="113" customFormat="1">
      <c r="A98" s="104" t="s">
        <v>1143</v>
      </c>
      <c r="B98" s="103">
        <v>5</v>
      </c>
      <c r="C98" s="104"/>
      <c r="D98" s="104"/>
    </row>
    <row r="99" spans="1:4" s="113" customFormat="1">
      <c r="A99" s="103" t="s">
        <v>1144</v>
      </c>
      <c r="B99" s="103">
        <v>5</v>
      </c>
      <c r="C99" s="103"/>
      <c r="D99" s="103"/>
    </row>
    <row r="100" spans="1:4" s="113" customFormat="1">
      <c r="A100" s="103" t="s">
        <v>1145</v>
      </c>
      <c r="B100" s="103">
        <v>5</v>
      </c>
      <c r="C100" s="103"/>
      <c r="D100" s="103"/>
    </row>
    <row r="101" spans="1:4" s="113" customFormat="1">
      <c r="A101" s="103" t="s">
        <v>1146</v>
      </c>
      <c r="B101" s="103">
        <v>5</v>
      </c>
      <c r="C101" s="103"/>
      <c r="D101" s="103"/>
    </row>
    <row r="102" spans="1:4" s="113" customFormat="1">
      <c r="A102" s="103" t="s">
        <v>1147</v>
      </c>
      <c r="B102" s="103">
        <v>5</v>
      </c>
      <c r="C102" s="103"/>
      <c r="D102" s="103"/>
    </row>
    <row r="103" spans="1:4" s="113" customFormat="1">
      <c r="A103" s="103" t="s">
        <v>1148</v>
      </c>
      <c r="B103" s="103">
        <v>5</v>
      </c>
      <c r="C103" s="103"/>
      <c r="D103" s="103"/>
    </row>
    <row r="104" spans="1:4" s="113" customFormat="1">
      <c r="A104" s="103" t="s">
        <v>1149</v>
      </c>
      <c r="B104" s="103">
        <v>5</v>
      </c>
      <c r="C104" s="103"/>
      <c r="D104" s="103"/>
    </row>
    <row r="105" spans="1:4" s="113" customFormat="1">
      <c r="A105" s="103" t="s">
        <v>1150</v>
      </c>
      <c r="B105" s="103">
        <v>5</v>
      </c>
      <c r="C105" s="103"/>
      <c r="D105" s="103"/>
    </row>
    <row r="106" spans="1:4" s="113" customFormat="1">
      <c r="A106" s="103" t="s">
        <v>1151</v>
      </c>
      <c r="B106" s="103">
        <v>5</v>
      </c>
      <c r="C106" s="103"/>
      <c r="D106" s="103"/>
    </row>
    <row r="107" spans="1:4" s="113" customFormat="1">
      <c r="A107" s="103" t="s">
        <v>1152</v>
      </c>
      <c r="B107" s="103">
        <v>5</v>
      </c>
      <c r="C107" s="103"/>
      <c r="D107" s="103"/>
    </row>
    <row r="108" spans="1:4" s="113" customFormat="1">
      <c r="A108" s="103" t="s">
        <v>1153</v>
      </c>
      <c r="B108" s="103">
        <v>5</v>
      </c>
      <c r="C108" s="103"/>
      <c r="D108" s="103"/>
    </row>
    <row r="109" spans="1:4" s="113" customFormat="1">
      <c r="A109" s="103" t="s">
        <v>1154</v>
      </c>
      <c r="B109" s="103">
        <v>5</v>
      </c>
      <c r="C109" s="103"/>
      <c r="D109" s="103"/>
    </row>
    <row r="110" spans="1:4" s="113" customFormat="1">
      <c r="A110" s="103" t="s">
        <v>1155</v>
      </c>
      <c r="B110" s="103">
        <v>5</v>
      </c>
      <c r="C110" s="103"/>
      <c r="D110" s="103"/>
    </row>
    <row r="111" spans="1:4" s="113" customFormat="1">
      <c r="A111" s="103" t="s">
        <v>1156</v>
      </c>
      <c r="B111" s="103">
        <v>5</v>
      </c>
      <c r="C111" s="103"/>
      <c r="D111" s="103"/>
    </row>
    <row r="112" spans="1:4" s="113" customFormat="1">
      <c r="A112" s="103" t="s">
        <v>1157</v>
      </c>
      <c r="B112" s="103">
        <v>5</v>
      </c>
      <c r="C112" s="103"/>
      <c r="D112" s="103"/>
    </row>
    <row r="113" spans="1:4" s="113" customFormat="1">
      <c r="A113" s="103" t="s">
        <v>1158</v>
      </c>
      <c r="B113" s="103">
        <v>5</v>
      </c>
      <c r="C113" s="103"/>
      <c r="D113" s="103"/>
    </row>
    <row r="114" spans="1:4" s="113" customFormat="1">
      <c r="A114" s="103" t="s">
        <v>1159</v>
      </c>
      <c r="B114" s="103">
        <v>5</v>
      </c>
      <c r="C114" s="103"/>
      <c r="D114" s="103"/>
    </row>
    <row r="115" spans="1:4" s="113" customFormat="1">
      <c r="A115" s="103" t="s">
        <v>1160</v>
      </c>
      <c r="B115" s="103">
        <v>5</v>
      </c>
      <c r="C115" s="103"/>
      <c r="D115" s="103"/>
    </row>
    <row r="116" spans="1:4" s="113" customFormat="1">
      <c r="A116" s="103" t="s">
        <v>1161</v>
      </c>
      <c r="B116" s="103">
        <v>5</v>
      </c>
      <c r="C116" s="103"/>
      <c r="D116" s="103"/>
    </row>
    <row r="117" spans="1:4" s="113" customFormat="1">
      <c r="A117" s="103" t="s">
        <v>1162</v>
      </c>
      <c r="B117" s="103">
        <v>5</v>
      </c>
      <c r="C117" s="103"/>
      <c r="D117" s="103"/>
    </row>
    <row r="118" spans="1:4" s="113" customFormat="1">
      <c r="A118" s="104" t="s">
        <v>1163</v>
      </c>
      <c r="B118" s="103">
        <v>5</v>
      </c>
      <c r="C118" s="104"/>
      <c r="D118" s="104"/>
    </row>
    <row r="119" spans="1:4" s="113" customFormat="1">
      <c r="A119" s="103" t="s">
        <v>1164</v>
      </c>
      <c r="B119" s="103">
        <v>5</v>
      </c>
      <c r="C119" s="103"/>
      <c r="D119" s="103"/>
    </row>
    <row r="120" spans="1:4" s="113" customFormat="1">
      <c r="A120" s="103" t="s">
        <v>1165</v>
      </c>
      <c r="B120" s="103">
        <v>5</v>
      </c>
      <c r="C120" s="103"/>
      <c r="D120" s="103"/>
    </row>
    <row r="121" spans="1:4" s="113" customFormat="1">
      <c r="A121" s="103" t="s">
        <v>1166</v>
      </c>
      <c r="B121" s="103">
        <v>5</v>
      </c>
      <c r="C121" s="103"/>
      <c r="D121" s="103"/>
    </row>
    <row r="122" spans="1:4" s="113" customFormat="1">
      <c r="A122" s="103" t="s">
        <v>1167</v>
      </c>
      <c r="B122" s="103">
        <v>5</v>
      </c>
      <c r="C122" s="103"/>
      <c r="D122" s="103"/>
    </row>
    <row r="123" spans="1:4" s="113" customFormat="1">
      <c r="A123" s="103" t="s">
        <v>1168</v>
      </c>
      <c r="B123" s="103">
        <v>6</v>
      </c>
      <c r="C123" s="103"/>
      <c r="D123" s="103"/>
    </row>
    <row r="124" spans="1:4" s="113" customFormat="1">
      <c r="A124" s="103" t="s">
        <v>1169</v>
      </c>
      <c r="B124" s="103">
        <v>6</v>
      </c>
      <c r="C124" s="103"/>
      <c r="D124" s="103"/>
    </row>
    <row r="125" spans="1:4" s="113" customFormat="1">
      <c r="A125" s="103" t="s">
        <v>1170</v>
      </c>
      <c r="B125" s="103">
        <v>6</v>
      </c>
      <c r="C125" s="103"/>
      <c r="D125" s="103"/>
    </row>
    <row r="126" spans="1:4" s="113" customFormat="1">
      <c r="A126" s="103" t="s">
        <v>1171</v>
      </c>
      <c r="B126" s="103">
        <v>6</v>
      </c>
      <c r="C126" s="103"/>
      <c r="D126" s="103"/>
    </row>
    <row r="127" spans="1:4" s="113" customFormat="1">
      <c r="A127" s="103" t="s">
        <v>1172</v>
      </c>
      <c r="B127" s="103">
        <v>6</v>
      </c>
      <c r="C127" s="103"/>
      <c r="D127" s="103"/>
    </row>
    <row r="128" spans="1:4" s="113" customFormat="1">
      <c r="A128" s="103" t="s">
        <v>1173</v>
      </c>
      <c r="B128" s="103">
        <v>6</v>
      </c>
      <c r="C128" s="103"/>
      <c r="D128" s="103"/>
    </row>
    <row r="129" spans="1:4" s="113" customFormat="1">
      <c r="A129" s="103" t="s">
        <v>1174</v>
      </c>
      <c r="B129" s="103">
        <v>6</v>
      </c>
      <c r="C129" s="103"/>
      <c r="D129" s="103"/>
    </row>
    <row r="130" spans="1:4" s="113" customFormat="1">
      <c r="A130" s="103" t="s">
        <v>1175</v>
      </c>
      <c r="B130" s="103">
        <v>6</v>
      </c>
      <c r="C130" s="103"/>
      <c r="D130" s="103"/>
    </row>
    <row r="131" spans="1:4" s="113" customFormat="1">
      <c r="A131" s="103" t="s">
        <v>1176</v>
      </c>
      <c r="B131" s="103">
        <v>6</v>
      </c>
      <c r="C131" s="103"/>
      <c r="D131" s="103"/>
    </row>
    <row r="132" spans="1:4" s="113" customFormat="1">
      <c r="A132" s="103" t="s">
        <v>1177</v>
      </c>
      <c r="B132" s="103">
        <v>6</v>
      </c>
      <c r="C132" s="103"/>
      <c r="D132" s="103"/>
    </row>
    <row r="133" spans="1:4" s="113" customFormat="1">
      <c r="A133" s="103" t="s">
        <v>1178</v>
      </c>
      <c r="B133" s="103">
        <v>6</v>
      </c>
      <c r="C133" s="103"/>
      <c r="D133" s="103"/>
    </row>
    <row r="134" spans="1:4" s="113" customFormat="1">
      <c r="A134" s="103" t="s">
        <v>1179</v>
      </c>
      <c r="B134" s="103">
        <v>6</v>
      </c>
      <c r="C134" s="103"/>
      <c r="D134" s="103"/>
    </row>
    <row r="135" spans="1:4" s="113" customFormat="1">
      <c r="A135" s="103" t="s">
        <v>1180</v>
      </c>
      <c r="B135" s="103">
        <v>6</v>
      </c>
      <c r="C135" s="103"/>
      <c r="D135" s="103"/>
    </row>
    <row r="136" spans="1:4" s="113" customFormat="1">
      <c r="A136" s="103" t="s">
        <v>1181</v>
      </c>
      <c r="B136" s="103">
        <v>6</v>
      </c>
      <c r="C136" s="103"/>
      <c r="D136" s="103"/>
    </row>
    <row r="137" spans="1:4" s="113" customFormat="1">
      <c r="A137" s="103" t="s">
        <v>1182</v>
      </c>
      <c r="B137" s="103">
        <v>6</v>
      </c>
      <c r="C137" s="103"/>
      <c r="D137" s="103"/>
    </row>
    <row r="138" spans="1:4" s="113" customFormat="1">
      <c r="A138" s="104" t="s">
        <v>1183</v>
      </c>
      <c r="B138" s="103">
        <v>6</v>
      </c>
      <c r="C138" s="104"/>
      <c r="D138" s="104"/>
    </row>
    <row r="139" spans="1:4" s="113" customFormat="1">
      <c r="A139" s="103" t="s">
        <v>1184</v>
      </c>
      <c r="B139" s="103">
        <v>6</v>
      </c>
      <c r="C139" s="103"/>
      <c r="D139" s="103"/>
    </row>
    <row r="140" spans="1:4" s="113" customFormat="1">
      <c r="A140" s="103" t="s">
        <v>1185</v>
      </c>
      <c r="B140" s="103">
        <v>6</v>
      </c>
      <c r="C140" s="103"/>
      <c r="D140" s="103"/>
    </row>
    <row r="141" spans="1:4" s="113" customFormat="1">
      <c r="A141" s="103" t="s">
        <v>1186</v>
      </c>
      <c r="B141" s="103">
        <v>6</v>
      </c>
      <c r="C141" s="103"/>
      <c r="D141" s="103"/>
    </row>
    <row r="142" spans="1:4" s="113" customFormat="1">
      <c r="A142" s="103" t="s">
        <v>1187</v>
      </c>
      <c r="B142" s="103">
        <v>6</v>
      </c>
      <c r="C142" s="103"/>
      <c r="D142" s="103"/>
    </row>
    <row r="143" spans="1:4" s="113" customFormat="1">
      <c r="A143" s="103" t="s">
        <v>1188</v>
      </c>
      <c r="B143" s="103">
        <v>6</v>
      </c>
      <c r="C143" s="103"/>
      <c r="D143" s="103"/>
    </row>
    <row r="144" spans="1:4" s="113" customFormat="1">
      <c r="A144" s="103" t="s">
        <v>1189</v>
      </c>
      <c r="B144" s="103">
        <v>7</v>
      </c>
      <c r="C144" s="103"/>
      <c r="D144" s="103"/>
    </row>
    <row r="145" spans="1:4" s="113" customFormat="1">
      <c r="A145" s="103" t="s">
        <v>1190</v>
      </c>
      <c r="B145" s="103">
        <v>7</v>
      </c>
      <c r="C145" s="103"/>
      <c r="D145" s="103"/>
    </row>
    <row r="146" spans="1:4" s="113" customFormat="1">
      <c r="A146" s="103" t="s">
        <v>1191</v>
      </c>
      <c r="B146" s="103">
        <v>7</v>
      </c>
      <c r="C146" s="103"/>
      <c r="D146" s="103"/>
    </row>
    <row r="147" spans="1:4" s="113" customFormat="1">
      <c r="A147" s="103" t="s">
        <v>1192</v>
      </c>
      <c r="B147" s="103">
        <v>7</v>
      </c>
      <c r="C147" s="103"/>
      <c r="D147" s="103"/>
    </row>
    <row r="148" spans="1:4" s="113" customFormat="1">
      <c r="A148" s="103" t="s">
        <v>1193</v>
      </c>
      <c r="B148" s="103">
        <v>7</v>
      </c>
      <c r="C148" s="103"/>
      <c r="D148" s="103"/>
    </row>
    <row r="149" spans="1:4" s="113" customFormat="1">
      <c r="A149" s="103" t="s">
        <v>1194</v>
      </c>
      <c r="B149" s="103">
        <v>7</v>
      </c>
      <c r="C149" s="103"/>
      <c r="D149" s="103"/>
    </row>
    <row r="150" spans="1:4" s="113" customFormat="1">
      <c r="A150" s="103" t="s">
        <v>1195</v>
      </c>
      <c r="B150" s="103">
        <v>8</v>
      </c>
      <c r="C150" s="103"/>
      <c r="D150" s="103"/>
    </row>
    <row r="151" spans="1:4" s="113" customFormat="1">
      <c r="A151" s="103" t="s">
        <v>1196</v>
      </c>
      <c r="B151" s="103">
        <v>8</v>
      </c>
      <c r="C151" s="103"/>
      <c r="D151" s="103"/>
    </row>
    <row r="152" spans="1:4" s="113" customFormat="1">
      <c r="A152" s="103" t="s">
        <v>1197</v>
      </c>
      <c r="B152" s="103">
        <v>8</v>
      </c>
      <c r="C152" s="103"/>
      <c r="D152" s="103"/>
    </row>
    <row r="153" spans="1:4" s="113" customFormat="1">
      <c r="A153" s="103" t="s">
        <v>1198</v>
      </c>
      <c r="B153" s="103">
        <v>8</v>
      </c>
      <c r="C153" s="103"/>
      <c r="D153" s="103"/>
    </row>
    <row r="154" spans="1:4" s="113" customFormat="1">
      <c r="A154" s="103" t="s">
        <v>1199</v>
      </c>
      <c r="B154" s="103">
        <v>8</v>
      </c>
      <c r="C154" s="103"/>
      <c r="D154" s="103"/>
    </row>
    <row r="155" spans="1:4" s="113" customFormat="1">
      <c r="A155" s="103" t="s">
        <v>1200</v>
      </c>
      <c r="B155" s="103">
        <v>8</v>
      </c>
      <c r="C155" s="103"/>
      <c r="D155" s="103"/>
    </row>
    <row r="156" spans="1:4" s="113" customFormat="1">
      <c r="A156" s="103" t="s">
        <v>1201</v>
      </c>
      <c r="B156" s="103">
        <v>8</v>
      </c>
      <c r="C156" s="103"/>
      <c r="D156" s="103"/>
    </row>
    <row r="157" spans="1:4" s="113" customFormat="1">
      <c r="A157" s="103" t="s">
        <v>1202</v>
      </c>
      <c r="B157" s="103">
        <v>8</v>
      </c>
      <c r="C157" s="103"/>
      <c r="D157" s="103"/>
    </row>
    <row r="158" spans="1:4" s="113" customFormat="1">
      <c r="A158" s="103" t="s">
        <v>1203</v>
      </c>
      <c r="B158" s="103">
        <v>8</v>
      </c>
      <c r="C158" s="104"/>
      <c r="D158" s="104"/>
    </row>
    <row r="159" spans="1:4" s="113" customFormat="1">
      <c r="A159" s="103" t="s">
        <v>1204</v>
      </c>
      <c r="B159" s="103">
        <v>9</v>
      </c>
      <c r="C159" s="103"/>
      <c r="D159" s="103"/>
    </row>
    <row r="160" spans="1:4" s="113" customFormat="1">
      <c r="A160" s="103" t="s">
        <v>1205</v>
      </c>
      <c r="B160" s="103">
        <v>9</v>
      </c>
      <c r="C160" s="103"/>
      <c r="D160" s="103"/>
    </row>
    <row r="161" spans="1:4" s="113" customFormat="1">
      <c r="A161" s="103" t="s">
        <v>1206</v>
      </c>
      <c r="B161" s="103">
        <v>9</v>
      </c>
      <c r="C161" s="103"/>
      <c r="D161" s="103"/>
    </row>
    <row r="162" spans="1:4" s="113" customFormat="1">
      <c r="A162" s="103" t="s">
        <v>1207</v>
      </c>
      <c r="B162" s="103">
        <v>10</v>
      </c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D13 C21:C28 A14:B28 C14:D20 A29:C317" name="Range1"/>
    <protectedRange password="CC3D" sqref="D21:D317" name="Range1_1"/>
  </protectedRanges>
  <mergeCells count="4">
    <mergeCell ref="A1:A2"/>
    <mergeCell ref="B1:B2"/>
    <mergeCell ref="C1:C2"/>
    <mergeCell ref="D1:D2"/>
  </mergeCells>
  <conditionalFormatting sqref="A3:D13 C14:D20 C21:C28 A14:B28 A29:C317">
    <cfRule type="cellIs" dxfId="38" priority="28" operator="equal">
      <formula>0</formula>
    </cfRule>
  </conditionalFormatting>
  <conditionalFormatting sqref="D21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21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الإطار'!$C$2:$C$71</xm:f>
          </x14:formula1>
          <xm:sqref>B164:B1048576</xm:sqref>
        </x14:dataValidation>
        <x14:dataValidation type="list" allowBlank="1" showInputMessage="1" showErrorMessage="1">
          <x14:formula1>
            <xm:f>الدوائر!#REF!</xm:f>
          </x14:formula1>
          <xm:sqref>D21:D1048576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7" sqref="C7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5" t="s">
        <v>82</v>
      </c>
      <c r="B1" s="17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6" t="s">
        <v>780</v>
      </c>
      <c r="B6" s="176"/>
      <c r="C6" s="68">
        <v>1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3" t="s">
        <v>749</v>
      </c>
      <c r="B9" s="174"/>
      <c r="C9" s="68">
        <v>0.7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3" t="s">
        <v>73</v>
      </c>
      <c r="B12" s="174"/>
      <c r="C12" s="68">
        <v>0.97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3" t="s">
        <v>76</v>
      </c>
      <c r="B15" s="174"/>
      <c r="C15" s="68">
        <v>0.97</v>
      </c>
    </row>
    <row r="16" spans="1:6">
      <c r="A16" s="10" t="s">
        <v>77</v>
      </c>
      <c r="B16" s="11"/>
      <c r="C16" s="120"/>
    </row>
    <row r="17" spans="1:3">
      <c r="A17" s="173" t="s">
        <v>78</v>
      </c>
      <c r="B17" s="17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3" t="s">
        <v>747</v>
      </c>
      <c r="B19" s="174"/>
      <c r="C19" s="68">
        <v>1</v>
      </c>
    </row>
    <row r="20" spans="1:3">
      <c r="A20" s="10" t="s">
        <v>783</v>
      </c>
      <c r="B20" s="11"/>
      <c r="C20" s="120"/>
    </row>
    <row r="21" spans="1:3">
      <c r="A21" s="173" t="s">
        <v>784</v>
      </c>
      <c r="B21" s="17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37" workbookViewId="0">
      <selection activeCell="B56" sqref="B56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7" t="s">
        <v>83</v>
      </c>
      <c r="B1" s="177"/>
    </row>
    <row r="2" spans="1:7">
      <c r="A2" s="10" t="s">
        <v>84</v>
      </c>
      <c r="B2" s="12">
        <v>42278</v>
      </c>
    </row>
    <row r="3" spans="1:7">
      <c r="A3" s="10" t="s">
        <v>750</v>
      </c>
      <c r="B3" s="12" t="s">
        <v>864</v>
      </c>
    </row>
    <row r="4" spans="1:7">
      <c r="A4" s="10" t="s">
        <v>751</v>
      </c>
      <c r="B4" s="12"/>
    </row>
    <row r="5" spans="1:7">
      <c r="A5" s="175" t="s">
        <v>85</v>
      </c>
      <c r="B5" s="178"/>
      <c r="G5" s="117" t="s">
        <v>800</v>
      </c>
    </row>
    <row r="6" spans="1:7">
      <c r="A6" s="88" t="s">
        <v>95</v>
      </c>
      <c r="B6" s="10" t="s">
        <v>865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866</v>
      </c>
      <c r="G8" s="117" t="s">
        <v>803</v>
      </c>
    </row>
    <row r="9" spans="1:7">
      <c r="A9" s="88" t="s">
        <v>86</v>
      </c>
      <c r="B9" s="10" t="s">
        <v>867</v>
      </c>
    </row>
    <row r="10" spans="1:7">
      <c r="A10" s="88" t="s">
        <v>86</v>
      </c>
      <c r="B10" s="10" t="s">
        <v>868</v>
      </c>
    </row>
    <row r="11" spans="1:7">
      <c r="A11" s="88" t="s">
        <v>86</v>
      </c>
      <c r="B11" s="10" t="s">
        <v>869</v>
      </c>
    </row>
    <row r="12" spans="1:7">
      <c r="A12" s="88" t="s">
        <v>86</v>
      </c>
      <c r="B12" s="10" t="s">
        <v>870</v>
      </c>
    </row>
    <row r="13" spans="1:7">
      <c r="A13" s="88" t="s">
        <v>86</v>
      </c>
      <c r="B13" s="10" t="s">
        <v>871</v>
      </c>
    </row>
    <row r="14" spans="1:7">
      <c r="A14" s="88" t="s">
        <v>86</v>
      </c>
      <c r="B14" s="10" t="s">
        <v>872</v>
      </c>
    </row>
    <row r="15" spans="1:7">
      <c r="A15" s="88" t="s">
        <v>86</v>
      </c>
      <c r="B15" s="10" t="s">
        <v>873</v>
      </c>
    </row>
    <row r="16" spans="1:7">
      <c r="A16" s="88" t="s">
        <v>86</v>
      </c>
      <c r="B16" s="10" t="s">
        <v>874</v>
      </c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870</v>
      </c>
    </row>
    <row r="50" spans="1:2">
      <c r="A50" s="10" t="s">
        <v>87</v>
      </c>
      <c r="B50" s="10" t="s">
        <v>867</v>
      </c>
    </row>
    <row r="51" spans="1:2">
      <c r="A51" s="10" t="s">
        <v>88</v>
      </c>
      <c r="B51" s="10" t="s">
        <v>866</v>
      </c>
    </row>
    <row r="52" spans="1:2">
      <c r="A52" s="10" t="s">
        <v>89</v>
      </c>
      <c r="B52" s="10" t="s">
        <v>872</v>
      </c>
    </row>
    <row r="53" spans="1:2">
      <c r="A53" s="10" t="s">
        <v>90</v>
      </c>
      <c r="B53" s="10" t="s">
        <v>869</v>
      </c>
    </row>
    <row r="54" spans="1:2">
      <c r="A54" s="10" t="s">
        <v>92</v>
      </c>
      <c r="B54" s="10" t="s">
        <v>868</v>
      </c>
    </row>
    <row r="55" spans="1:2">
      <c r="A55" s="10" t="s">
        <v>93</v>
      </c>
      <c r="B55" s="10" t="s">
        <v>873</v>
      </c>
    </row>
    <row r="56" spans="1:2">
      <c r="A56" s="10" t="s">
        <v>94</v>
      </c>
      <c r="B56" s="10" t="s">
        <v>871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A13" sqref="A13"/>
    </sheetView>
  </sheetViews>
  <sheetFormatPr defaultColWidth="9.140625" defaultRowHeight="15"/>
  <cols>
    <col min="1" max="1" width="66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41790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41664</v>
      </c>
    </row>
    <row r="8" spans="1:11">
      <c r="A8" s="10" t="s">
        <v>102</v>
      </c>
      <c r="B8" s="12">
        <v>41761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 ht="165">
      <c r="A12" s="110" t="s">
        <v>875</v>
      </c>
      <c r="B12" s="12">
        <v>41767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4" sqref="B4"/>
    </sheetView>
  </sheetViews>
  <sheetFormatPr defaultColWidth="9.140625" defaultRowHeight="15"/>
  <cols>
    <col min="1" max="1" width="61.42578125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>
        <v>42167</v>
      </c>
    </row>
    <row r="4" spans="1:11">
      <c r="A4" s="10" t="s">
        <v>99</v>
      </c>
      <c r="B4" s="12"/>
    </row>
    <row r="5" spans="1:11">
      <c r="A5" s="10" t="s">
        <v>100</v>
      </c>
      <c r="B5" s="12">
        <v>42334</v>
      </c>
    </row>
    <row r="6" spans="1:11">
      <c r="A6" s="111" t="s">
        <v>101</v>
      </c>
      <c r="B6" s="138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8" t="s">
        <v>763</v>
      </c>
    </row>
    <row r="12" spans="1:11" ht="60">
      <c r="A12" s="110" t="s">
        <v>876</v>
      </c>
      <c r="B12" s="12">
        <v>42368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rightToLeft="1" zoomScale="150" zoomScaleNormal="15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D41" sqref="D41"/>
    </sheetView>
  </sheetViews>
  <sheetFormatPr defaultColWidth="9.140625" defaultRowHeight="15"/>
  <cols>
    <col min="1" max="1" width="48.7109375" style="10" customWidth="1"/>
    <col min="2" max="2" width="10.28515625" style="10" customWidth="1"/>
    <col min="3" max="3" width="10.5703125" style="10" customWidth="1"/>
    <col min="4" max="4" width="51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888</v>
      </c>
    </row>
    <row r="3" spans="1:12" ht="15.75">
      <c r="A3" s="13" t="s">
        <v>889</v>
      </c>
      <c r="K3" s="117" t="s">
        <v>756</v>
      </c>
      <c r="L3" s="117" t="s">
        <v>758</v>
      </c>
    </row>
    <row r="4" spans="1:12" ht="15.75">
      <c r="A4" s="13" t="s">
        <v>890</v>
      </c>
      <c r="K4" s="117" t="s">
        <v>757</v>
      </c>
      <c r="L4" s="117" t="s">
        <v>759</v>
      </c>
    </row>
    <row r="5" spans="1:12" ht="15.75">
      <c r="A5" s="13" t="s">
        <v>891</v>
      </c>
      <c r="L5" s="117" t="s">
        <v>760</v>
      </c>
    </row>
    <row r="6" spans="1:12" ht="15.75">
      <c r="A6" s="13" t="s">
        <v>892</v>
      </c>
      <c r="L6" s="117" t="s">
        <v>761</v>
      </c>
    </row>
    <row r="7" spans="1:12" ht="15.75">
      <c r="A7" s="13" t="s">
        <v>893</v>
      </c>
    </row>
    <row r="8" spans="1:12" ht="15.75">
      <c r="A8" s="13" t="s">
        <v>894</v>
      </c>
    </row>
    <row r="9" spans="1:12" ht="15.75">
      <c r="A9" s="13" t="s">
        <v>895</v>
      </c>
    </row>
    <row r="10" spans="1:12" ht="15.75">
      <c r="A10" s="13" t="s">
        <v>896</v>
      </c>
    </row>
    <row r="11" spans="1:12" ht="15.75">
      <c r="A11" s="13" t="s">
        <v>897</v>
      </c>
      <c r="C11" s="10" t="s">
        <v>761</v>
      </c>
    </row>
    <row r="12" spans="1:12" ht="15.75">
      <c r="A12" s="13" t="s">
        <v>898</v>
      </c>
    </row>
    <row r="13" spans="1:12" ht="15.75">
      <c r="A13" s="13" t="s">
        <v>899</v>
      </c>
    </row>
    <row r="14" spans="1:12" ht="15.75">
      <c r="A14" s="13" t="s">
        <v>900</v>
      </c>
    </row>
    <row r="15" spans="1:12" ht="15.75">
      <c r="A15" s="13" t="s">
        <v>901</v>
      </c>
    </row>
    <row r="16" spans="1:12" ht="15.75">
      <c r="A16" s="13" t="s">
        <v>902</v>
      </c>
    </row>
    <row r="17" spans="1:4" ht="15.75">
      <c r="A17" s="13" t="s">
        <v>903</v>
      </c>
    </row>
    <row r="18" spans="1:4" ht="15.75">
      <c r="A18" s="13" t="s">
        <v>904</v>
      </c>
    </row>
    <row r="19" spans="1:4" ht="15.75">
      <c r="A19" s="13" t="s">
        <v>905</v>
      </c>
    </row>
    <row r="20" spans="1:4" ht="15.75">
      <c r="A20" s="13" t="s">
        <v>906</v>
      </c>
    </row>
    <row r="21" spans="1:4" ht="15.75">
      <c r="A21" s="13" t="s">
        <v>907</v>
      </c>
    </row>
    <row r="22" spans="1:4" ht="15.75">
      <c r="A22" s="13" t="s">
        <v>908</v>
      </c>
    </row>
    <row r="23" spans="1:4" ht="15.75">
      <c r="A23" s="13" t="s">
        <v>909</v>
      </c>
    </row>
    <row r="24" spans="1:4" ht="15.75">
      <c r="A24" s="13" t="s">
        <v>910</v>
      </c>
    </row>
    <row r="25" spans="1:4" ht="15.75">
      <c r="A25" s="13" t="s">
        <v>911</v>
      </c>
    </row>
    <row r="26" spans="1:4" ht="15.75">
      <c r="A26" s="13" t="s">
        <v>912</v>
      </c>
    </row>
    <row r="27" spans="1:4" ht="15.75">
      <c r="A27" s="13" t="s">
        <v>913</v>
      </c>
    </row>
    <row r="28" spans="1:4" ht="15.75">
      <c r="A28" s="13"/>
    </row>
    <row r="29" spans="1:4" ht="30">
      <c r="A29" s="13" t="s">
        <v>914</v>
      </c>
      <c r="D29" s="110" t="s">
        <v>921</v>
      </c>
    </row>
    <row r="30" spans="1:4" ht="30">
      <c r="A30" s="10" t="s">
        <v>915</v>
      </c>
      <c r="D30" s="110" t="s">
        <v>922</v>
      </c>
    </row>
    <row r="31" spans="1:4" ht="30">
      <c r="A31" s="10" t="s">
        <v>916</v>
      </c>
      <c r="D31" s="110" t="s">
        <v>923</v>
      </c>
    </row>
    <row r="32" spans="1:4" ht="30">
      <c r="A32" s="10" t="s">
        <v>917</v>
      </c>
      <c r="D32" s="110" t="s">
        <v>924</v>
      </c>
    </row>
    <row r="33" spans="1:4" ht="30">
      <c r="A33" s="10" t="s">
        <v>918</v>
      </c>
      <c r="D33" s="110" t="s">
        <v>925</v>
      </c>
    </row>
    <row r="34" spans="1:4" ht="30">
      <c r="A34" s="10" t="s">
        <v>918</v>
      </c>
      <c r="D34" s="110" t="s">
        <v>926</v>
      </c>
    </row>
    <row r="35" spans="1:4" ht="30">
      <c r="A35" s="10" t="s">
        <v>918</v>
      </c>
      <c r="D35" s="110" t="s">
        <v>927</v>
      </c>
    </row>
    <row r="36" spans="1:4" ht="30">
      <c r="A36" s="10" t="s">
        <v>918</v>
      </c>
      <c r="D36" s="110" t="s">
        <v>928</v>
      </c>
    </row>
    <row r="37" spans="1:4" ht="30">
      <c r="A37" s="10" t="s">
        <v>919</v>
      </c>
      <c r="D37" s="110" t="s">
        <v>929</v>
      </c>
    </row>
    <row r="38" spans="1:4" ht="30">
      <c r="A38" s="10" t="s">
        <v>920</v>
      </c>
      <c r="D38" s="110" t="s">
        <v>930</v>
      </c>
    </row>
    <row r="39" spans="1:4" ht="30">
      <c r="A39" s="10" t="s">
        <v>918</v>
      </c>
      <c r="D39" s="110" t="s">
        <v>931</v>
      </c>
    </row>
    <row r="40" spans="1:4" ht="30">
      <c r="A40" s="10" t="s">
        <v>918</v>
      </c>
      <c r="D40" s="110" t="s">
        <v>932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rightToLeft="1" topLeftCell="A2" zoomScale="140" zoomScaleNormal="140" workbookViewId="0">
      <selection activeCell="A19" sqref="A19"/>
    </sheetView>
  </sheetViews>
  <sheetFormatPr defaultColWidth="9.140625" defaultRowHeight="15"/>
  <cols>
    <col min="1" max="1" width="44.42578125" style="10" customWidth="1"/>
    <col min="2" max="28" width="9.140625" style="117"/>
  </cols>
  <sheetData>
    <row r="1" spans="1:1">
      <c r="A1" s="10" t="s">
        <v>879</v>
      </c>
    </row>
    <row r="2" spans="1:1">
      <c r="A2" s="10" t="s">
        <v>878</v>
      </c>
    </row>
    <row r="3" spans="1:1">
      <c r="A3" s="10" t="s">
        <v>933</v>
      </c>
    </row>
    <row r="4" spans="1:1">
      <c r="A4" s="10" t="s">
        <v>934</v>
      </c>
    </row>
    <row r="5" spans="1:1">
      <c r="A5" s="10" t="s">
        <v>935</v>
      </c>
    </row>
    <row r="6" spans="1:1">
      <c r="A6" s="10" t="s">
        <v>887</v>
      </c>
    </row>
    <row r="7" spans="1:1">
      <c r="A7" s="10" t="s">
        <v>936</v>
      </c>
    </row>
    <row r="8" spans="1:1">
      <c r="A8" s="10" t="s">
        <v>937</v>
      </c>
    </row>
    <row r="9" spans="1:1">
      <c r="A9" s="10" t="s">
        <v>938</v>
      </c>
    </row>
    <row r="10" spans="1:1">
      <c r="A10" s="10" t="s">
        <v>939</v>
      </c>
    </row>
    <row r="11" spans="1:1">
      <c r="A11" s="10" t="s">
        <v>940</v>
      </c>
    </row>
    <row r="12" spans="1:1">
      <c r="A12" s="10" t="s">
        <v>941</v>
      </c>
    </row>
    <row r="13" spans="1:1">
      <c r="A13" s="10" t="s">
        <v>942</v>
      </c>
    </row>
    <row r="14" spans="1:1">
      <c r="A14" s="10" t="s">
        <v>943</v>
      </c>
    </row>
    <row r="15" spans="1:1">
      <c r="A15" s="10" t="s">
        <v>944</v>
      </c>
    </row>
    <row r="16" spans="1:1">
      <c r="A16" s="10" t="s">
        <v>945</v>
      </c>
    </row>
    <row r="17" spans="1:1">
      <c r="A17" s="10" t="s">
        <v>946</v>
      </c>
    </row>
    <row r="18" spans="1:1">
      <c r="A18" s="10" t="s">
        <v>947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R11" sqref="R11"/>
    </sheetView>
  </sheetViews>
  <sheetFormatPr defaultColWidth="9.140625" defaultRowHeight="15"/>
  <cols>
    <col min="1" max="1" width="4" style="70" bestFit="1" customWidth="1"/>
    <col min="2" max="2" width="39.14062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8" width="23.140625" style="10" customWidth="1"/>
    <col min="9" max="11" width="9.140625" style="10"/>
    <col min="12" max="12" width="9.28515625" style="10" customWidth="1"/>
    <col min="13" max="13" width="18" style="67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4" t="s">
        <v>602</v>
      </c>
      <c r="C1" s="196" t="s">
        <v>603</v>
      </c>
      <c r="D1" s="196" t="s">
        <v>604</v>
      </c>
      <c r="E1" s="196" t="s">
        <v>605</v>
      </c>
      <c r="F1" s="196" t="s">
        <v>606</v>
      </c>
      <c r="G1" s="196" t="s">
        <v>607</v>
      </c>
      <c r="H1" s="196" t="s">
        <v>608</v>
      </c>
      <c r="I1" s="196" t="s">
        <v>609</v>
      </c>
      <c r="J1" s="196" t="s">
        <v>610</v>
      </c>
      <c r="K1" s="196" t="s">
        <v>611</v>
      </c>
      <c r="L1" s="196" t="s">
        <v>612</v>
      </c>
      <c r="M1" s="192" t="s">
        <v>737</v>
      </c>
      <c r="N1" s="181" t="s">
        <v>613</v>
      </c>
      <c r="O1" s="181"/>
      <c r="P1" s="181"/>
      <c r="Q1" s="181"/>
      <c r="R1" s="181"/>
      <c r="S1" s="192" t="s">
        <v>738</v>
      </c>
      <c r="T1" s="181" t="s">
        <v>613</v>
      </c>
      <c r="U1" s="181"/>
      <c r="V1" s="181"/>
      <c r="W1" s="181"/>
      <c r="X1" s="181"/>
      <c r="Y1" s="182" t="s">
        <v>614</v>
      </c>
      <c r="Z1" s="182" t="s">
        <v>615</v>
      </c>
      <c r="AA1" s="182" t="s">
        <v>616</v>
      </c>
      <c r="AB1" s="182" t="s">
        <v>617</v>
      </c>
      <c r="AC1" s="182" t="s">
        <v>618</v>
      </c>
      <c r="AD1" s="182" t="s">
        <v>619</v>
      </c>
      <c r="AE1" s="184" t="s">
        <v>620</v>
      </c>
      <c r="AF1" s="186" t="s">
        <v>621</v>
      </c>
      <c r="AG1" s="188" t="s">
        <v>622</v>
      </c>
      <c r="AH1" s="190" t="s">
        <v>623</v>
      </c>
      <c r="AI1" s="17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5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3"/>
      <c r="Z2" s="183"/>
      <c r="AA2" s="183"/>
      <c r="AB2" s="183"/>
      <c r="AC2" s="183"/>
      <c r="AD2" s="183"/>
      <c r="AE2" s="185"/>
      <c r="AF2" s="187"/>
      <c r="AG2" s="189"/>
      <c r="AH2" s="191"/>
      <c r="AI2" s="18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877</v>
      </c>
      <c r="C3" s="73"/>
      <c r="D3" s="72" t="s">
        <v>631</v>
      </c>
      <c r="E3" s="72" t="s">
        <v>632</v>
      </c>
      <c r="F3" s="72" t="s">
        <v>633</v>
      </c>
      <c r="G3" s="72"/>
      <c r="H3" s="72" t="s">
        <v>878</v>
      </c>
      <c r="I3" s="72"/>
      <c r="J3" s="72"/>
      <c r="K3" s="72"/>
      <c r="L3" s="72"/>
      <c r="M3" s="66">
        <f t="shared" ref="M3:M66" si="0">N3+O3+P3+Q3+R3</f>
        <v>1141593</v>
      </c>
      <c r="N3" s="74">
        <v>251146</v>
      </c>
      <c r="O3" s="74">
        <v>374810</v>
      </c>
      <c r="P3" s="74">
        <v>35415</v>
      </c>
      <c r="Q3" s="74">
        <v>145932</v>
      </c>
      <c r="R3" s="74">
        <v>334290</v>
      </c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>
        <v>41386</v>
      </c>
      <c r="AA3" s="75"/>
      <c r="AB3" s="75">
        <v>41680</v>
      </c>
      <c r="AC3" s="75"/>
      <c r="AD3" s="75">
        <v>42430</v>
      </c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72" t="s">
        <v>877</v>
      </c>
      <c r="C4" s="10"/>
      <c r="D4" s="72" t="s">
        <v>631</v>
      </c>
      <c r="E4" s="72" t="s">
        <v>632</v>
      </c>
      <c r="F4" s="72" t="s">
        <v>633</v>
      </c>
      <c r="G4" s="65"/>
      <c r="H4" s="65" t="s">
        <v>879</v>
      </c>
      <c r="I4" s="65"/>
      <c r="J4" s="65"/>
      <c r="K4" s="65"/>
      <c r="L4" s="65"/>
      <c r="M4" s="66">
        <f t="shared" si="0"/>
        <v>685540.42599999998</v>
      </c>
      <c r="N4" s="67">
        <v>125540.42600000001</v>
      </c>
      <c r="O4" s="67">
        <v>148000</v>
      </c>
      <c r="P4" s="66">
        <v>132000</v>
      </c>
      <c r="Q4" s="66">
        <v>280000</v>
      </c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72" t="s">
        <v>877</v>
      </c>
      <c r="C5" s="10"/>
      <c r="D5" s="72" t="s">
        <v>631</v>
      </c>
      <c r="E5" s="72" t="s">
        <v>632</v>
      </c>
      <c r="F5" s="72" t="s">
        <v>633</v>
      </c>
      <c r="G5" s="65"/>
      <c r="H5" s="65" t="s">
        <v>880</v>
      </c>
      <c r="I5" s="65"/>
      <c r="J5" s="65"/>
      <c r="K5" s="65"/>
      <c r="L5" s="65"/>
      <c r="M5" s="66">
        <f t="shared" si="0"/>
        <v>393878.13699999999</v>
      </c>
      <c r="N5" s="67">
        <v>138878.13699999999</v>
      </c>
      <c r="O5" s="67">
        <v>55500</v>
      </c>
      <c r="P5" s="66">
        <v>49500</v>
      </c>
      <c r="Q5" s="66">
        <v>22500</v>
      </c>
      <c r="R5" s="66">
        <v>127500</v>
      </c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72" t="s">
        <v>877</v>
      </c>
      <c r="C6" s="10"/>
      <c r="D6" s="72" t="s">
        <v>631</v>
      </c>
      <c r="E6" s="72" t="s">
        <v>632</v>
      </c>
      <c r="F6" s="72" t="s">
        <v>633</v>
      </c>
      <c r="G6" s="65"/>
      <c r="H6" s="65" t="s">
        <v>881</v>
      </c>
      <c r="I6" s="65"/>
      <c r="J6" s="65"/>
      <c r="K6" s="65"/>
      <c r="L6" s="65"/>
      <c r="M6" s="66">
        <f t="shared" si="0"/>
        <v>1053317</v>
      </c>
      <c r="N6" s="67">
        <v>217487</v>
      </c>
      <c r="O6" s="67">
        <v>168455</v>
      </c>
      <c r="P6" s="67">
        <v>49460</v>
      </c>
      <c r="Q6" s="67">
        <v>100000</v>
      </c>
      <c r="R6" s="67">
        <f>200000+317915</f>
        <v>517915</v>
      </c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882</v>
      </c>
      <c r="C7" s="10"/>
      <c r="D7" s="72" t="s">
        <v>631</v>
      </c>
      <c r="E7" s="72" t="s">
        <v>632</v>
      </c>
      <c r="F7" s="72" t="s">
        <v>633</v>
      </c>
      <c r="G7" s="65"/>
      <c r="H7" s="65"/>
      <c r="I7" s="65"/>
      <c r="J7" s="65"/>
      <c r="K7" s="65"/>
      <c r="L7" s="65"/>
      <c r="M7" s="66">
        <f t="shared" si="0"/>
        <v>76550</v>
      </c>
      <c r="N7" s="67">
        <v>22965</v>
      </c>
      <c r="O7" s="67">
        <v>28324</v>
      </c>
      <c r="P7" s="67">
        <v>25261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883</v>
      </c>
      <c r="C8" s="10"/>
      <c r="D8" s="72" t="s">
        <v>631</v>
      </c>
      <c r="E8" s="65" t="s">
        <v>638</v>
      </c>
      <c r="F8" s="65"/>
      <c r="G8" s="65"/>
      <c r="H8" s="65" t="s">
        <v>884</v>
      </c>
      <c r="I8" s="65"/>
      <c r="J8" s="65"/>
      <c r="K8" s="65"/>
      <c r="L8" s="65"/>
      <c r="M8" s="66">
        <f t="shared" si="0"/>
        <v>471158</v>
      </c>
      <c r="N8" s="67">
        <v>160948</v>
      </c>
      <c r="O8" s="67">
        <v>111000</v>
      </c>
      <c r="P8" s="67">
        <v>210</v>
      </c>
      <c r="Q8" s="67">
        <v>199000</v>
      </c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885</v>
      </c>
      <c r="C9" s="10"/>
      <c r="D9" s="72" t="s">
        <v>631</v>
      </c>
      <c r="E9" s="65" t="s">
        <v>638</v>
      </c>
      <c r="F9" s="65"/>
      <c r="G9" s="65">
        <v>2013</v>
      </c>
      <c r="H9" s="65"/>
      <c r="I9" s="65"/>
      <c r="J9" s="65"/>
      <c r="K9" s="65"/>
      <c r="L9" s="65"/>
      <c r="M9" s="66">
        <f t="shared" si="0"/>
        <v>350000</v>
      </c>
      <c r="N9" s="67">
        <v>250000</v>
      </c>
      <c r="O9" s="67">
        <v>100000</v>
      </c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886</v>
      </c>
      <c r="C10" s="10"/>
      <c r="D10" s="72" t="s">
        <v>631</v>
      </c>
      <c r="E10" s="65" t="s">
        <v>632</v>
      </c>
      <c r="F10" s="65"/>
      <c r="G10" s="65"/>
      <c r="H10" s="65" t="s">
        <v>887</v>
      </c>
      <c r="I10" s="65"/>
      <c r="J10" s="65"/>
      <c r="K10" s="65"/>
      <c r="L10" s="65"/>
      <c r="M10" s="66">
        <f t="shared" si="0"/>
        <v>1176000</v>
      </c>
      <c r="N10" s="67"/>
      <c r="O10" s="67">
        <v>503000</v>
      </c>
      <c r="P10" s="67">
        <v>297000</v>
      </c>
      <c r="Q10" s="67">
        <v>100000</v>
      </c>
      <c r="R10" s="67">
        <v>276000</v>
      </c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J1:L358 H1:I2 I4:I358 H16:H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rightToLeft="1" tabSelected="1" zoomScale="130" zoomScaleNormal="13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44" sqref="B44"/>
    </sheetView>
  </sheetViews>
  <sheetFormatPr defaultColWidth="9.140625" defaultRowHeight="15"/>
  <cols>
    <col min="1" max="1" width="27.5703125" style="10" customWidth="1"/>
    <col min="2" max="2" width="30.855468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B2" s="10" t="s">
        <v>948</v>
      </c>
      <c r="C2" s="10">
        <v>2206304</v>
      </c>
      <c r="D2" s="12"/>
    </row>
    <row r="3" spans="1:13">
      <c r="A3" s="10" t="s">
        <v>765</v>
      </c>
      <c r="B3" s="10" t="s">
        <v>949</v>
      </c>
      <c r="C3" s="10">
        <v>2207223</v>
      </c>
      <c r="D3" s="12"/>
      <c r="K3" s="117" t="s">
        <v>764</v>
      </c>
      <c r="L3" s="117" t="s">
        <v>772</v>
      </c>
      <c r="M3" s="117" t="s">
        <v>777</v>
      </c>
    </row>
    <row r="4" spans="1:13">
      <c r="A4" s="10" t="s">
        <v>765</v>
      </c>
      <c r="B4" s="10" t="s">
        <v>949</v>
      </c>
      <c r="C4" s="10">
        <v>2207222</v>
      </c>
      <c r="D4" s="12"/>
      <c r="K4" s="117" t="s">
        <v>765</v>
      </c>
      <c r="L4" s="117" t="s">
        <v>773</v>
      </c>
      <c r="M4" s="117" t="s">
        <v>778</v>
      </c>
    </row>
    <row r="5" spans="1:13">
      <c r="A5" s="10" t="s">
        <v>765</v>
      </c>
      <c r="B5" s="10" t="s">
        <v>950</v>
      </c>
      <c r="C5" s="10">
        <v>2212035</v>
      </c>
      <c r="D5" s="12"/>
      <c r="K5" s="117" t="s">
        <v>766</v>
      </c>
      <c r="L5" s="117" t="s">
        <v>774</v>
      </c>
      <c r="M5" s="117" t="s">
        <v>779</v>
      </c>
    </row>
    <row r="6" spans="1:13">
      <c r="A6" s="10" t="s">
        <v>765</v>
      </c>
      <c r="B6" s="10" t="s">
        <v>950</v>
      </c>
      <c r="C6" s="10">
        <v>2212036</v>
      </c>
      <c r="D6" s="12"/>
      <c r="K6" s="117" t="s">
        <v>767</v>
      </c>
      <c r="L6" s="117" t="s">
        <v>775</v>
      </c>
    </row>
    <row r="7" spans="1:13">
      <c r="A7" s="10" t="s">
        <v>765</v>
      </c>
      <c r="B7" s="10" t="s">
        <v>951</v>
      </c>
      <c r="C7" s="10">
        <v>2214186</v>
      </c>
      <c r="D7" s="12"/>
      <c r="K7" s="117" t="s">
        <v>768</v>
      </c>
      <c r="L7" s="117" t="s">
        <v>776</v>
      </c>
    </row>
    <row r="8" spans="1:13">
      <c r="A8" s="10" t="s">
        <v>765</v>
      </c>
      <c r="B8" s="10" t="s">
        <v>950</v>
      </c>
      <c r="C8" s="10">
        <v>2211724</v>
      </c>
      <c r="D8" s="12"/>
      <c r="K8" s="117" t="s">
        <v>769</v>
      </c>
    </row>
    <row r="9" spans="1:13">
      <c r="A9" s="10" t="s">
        <v>765</v>
      </c>
      <c r="B9" s="10" t="s">
        <v>951</v>
      </c>
      <c r="C9" s="10">
        <v>2214138</v>
      </c>
      <c r="D9" s="12"/>
      <c r="K9" s="117" t="s">
        <v>770</v>
      </c>
    </row>
    <row r="10" spans="1:13">
      <c r="A10" s="10" t="s">
        <v>765</v>
      </c>
      <c r="B10" s="10" t="s">
        <v>952</v>
      </c>
      <c r="C10" s="10">
        <v>2160139</v>
      </c>
      <c r="D10" s="12"/>
      <c r="K10" s="117" t="s">
        <v>771</v>
      </c>
    </row>
    <row r="11" spans="1:13">
      <c r="A11" s="10" t="s">
        <v>765</v>
      </c>
      <c r="B11" s="10" t="s">
        <v>953</v>
      </c>
      <c r="C11" s="10">
        <v>2201880</v>
      </c>
      <c r="D11" s="12"/>
    </row>
    <row r="12" spans="1:13">
      <c r="A12" s="10" t="s">
        <v>765</v>
      </c>
      <c r="B12" s="10" t="s">
        <v>953</v>
      </c>
      <c r="C12" s="10">
        <v>2201881</v>
      </c>
      <c r="D12" s="12"/>
      <c r="K12" s="117" t="s">
        <v>770</v>
      </c>
    </row>
    <row r="13" spans="1:13">
      <c r="A13" s="10" t="s">
        <v>765</v>
      </c>
      <c r="B13" s="10" t="s">
        <v>954</v>
      </c>
      <c r="C13" s="10">
        <v>2208979</v>
      </c>
      <c r="D13" s="12"/>
    </row>
    <row r="14" spans="1:13">
      <c r="A14" s="10" t="s">
        <v>765</v>
      </c>
      <c r="B14" s="10" t="s">
        <v>955</v>
      </c>
      <c r="C14" s="10">
        <v>2201612</v>
      </c>
      <c r="D14" s="12"/>
    </row>
    <row r="15" spans="1:13">
      <c r="A15" s="10" t="s">
        <v>765</v>
      </c>
      <c r="B15" s="10" t="s">
        <v>955</v>
      </c>
      <c r="C15" s="10">
        <v>2201613</v>
      </c>
      <c r="D15" s="12"/>
    </row>
    <row r="16" spans="1:13">
      <c r="A16" s="10" t="s">
        <v>765</v>
      </c>
      <c r="B16" s="10" t="s">
        <v>955</v>
      </c>
      <c r="C16" s="10">
        <v>2211500</v>
      </c>
      <c r="D16" s="12"/>
      <c r="E16" s="12"/>
    </row>
    <row r="17" spans="1:4">
      <c r="A17" s="10" t="s">
        <v>765</v>
      </c>
      <c r="B17" s="10" t="s">
        <v>955</v>
      </c>
      <c r="C17" s="10">
        <v>2209211</v>
      </c>
      <c r="D17" s="12"/>
    </row>
    <row r="18" spans="1:4">
      <c r="A18" s="10" t="s">
        <v>765</v>
      </c>
      <c r="B18" s="10" t="s">
        <v>956</v>
      </c>
      <c r="C18" s="10">
        <v>2214315</v>
      </c>
      <c r="D18" s="12"/>
    </row>
    <row r="19" spans="1:4">
      <c r="A19" s="10" t="s">
        <v>765</v>
      </c>
      <c r="B19" s="10" t="s">
        <v>956</v>
      </c>
      <c r="C19" s="10">
        <v>2212989</v>
      </c>
      <c r="D19" s="12"/>
    </row>
    <row r="20" spans="1:4">
      <c r="A20" s="10" t="s">
        <v>765</v>
      </c>
      <c r="B20" s="10" t="s">
        <v>956</v>
      </c>
      <c r="C20" s="10">
        <v>2214316</v>
      </c>
      <c r="D20" s="12"/>
    </row>
    <row r="21" spans="1:4">
      <c r="A21" s="10" t="s">
        <v>765</v>
      </c>
      <c r="B21" s="10" t="s">
        <v>957</v>
      </c>
      <c r="C21" s="10">
        <v>2202289</v>
      </c>
      <c r="D21" s="12"/>
    </row>
    <row r="22" spans="1:4">
      <c r="A22" s="10" t="s">
        <v>765</v>
      </c>
      <c r="B22" s="10" t="s">
        <v>958</v>
      </c>
      <c r="C22" s="10">
        <v>2203680</v>
      </c>
      <c r="D22" s="12"/>
    </row>
    <row r="23" spans="1:4">
      <c r="A23" s="10" t="s">
        <v>764</v>
      </c>
      <c r="B23" s="10" t="s">
        <v>959</v>
      </c>
      <c r="C23" s="10">
        <v>2211668</v>
      </c>
      <c r="D23" s="12"/>
    </row>
    <row r="24" spans="1:4">
      <c r="A24" s="10" t="s">
        <v>764</v>
      </c>
      <c r="B24" s="10" t="s">
        <v>960</v>
      </c>
      <c r="C24" s="10">
        <v>2201240</v>
      </c>
      <c r="D24" s="12"/>
    </row>
    <row r="25" spans="1:4">
      <c r="B25" s="10" t="s">
        <v>961</v>
      </c>
      <c r="D25" s="12"/>
    </row>
    <row r="26" spans="1:4">
      <c r="A26" s="10" t="s">
        <v>771</v>
      </c>
      <c r="B26" s="10" t="s">
        <v>962</v>
      </c>
      <c r="C26" s="10">
        <v>2216015</v>
      </c>
      <c r="D26" s="12"/>
    </row>
    <row r="27" spans="1:4">
      <c r="B27" s="10" t="s">
        <v>963</v>
      </c>
      <c r="C27" s="10">
        <v>2215954</v>
      </c>
      <c r="D27" s="12"/>
    </row>
    <row r="28" spans="1:4">
      <c r="B28" s="10" t="s">
        <v>972</v>
      </c>
      <c r="C28" s="10">
        <v>2215252</v>
      </c>
      <c r="D28" s="12"/>
    </row>
    <row r="29" spans="1:4">
      <c r="B29" s="10" t="s">
        <v>964</v>
      </c>
      <c r="C29" s="10">
        <v>2215800</v>
      </c>
      <c r="D29" s="12"/>
    </row>
    <row r="30" spans="1:4">
      <c r="B30" s="10" t="s">
        <v>964</v>
      </c>
      <c r="C30" s="10">
        <v>2215801</v>
      </c>
      <c r="D30" s="12"/>
    </row>
    <row r="31" spans="1:4">
      <c r="B31" s="10" t="s">
        <v>964</v>
      </c>
      <c r="C31" s="10">
        <v>2216041</v>
      </c>
      <c r="D31" s="12"/>
    </row>
    <row r="32" spans="1:4">
      <c r="A32" s="10" t="s">
        <v>764</v>
      </c>
      <c r="B32" s="10" t="s">
        <v>965</v>
      </c>
      <c r="C32" s="10">
        <v>2208780</v>
      </c>
      <c r="D32" s="12"/>
    </row>
    <row r="33" spans="1:4">
      <c r="B33" s="10" t="s">
        <v>966</v>
      </c>
      <c r="C33" s="10">
        <v>2208706</v>
      </c>
      <c r="D33" s="12"/>
    </row>
    <row r="34" spans="1:4">
      <c r="B34" s="10" t="s">
        <v>967</v>
      </c>
      <c r="C34" s="10">
        <v>2213668</v>
      </c>
      <c r="D34" s="12"/>
    </row>
    <row r="35" spans="1:4">
      <c r="B35" s="10" t="s">
        <v>968</v>
      </c>
      <c r="C35" s="10">
        <v>2215141</v>
      </c>
      <c r="D35" s="12"/>
    </row>
    <row r="36" spans="1:4">
      <c r="B36" s="10" t="s">
        <v>969</v>
      </c>
      <c r="C36" s="10">
        <v>2216949</v>
      </c>
    </row>
    <row r="37" spans="1:4">
      <c r="B37" s="10" t="s">
        <v>969</v>
      </c>
      <c r="C37" s="10">
        <v>2216950</v>
      </c>
      <c r="D37" s="12"/>
    </row>
    <row r="38" spans="1:4">
      <c r="B38" s="10" t="s">
        <v>969</v>
      </c>
      <c r="C38" s="10">
        <v>2216951</v>
      </c>
    </row>
    <row r="39" spans="1:4">
      <c r="A39" s="10" t="s">
        <v>771</v>
      </c>
      <c r="C39" s="10">
        <v>2215803</v>
      </c>
    </row>
    <row r="40" spans="1:4">
      <c r="A40" s="10" t="s">
        <v>771</v>
      </c>
      <c r="C40" s="10">
        <v>2216042</v>
      </c>
      <c r="D40" s="12"/>
    </row>
    <row r="41" spans="1:4">
      <c r="A41" s="10" t="s">
        <v>1208</v>
      </c>
    </row>
    <row r="42" spans="1:4">
      <c r="A42" s="10" t="s">
        <v>771</v>
      </c>
      <c r="C42" s="10">
        <v>2209212</v>
      </c>
    </row>
    <row r="43" spans="1:4">
      <c r="A43" s="10" t="s">
        <v>771</v>
      </c>
      <c r="C43" s="10">
        <v>2210615</v>
      </c>
    </row>
    <row r="44" spans="1:4">
      <c r="B44" s="10" t="s">
        <v>970</v>
      </c>
      <c r="C44" s="10">
        <v>2217227</v>
      </c>
    </row>
    <row r="45" spans="1:4">
      <c r="B45" s="10" t="s">
        <v>971</v>
      </c>
      <c r="C45" s="10">
        <v>2217578</v>
      </c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3">
    <dataValidation type="list" allowBlank="1" showInputMessage="1" showErrorMessage="1" sqref="A2:A40 A42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0" zoomScale="120" zoomScaleNormal="120" workbookViewId="0">
      <selection activeCell="E721" sqref="E72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6.5703125" customWidth="1"/>
    <col min="4" max="5" width="13.85546875" bestFit="1" customWidth="1"/>
    <col min="7" max="7" width="15.5703125" bestFit="1" customWidth="1"/>
    <col min="8" max="8" width="24.140625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3274805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3105736</v>
      </c>
      <c r="D2" s="26">
        <f>D3+D67</f>
        <v>3105736</v>
      </c>
      <c r="E2" s="26">
        <f>E3+E67</f>
        <v>3105736</v>
      </c>
      <c r="G2" s="39" t="s">
        <v>60</v>
      </c>
      <c r="H2" s="41">
        <f>C2</f>
        <v>3105736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1544100</v>
      </c>
      <c r="D3" s="23">
        <f>D4+D11+D38+D61</f>
        <v>1544100</v>
      </c>
      <c r="E3" s="23">
        <f>E4+E11+E38+E61</f>
        <v>1544100</v>
      </c>
      <c r="G3" s="39" t="s">
        <v>57</v>
      </c>
      <c r="H3" s="41">
        <f t="shared" ref="H3:H66" si="0">C3</f>
        <v>1544100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911500</v>
      </c>
      <c r="D4" s="21">
        <f>SUM(D5:D10)</f>
        <v>911500</v>
      </c>
      <c r="E4" s="21">
        <f>SUM(E5:E10)</f>
        <v>911500</v>
      </c>
      <c r="F4" s="17"/>
      <c r="G4" s="39" t="s">
        <v>53</v>
      </c>
      <c r="H4" s="41">
        <f t="shared" si="0"/>
        <v>911500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370000</v>
      </c>
      <c r="D5" s="2">
        <f>C5</f>
        <v>370000</v>
      </c>
      <c r="E5" s="2">
        <f>D5</f>
        <v>370000</v>
      </c>
      <c r="F5" s="17"/>
      <c r="G5" s="17"/>
      <c r="H5" s="41">
        <f t="shared" si="0"/>
        <v>370000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400000</v>
      </c>
      <c r="D7" s="2">
        <f t="shared" si="1"/>
        <v>400000</v>
      </c>
      <c r="E7" s="2">
        <f t="shared" si="1"/>
        <v>400000</v>
      </c>
      <c r="F7" s="17"/>
      <c r="G7" s="17"/>
      <c r="H7" s="41">
        <f t="shared" si="0"/>
        <v>400000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60000</v>
      </c>
      <c r="D9" s="2">
        <f t="shared" si="1"/>
        <v>60000</v>
      </c>
      <c r="E9" s="2">
        <f t="shared" si="1"/>
        <v>60000</v>
      </c>
      <c r="F9" s="17"/>
      <c r="G9" s="17"/>
      <c r="H9" s="41">
        <f t="shared" si="0"/>
        <v>60000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298100</v>
      </c>
      <c r="D11" s="21">
        <f>SUM(D12:D37)</f>
        <v>298100</v>
      </c>
      <c r="E11" s="21">
        <f>SUM(E12:E37)</f>
        <v>298100</v>
      </c>
      <c r="F11" s="17"/>
      <c r="G11" s="39" t="s">
        <v>54</v>
      </c>
      <c r="H11" s="41">
        <f t="shared" si="0"/>
        <v>298100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128500</v>
      </c>
      <c r="D12" s="2">
        <f>C12</f>
        <v>128500</v>
      </c>
      <c r="E12" s="2">
        <f>D12</f>
        <v>128500</v>
      </c>
      <c r="H12" s="41">
        <f t="shared" si="0"/>
        <v>128500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53600</v>
      </c>
      <c r="D14" s="2">
        <f t="shared" si="2"/>
        <v>53600</v>
      </c>
      <c r="E14" s="2">
        <f t="shared" si="2"/>
        <v>53600</v>
      </c>
      <c r="H14" s="41">
        <f t="shared" si="0"/>
        <v>53600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65000</v>
      </c>
      <c r="D36" s="2">
        <f t="shared" si="3"/>
        <v>65000</v>
      </c>
      <c r="E36" s="2">
        <f t="shared" si="3"/>
        <v>65000</v>
      </c>
      <c r="H36" s="41">
        <f t="shared" si="0"/>
        <v>65000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59" t="s">
        <v>145</v>
      </c>
      <c r="B38" s="160"/>
      <c r="C38" s="21">
        <f>SUM(C39:C60)</f>
        <v>303500</v>
      </c>
      <c r="D38" s="21">
        <f>SUM(D39:D60)</f>
        <v>303500</v>
      </c>
      <c r="E38" s="21">
        <f>SUM(E39:E60)</f>
        <v>303500</v>
      </c>
      <c r="G38" s="39" t="s">
        <v>55</v>
      </c>
      <c r="H38" s="41">
        <f t="shared" si="0"/>
        <v>303500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  <c r="H39" s="41">
        <f t="shared" si="0"/>
        <v>40000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40000</v>
      </c>
      <c r="D44" s="2">
        <f t="shared" si="4"/>
        <v>40000</v>
      </c>
      <c r="E44" s="2">
        <f t="shared" si="4"/>
        <v>40000</v>
      </c>
      <c r="H44" s="41">
        <f t="shared" si="0"/>
        <v>40000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105000</v>
      </c>
      <c r="D55" s="2">
        <f t="shared" si="4"/>
        <v>105000</v>
      </c>
      <c r="E55" s="2">
        <f t="shared" si="4"/>
        <v>105000</v>
      </c>
      <c r="H55" s="41">
        <f t="shared" si="0"/>
        <v>105000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30000</v>
      </c>
      <c r="D60" s="2">
        <f t="shared" si="5"/>
        <v>30000</v>
      </c>
      <c r="E60" s="2">
        <f t="shared" si="5"/>
        <v>30000</v>
      </c>
      <c r="H60" s="41">
        <f t="shared" si="0"/>
        <v>30000</v>
      </c>
    </row>
    <row r="61" spans="1:10">
      <c r="A61" s="159" t="s">
        <v>158</v>
      </c>
      <c r="B61" s="160"/>
      <c r="C61" s="22">
        <f>SUM(C62:C66)</f>
        <v>31000</v>
      </c>
      <c r="D61" s="22">
        <f>SUM(D62:D66)</f>
        <v>31000</v>
      </c>
      <c r="E61" s="22">
        <f>SUM(E62:E66)</f>
        <v>31000</v>
      </c>
      <c r="G61" s="39" t="s">
        <v>105</v>
      </c>
      <c r="H61" s="41">
        <f t="shared" si="0"/>
        <v>31000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10000</v>
      </c>
      <c r="D62" s="2">
        <f>C62</f>
        <v>10000</v>
      </c>
      <c r="E62" s="2">
        <f>D62</f>
        <v>10000</v>
      </c>
      <c r="H62" s="41">
        <f t="shared" si="0"/>
        <v>10000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outlineLevel="1">
      <c r="A65" s="14">
        <v>4004</v>
      </c>
      <c r="B65" s="1" t="s">
        <v>161</v>
      </c>
      <c r="C65" s="2">
        <v>20000</v>
      </c>
      <c r="D65" s="2">
        <f t="shared" si="6"/>
        <v>20000</v>
      </c>
      <c r="E65" s="2">
        <f t="shared" si="6"/>
        <v>20000</v>
      </c>
      <c r="H65" s="41">
        <f t="shared" si="0"/>
        <v>20000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1561636</v>
      </c>
      <c r="D67" s="25">
        <f>D97+D68</f>
        <v>1561636</v>
      </c>
      <c r="E67" s="25">
        <f>E97+E68</f>
        <v>1561636</v>
      </c>
      <c r="G67" s="39" t="s">
        <v>59</v>
      </c>
      <c r="H67" s="41">
        <f t="shared" ref="H67:H130" si="7">C67</f>
        <v>1561636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412636</v>
      </c>
      <c r="D68" s="21">
        <f>SUM(D69:D96)</f>
        <v>412636</v>
      </c>
      <c r="E68" s="21">
        <f>SUM(E69:E96)</f>
        <v>412636</v>
      </c>
      <c r="G68" s="39" t="s">
        <v>56</v>
      </c>
      <c r="H68" s="41">
        <f t="shared" si="7"/>
        <v>412636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15000</v>
      </c>
      <c r="D76" s="2">
        <f t="shared" si="8"/>
        <v>15000</v>
      </c>
      <c r="E76" s="2">
        <f t="shared" si="8"/>
        <v>15000</v>
      </c>
      <c r="H76" s="41">
        <f t="shared" si="7"/>
        <v>15000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110055</v>
      </c>
      <c r="D79" s="2">
        <f t="shared" si="8"/>
        <v>110055</v>
      </c>
      <c r="E79" s="2">
        <f t="shared" si="8"/>
        <v>110055</v>
      </c>
      <c r="H79" s="41">
        <f t="shared" si="7"/>
        <v>110055</v>
      </c>
    </row>
    <row r="80" spans="1:10" ht="15" customHeight="1" outlineLevel="1">
      <c r="A80" s="3">
        <v>5202</v>
      </c>
      <c r="B80" s="2" t="s">
        <v>172</v>
      </c>
      <c r="C80" s="2">
        <v>15147</v>
      </c>
      <c r="D80" s="2">
        <f t="shared" si="8"/>
        <v>15147</v>
      </c>
      <c r="E80" s="2">
        <f t="shared" si="8"/>
        <v>15147</v>
      </c>
      <c r="H80" s="41">
        <f t="shared" si="7"/>
        <v>15147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25000</v>
      </c>
      <c r="D83" s="2">
        <f t="shared" si="8"/>
        <v>25000</v>
      </c>
      <c r="E83" s="2">
        <f t="shared" si="8"/>
        <v>25000</v>
      </c>
      <c r="H83" s="41">
        <f t="shared" si="7"/>
        <v>25000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42434</v>
      </c>
      <c r="D85" s="2">
        <f t="shared" si="8"/>
        <v>42434</v>
      </c>
      <c r="E85" s="2">
        <f t="shared" si="8"/>
        <v>42434</v>
      </c>
      <c r="H85" s="41">
        <f t="shared" si="7"/>
        <v>42434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200000</v>
      </c>
      <c r="D94" s="2">
        <f t="shared" si="9"/>
        <v>200000</v>
      </c>
      <c r="E94" s="2">
        <f t="shared" si="9"/>
        <v>200000</v>
      </c>
      <c r="H94" s="41">
        <f t="shared" si="7"/>
        <v>200000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1149000</v>
      </c>
      <c r="D97" s="21">
        <f>SUM(D98:D113)</f>
        <v>1149000</v>
      </c>
      <c r="E97" s="21">
        <f>SUM(E98:E113)</f>
        <v>1149000</v>
      </c>
      <c r="G97" s="39" t="s">
        <v>58</v>
      </c>
      <c r="H97" s="41">
        <f t="shared" si="7"/>
        <v>1149000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1100000</v>
      </c>
      <c r="D98" s="2">
        <f>C98</f>
        <v>1100000</v>
      </c>
      <c r="E98" s="2">
        <f>D98</f>
        <v>1100000</v>
      </c>
      <c r="H98" s="41">
        <f t="shared" si="7"/>
        <v>1100000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3000</v>
      </c>
      <c r="D101" s="2">
        <f t="shared" si="10"/>
        <v>3000</v>
      </c>
      <c r="E101" s="2">
        <f t="shared" si="10"/>
        <v>3000</v>
      </c>
      <c r="H101" s="41">
        <f t="shared" si="7"/>
        <v>3000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>
        <v>15000</v>
      </c>
      <c r="D105" s="2">
        <f t="shared" si="10"/>
        <v>15000</v>
      </c>
      <c r="E105" s="2">
        <f t="shared" si="10"/>
        <v>15000</v>
      </c>
      <c r="H105" s="41">
        <f t="shared" si="7"/>
        <v>15000</v>
      </c>
    </row>
    <row r="106" spans="1:10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>
        <v>15000</v>
      </c>
      <c r="D110" s="2">
        <f t="shared" si="10"/>
        <v>15000</v>
      </c>
      <c r="E110" s="2">
        <f t="shared" si="10"/>
        <v>15000</v>
      </c>
      <c r="H110" s="41">
        <f t="shared" si="7"/>
        <v>15000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0</v>
      </c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169069</v>
      </c>
      <c r="D114" s="26">
        <f>D115+D152+D177</f>
        <v>120069</v>
      </c>
      <c r="E114" s="26">
        <f>E115+E152+E177</f>
        <v>120069</v>
      </c>
      <c r="G114" s="39" t="s">
        <v>62</v>
      </c>
      <c r="H114" s="41">
        <f t="shared" si="7"/>
        <v>169069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169069</v>
      </c>
      <c r="D115" s="23">
        <f>D116+D135</f>
        <v>120069</v>
      </c>
      <c r="E115" s="23">
        <f>E116+E135</f>
        <v>120069</v>
      </c>
      <c r="G115" s="39" t="s">
        <v>61</v>
      </c>
      <c r="H115" s="41">
        <f t="shared" si="7"/>
        <v>169069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169069</v>
      </c>
      <c r="D135" s="21">
        <f>D136+D140+D143+D146+D149</f>
        <v>120069</v>
      </c>
      <c r="E135" s="21">
        <f>E136+E140+E143+E146+E149</f>
        <v>120069</v>
      </c>
      <c r="G135" s="39" t="s">
        <v>584</v>
      </c>
      <c r="H135" s="41">
        <f t="shared" si="11"/>
        <v>169069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120069</v>
      </c>
      <c r="D136" s="2">
        <f>D137+D138+D139</f>
        <v>120069</v>
      </c>
      <c r="E136" s="2">
        <f>E137+E138+E139</f>
        <v>120069</v>
      </c>
      <c r="H136" s="41">
        <f t="shared" si="11"/>
        <v>120069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56069</v>
      </c>
      <c r="D138" s="128">
        <f t="shared" ref="D138:E139" si="12">C138</f>
        <v>56069</v>
      </c>
      <c r="E138" s="128">
        <f t="shared" si="12"/>
        <v>56069</v>
      </c>
      <c r="H138" s="41">
        <f t="shared" si="11"/>
        <v>56069</v>
      </c>
    </row>
    <row r="139" spans="1:10" ht="15" customHeight="1" outlineLevel="2">
      <c r="A139" s="130"/>
      <c r="B139" s="129" t="s">
        <v>861</v>
      </c>
      <c r="C139" s="128">
        <v>64000</v>
      </c>
      <c r="D139" s="128">
        <f t="shared" si="12"/>
        <v>64000</v>
      </c>
      <c r="E139" s="128">
        <f t="shared" si="12"/>
        <v>64000</v>
      </c>
      <c r="H139" s="41">
        <f t="shared" si="11"/>
        <v>64000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v>49000</v>
      </c>
      <c r="D149" s="2">
        <f>D150+D151</f>
        <v>0</v>
      </c>
      <c r="E149" s="2">
        <f>E150+E151</f>
        <v>0</v>
      </c>
      <c r="H149" s="41">
        <f t="shared" si="11"/>
        <v>49000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3274805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2884905</v>
      </c>
      <c r="D257" s="37">
        <f>D258+D550</f>
        <v>2707005</v>
      </c>
      <c r="E257" s="37">
        <f>E258+E550</f>
        <v>2707005</v>
      </c>
      <c r="G257" s="39" t="s">
        <v>60</v>
      </c>
      <c r="H257" s="41">
        <f>C257</f>
        <v>2884905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2637905</v>
      </c>
      <c r="D258" s="36">
        <f>D259+D339+D483+D547</f>
        <v>2460005</v>
      </c>
      <c r="E258" s="36">
        <f>E259+E339+E483+E547</f>
        <v>2460005</v>
      </c>
      <c r="G258" s="39" t="s">
        <v>57</v>
      </c>
      <c r="H258" s="41">
        <f t="shared" ref="H258:H321" si="21">C258</f>
        <v>2637905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1813790</v>
      </c>
      <c r="D259" s="33">
        <f>D260+D263+D314</f>
        <v>1635890</v>
      </c>
      <c r="E259" s="33">
        <f>E260+E263+E314</f>
        <v>1635890</v>
      </c>
      <c r="G259" s="39" t="s">
        <v>590</v>
      </c>
      <c r="H259" s="41">
        <f t="shared" si="21"/>
        <v>1813790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5890</v>
      </c>
      <c r="D260" s="32">
        <f>SUM(D261:D262)</f>
        <v>5890</v>
      </c>
      <c r="E260" s="32">
        <f>SUM(E261:E262)</f>
        <v>5890</v>
      </c>
      <c r="H260" s="41">
        <f t="shared" si="21"/>
        <v>5890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4800</v>
      </c>
      <c r="D262" s="5">
        <f>C262</f>
        <v>4800</v>
      </c>
      <c r="E262" s="5">
        <f>D262</f>
        <v>4800</v>
      </c>
      <c r="H262" s="41">
        <f t="shared" si="21"/>
        <v>4800</v>
      </c>
    </row>
    <row r="263" spans="1:10" outlineLevel="1">
      <c r="A263" s="148" t="s">
        <v>269</v>
      </c>
      <c r="B263" s="149"/>
      <c r="C263" s="32">
        <f>C264+C265+C289+C296+C298+C302+C305+C308+C313</f>
        <v>1700900</v>
      </c>
      <c r="D263" s="32">
        <f>D264+D265+D289+D296+D298+D302+D305+D308+D313</f>
        <v>1630000</v>
      </c>
      <c r="E263" s="32">
        <f>E264+E265+E289+E296+E298+E302+E305+E308+E313</f>
        <v>1630000</v>
      </c>
      <c r="H263" s="41">
        <f t="shared" si="21"/>
        <v>1700900</v>
      </c>
    </row>
    <row r="264" spans="1:10" outlineLevel="2">
      <c r="A264" s="6">
        <v>1101</v>
      </c>
      <c r="B264" s="4" t="s">
        <v>34</v>
      </c>
      <c r="C264" s="5">
        <v>1630000</v>
      </c>
      <c r="D264" s="5">
        <f>C264</f>
        <v>1630000</v>
      </c>
      <c r="E264" s="5">
        <f>D264</f>
        <v>1630000</v>
      </c>
      <c r="H264" s="41">
        <f t="shared" si="21"/>
        <v>1630000</v>
      </c>
    </row>
    <row r="265" spans="1:10" outlineLevel="2">
      <c r="A265" s="6">
        <v>1101</v>
      </c>
      <c r="B265" s="4" t="s">
        <v>35</v>
      </c>
      <c r="C265" s="5"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900</v>
      </c>
      <c r="D296" s="5">
        <f>SUM(D297)</f>
        <v>0</v>
      </c>
      <c r="E296" s="5">
        <f>SUM(E297)</f>
        <v>0</v>
      </c>
      <c r="H296" s="41">
        <f t="shared" si="21"/>
        <v>900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40000</v>
      </c>
      <c r="D298" s="5">
        <f>SUM(D299:D301)</f>
        <v>0</v>
      </c>
      <c r="E298" s="5">
        <f>SUM(E299:E301)</f>
        <v>0</v>
      </c>
      <c r="H298" s="41">
        <f t="shared" si="21"/>
        <v>40000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30000</v>
      </c>
      <c r="D302" s="5">
        <f>SUM(D303:D304)</f>
        <v>0</v>
      </c>
      <c r="E302" s="5">
        <f>SUM(E303:E304)</f>
        <v>0</v>
      </c>
      <c r="H302" s="41">
        <f t="shared" si="21"/>
        <v>30000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107000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107000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107000</v>
      </c>
      <c r="D325" s="5">
        <f>SUM(D326:D327)</f>
        <v>0</v>
      </c>
      <c r="E325" s="5">
        <f>SUM(E326:E327)</f>
        <v>0</v>
      </c>
      <c r="H325" s="41">
        <f t="shared" si="28"/>
        <v>107000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686480</v>
      </c>
      <c r="D339" s="33">
        <f>D340+D444+D482</f>
        <v>686480</v>
      </c>
      <c r="E339" s="33">
        <f>E340+E444+E482</f>
        <v>686480</v>
      </c>
      <c r="G339" s="39" t="s">
        <v>591</v>
      </c>
      <c r="H339" s="41">
        <f t="shared" si="28"/>
        <v>686480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641480</v>
      </c>
      <c r="D340" s="32">
        <f>D341+D342+D343+D344+D347+D348+D353+D356+D357+D362+D367+BH290668+D371+D372+D373+D376+D377+D378+D382+D388+D391+D392+D395+D398+D399+D404+D407+D408+D409+D412+D415+D416+D419+D420+D421+D422+D429+D443</f>
        <v>641480</v>
      </c>
      <c r="E340" s="32">
        <f>E341+E342+E343+E344+E347+E348+E353+E356+E357+E362+E367+BI290668+E371+E372+E373+E376+E377+E378+E382+E388+E391+E392+E395+E398+E399+E404+E407+E408+E409+E412+E415+E416+E419+E420+E421+E422+E429+E443</f>
        <v>641480</v>
      </c>
      <c r="H340" s="41">
        <f t="shared" si="28"/>
        <v>641480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15000</v>
      </c>
      <c r="D342" s="5">
        <f t="shared" ref="D342:E343" si="31">C342</f>
        <v>15000</v>
      </c>
      <c r="E342" s="5">
        <f t="shared" si="31"/>
        <v>15000</v>
      </c>
      <c r="H342" s="41">
        <f t="shared" si="28"/>
        <v>15000</v>
      </c>
    </row>
    <row r="343" spans="1:10" outlineLevel="2">
      <c r="A343" s="6">
        <v>2201</v>
      </c>
      <c r="B343" s="4" t="s">
        <v>41</v>
      </c>
      <c r="C343" s="5">
        <v>190000</v>
      </c>
      <c r="D343" s="5">
        <f t="shared" si="31"/>
        <v>190000</v>
      </c>
      <c r="E343" s="5">
        <f t="shared" si="31"/>
        <v>190000</v>
      </c>
      <c r="H343" s="41">
        <f t="shared" si="28"/>
        <v>190000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109000</v>
      </c>
      <c r="D348" s="5">
        <f>SUM(D349:D352)</f>
        <v>109000</v>
      </c>
      <c r="E348" s="5">
        <f>SUM(E349:E352)</f>
        <v>109000</v>
      </c>
      <c r="H348" s="41">
        <f t="shared" si="28"/>
        <v>109000</v>
      </c>
    </row>
    <row r="349" spans="1:10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  <c r="H349" s="41">
        <f t="shared" si="28"/>
        <v>100000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6000</v>
      </c>
      <c r="D351" s="30">
        <f t="shared" si="33"/>
        <v>6000</v>
      </c>
      <c r="E351" s="30">
        <f t="shared" si="33"/>
        <v>6000</v>
      </c>
      <c r="H351" s="41">
        <f t="shared" si="28"/>
        <v>6000</v>
      </c>
    </row>
    <row r="352" spans="1:10" outlineLevel="3">
      <c r="A352" s="29"/>
      <c r="B352" s="28" t="s">
        <v>281</v>
      </c>
      <c r="C352" s="30">
        <v>3000</v>
      </c>
      <c r="D352" s="30">
        <f t="shared" si="33"/>
        <v>3000</v>
      </c>
      <c r="E352" s="30">
        <f t="shared" si="33"/>
        <v>3000</v>
      </c>
      <c r="H352" s="41">
        <f t="shared" si="28"/>
        <v>3000</v>
      </c>
    </row>
    <row r="353" spans="1:8" outlineLevel="2">
      <c r="A353" s="6">
        <v>2201</v>
      </c>
      <c r="B353" s="4" t="s">
        <v>282</v>
      </c>
      <c r="C353" s="5">
        <f>SUM(C354:C355)</f>
        <v>2100</v>
      </c>
      <c r="D353" s="5">
        <f>SUM(D354:D355)</f>
        <v>2100</v>
      </c>
      <c r="E353" s="5">
        <f>SUM(E354:E355)</f>
        <v>2100</v>
      </c>
      <c r="H353" s="41">
        <f t="shared" si="28"/>
        <v>2100</v>
      </c>
    </row>
    <row r="354" spans="1:8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3500</v>
      </c>
      <c r="D356" s="5">
        <f t="shared" si="34"/>
        <v>3500</v>
      </c>
      <c r="E356" s="5">
        <f t="shared" si="34"/>
        <v>3500</v>
      </c>
      <c r="H356" s="41">
        <f t="shared" si="28"/>
        <v>3500</v>
      </c>
    </row>
    <row r="357" spans="1:8" outlineLevel="2">
      <c r="A357" s="6">
        <v>2201</v>
      </c>
      <c r="B357" s="4" t="s">
        <v>285</v>
      </c>
      <c r="C357" s="5">
        <f>SUM(C358:C361)</f>
        <v>16600</v>
      </c>
      <c r="D357" s="5">
        <f>SUM(D358:D361)</f>
        <v>16600</v>
      </c>
      <c r="E357" s="5">
        <f>SUM(E358:E361)</f>
        <v>16600</v>
      </c>
      <c r="H357" s="41">
        <f t="shared" si="28"/>
        <v>16600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1600</v>
      </c>
      <c r="D360" s="30">
        <f t="shared" si="35"/>
        <v>1600</v>
      </c>
      <c r="E360" s="30">
        <f t="shared" si="35"/>
        <v>1600</v>
      </c>
      <c r="H360" s="41">
        <f t="shared" si="28"/>
        <v>1600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84000</v>
      </c>
      <c r="D362" s="5">
        <f>SUM(D363:D366)</f>
        <v>84000</v>
      </c>
      <c r="E362" s="5">
        <f>SUM(E363:E366)</f>
        <v>84000</v>
      </c>
      <c r="H362" s="41">
        <f t="shared" si="28"/>
        <v>84000</v>
      </c>
    </row>
    <row r="363" spans="1:8" outlineLevel="3">
      <c r="A363" s="29"/>
      <c r="B363" s="28" t="s">
        <v>291</v>
      </c>
      <c r="C363" s="30">
        <v>9000</v>
      </c>
      <c r="D363" s="30">
        <f>C363</f>
        <v>9000</v>
      </c>
      <c r="E363" s="30">
        <f>D363</f>
        <v>9000</v>
      </c>
      <c r="H363" s="41">
        <f t="shared" si="28"/>
        <v>9000</v>
      </c>
    </row>
    <row r="364" spans="1:8" outlineLevel="3">
      <c r="A364" s="29"/>
      <c r="B364" s="28" t="s">
        <v>292</v>
      </c>
      <c r="C364" s="30">
        <v>72000</v>
      </c>
      <c r="D364" s="30">
        <f t="shared" ref="D364:E366" si="36">C364</f>
        <v>72000</v>
      </c>
      <c r="E364" s="30">
        <f t="shared" si="36"/>
        <v>72000</v>
      </c>
      <c r="H364" s="41">
        <f t="shared" si="28"/>
        <v>72000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1">
        <f t="shared" si="28"/>
        <v>4500</v>
      </c>
    </row>
    <row r="383" spans="1:8" outlineLevel="3">
      <c r="A383" s="29"/>
      <c r="B383" s="28" t="s">
        <v>304</v>
      </c>
      <c r="C383" s="30">
        <v>1750</v>
      </c>
      <c r="D383" s="30">
        <f>C383</f>
        <v>1750</v>
      </c>
      <c r="E383" s="30">
        <f>D383</f>
        <v>1750</v>
      </c>
      <c r="H383" s="41">
        <f t="shared" si="28"/>
        <v>1750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1750</v>
      </c>
      <c r="D386" s="30">
        <f t="shared" si="40"/>
        <v>1750</v>
      </c>
      <c r="E386" s="30">
        <f t="shared" si="40"/>
        <v>1750</v>
      </c>
      <c r="H386" s="41">
        <f t="shared" ref="H386:H449" si="41">C386</f>
        <v>1750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36000</v>
      </c>
      <c r="D392" s="5">
        <f>SUM(D393:D394)</f>
        <v>36000</v>
      </c>
      <c r="E392" s="5">
        <f>SUM(E393:E394)</f>
        <v>36000</v>
      </c>
      <c r="H392" s="41">
        <f t="shared" si="41"/>
        <v>36000</v>
      </c>
    </row>
    <row r="393" spans="1:8" outlineLevel="3">
      <c r="A393" s="29"/>
      <c r="B393" s="28" t="s">
        <v>313</v>
      </c>
      <c r="C393" s="30">
        <v>6000</v>
      </c>
      <c r="D393" s="30">
        <f>C393</f>
        <v>6000</v>
      </c>
      <c r="E393" s="30">
        <f>D393</f>
        <v>6000</v>
      </c>
      <c r="H393" s="41">
        <f t="shared" si="41"/>
        <v>6000</v>
      </c>
    </row>
    <row r="394" spans="1:8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1"/>
        <v>15000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10000</v>
      </c>
      <c r="D414" s="30">
        <f t="shared" si="46"/>
        <v>10000</v>
      </c>
      <c r="E414" s="30">
        <f t="shared" si="46"/>
        <v>10000</v>
      </c>
      <c r="H414" s="41">
        <f t="shared" si="41"/>
        <v>10000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200</v>
      </c>
      <c r="D420" s="5">
        <f t="shared" si="47"/>
        <v>200</v>
      </c>
      <c r="E420" s="5">
        <f t="shared" si="47"/>
        <v>200</v>
      </c>
      <c r="H420" s="41">
        <f t="shared" si="41"/>
        <v>200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127700</v>
      </c>
      <c r="D429" s="5">
        <f>SUM(D430:D442)</f>
        <v>127700</v>
      </c>
      <c r="E429" s="5">
        <f>SUM(E430:E442)</f>
        <v>127700</v>
      </c>
      <c r="H429" s="41">
        <f t="shared" si="41"/>
        <v>127700</v>
      </c>
    </row>
    <row r="430" spans="1:8" outlineLevel="3">
      <c r="A430" s="29"/>
      <c r="B430" s="28" t="s">
        <v>343</v>
      </c>
      <c r="C430" s="30">
        <v>16000</v>
      </c>
      <c r="D430" s="30">
        <f>C430</f>
        <v>16000</v>
      </c>
      <c r="E430" s="30">
        <f>D430</f>
        <v>16000</v>
      </c>
      <c r="H430" s="41">
        <f t="shared" si="41"/>
        <v>16000</v>
      </c>
    </row>
    <row r="431" spans="1:8" outlineLevel="3">
      <c r="A431" s="29"/>
      <c r="B431" s="28" t="s">
        <v>344</v>
      </c>
      <c r="C431" s="30">
        <v>66000</v>
      </c>
      <c r="D431" s="30">
        <f t="shared" ref="D431:E442" si="49">C431</f>
        <v>66000</v>
      </c>
      <c r="E431" s="30">
        <f t="shared" si="49"/>
        <v>66000</v>
      </c>
      <c r="H431" s="41">
        <f t="shared" si="41"/>
        <v>66000</v>
      </c>
    </row>
    <row r="432" spans="1:8" outlineLevel="3">
      <c r="A432" s="29"/>
      <c r="B432" s="28" t="s">
        <v>345</v>
      </c>
      <c r="C432" s="30">
        <v>9000</v>
      </c>
      <c r="D432" s="30">
        <f t="shared" si="49"/>
        <v>9000</v>
      </c>
      <c r="E432" s="30">
        <f t="shared" si="49"/>
        <v>9000</v>
      </c>
      <c r="H432" s="41">
        <f t="shared" si="41"/>
        <v>9000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1700</v>
      </c>
      <c r="D434" s="30">
        <f t="shared" si="49"/>
        <v>1700</v>
      </c>
      <c r="E434" s="30">
        <f t="shared" si="49"/>
        <v>1700</v>
      </c>
      <c r="H434" s="41">
        <f t="shared" si="41"/>
        <v>1700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outlineLevel="3">
      <c r="A442" s="29"/>
      <c r="B442" s="28" t="s">
        <v>355</v>
      </c>
      <c r="C442" s="30">
        <v>30000</v>
      </c>
      <c r="D442" s="30">
        <f t="shared" si="49"/>
        <v>30000</v>
      </c>
      <c r="E442" s="30">
        <f t="shared" si="49"/>
        <v>30000</v>
      </c>
      <c r="H442" s="41">
        <f t="shared" si="41"/>
        <v>30000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45000</v>
      </c>
      <c r="D444" s="32">
        <f>D445+D454+D455+D459+D462+D463+D468+D474+D477+D480+D481+D450</f>
        <v>45000</v>
      </c>
      <c r="E444" s="32">
        <f>E445+E454+E455+E459+E462+E463+E468+E474+E477+E480+E481+E450</f>
        <v>45000</v>
      </c>
      <c r="H444" s="41">
        <f t="shared" si="41"/>
        <v>45000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16000</v>
      </c>
      <c r="D445" s="5">
        <f>SUM(D446:D449)</f>
        <v>16000</v>
      </c>
      <c r="E445" s="5">
        <f>SUM(E446:E449)</f>
        <v>16000</v>
      </c>
      <c r="H445" s="41">
        <f t="shared" si="41"/>
        <v>16000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11000</v>
      </c>
      <c r="D455" s="5">
        <f>SUM(D456:D458)</f>
        <v>11000</v>
      </c>
      <c r="E455" s="5">
        <f>SUM(E456:E458)</f>
        <v>11000</v>
      </c>
      <c r="H455" s="41">
        <f t="shared" si="51"/>
        <v>11000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137635</v>
      </c>
      <c r="D483" s="35">
        <f>D484+D504+D509+D522+D528+D538</f>
        <v>137635</v>
      </c>
      <c r="E483" s="35">
        <f>E484+E504+E509+E522+E528+E538</f>
        <v>137635</v>
      </c>
      <c r="G483" s="39" t="s">
        <v>592</v>
      </c>
      <c r="H483" s="41">
        <f t="shared" si="51"/>
        <v>137635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17131</v>
      </c>
      <c r="D484" s="32">
        <f>D485+D486+D490+D491+D494+D497+D500+D501+D502+D503</f>
        <v>17131</v>
      </c>
      <c r="E484" s="32">
        <f>E485+E486+E490+E491+E494+E497+E500+E501+E502+E503</f>
        <v>17131</v>
      </c>
      <c r="H484" s="41">
        <f t="shared" si="51"/>
        <v>17131</v>
      </c>
    </row>
    <row r="485" spans="1:10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4131</v>
      </c>
      <c r="D494" s="5">
        <f>SUM(D495:D496)</f>
        <v>4131</v>
      </c>
      <c r="E494" s="5">
        <f>SUM(E495:E496)</f>
        <v>4131</v>
      </c>
      <c r="H494" s="41">
        <f t="shared" si="51"/>
        <v>4131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2131</v>
      </c>
      <c r="D496" s="30">
        <f>C496</f>
        <v>2131</v>
      </c>
      <c r="E496" s="30">
        <f>D496</f>
        <v>2131</v>
      </c>
      <c r="H496" s="41">
        <f t="shared" si="51"/>
        <v>2131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8000</v>
      </c>
      <c r="D502" s="5">
        <f t="shared" si="59"/>
        <v>8000</v>
      </c>
      <c r="E502" s="5">
        <f t="shared" si="59"/>
        <v>8000</v>
      </c>
      <c r="H502" s="41">
        <f t="shared" si="51"/>
        <v>8000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8504</v>
      </c>
      <c r="D504" s="32">
        <f>SUM(D505:D508)</f>
        <v>8504</v>
      </c>
      <c r="E504" s="32">
        <f>SUM(E505:E508)</f>
        <v>8504</v>
      </c>
      <c r="H504" s="41">
        <f t="shared" si="51"/>
        <v>8504</v>
      </c>
    </row>
    <row r="505" spans="1:12" outlineLevel="2" collapsed="1">
      <c r="A505" s="6">
        <v>3303</v>
      </c>
      <c r="B505" s="4" t="s">
        <v>411</v>
      </c>
      <c r="C505" s="5">
        <v>8504</v>
      </c>
      <c r="D505" s="5">
        <f>C505</f>
        <v>8504</v>
      </c>
      <c r="E505" s="5">
        <f>D505</f>
        <v>8504</v>
      </c>
      <c r="H505" s="41">
        <f t="shared" si="51"/>
        <v>8504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112000</v>
      </c>
      <c r="D509" s="32">
        <f>D510+D511+D512+D513+D517+D518+D519+D520+D521</f>
        <v>112000</v>
      </c>
      <c r="E509" s="32">
        <f>E510+E511+E512+E513+E517+E518+E519+E520+E521</f>
        <v>112000</v>
      </c>
      <c r="F509" s="51"/>
      <c r="H509" s="41">
        <f t="shared" si="51"/>
        <v>112000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100000</v>
      </c>
      <c r="D520" s="5">
        <f t="shared" si="62"/>
        <v>100000</v>
      </c>
      <c r="E520" s="5">
        <f t="shared" si="62"/>
        <v>100000</v>
      </c>
      <c r="H520" s="41">
        <f t="shared" si="63"/>
        <v>100000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247000</v>
      </c>
      <c r="D550" s="36">
        <f>D551</f>
        <v>247000</v>
      </c>
      <c r="E550" s="36">
        <f>E551</f>
        <v>247000</v>
      </c>
      <c r="G550" s="39" t="s">
        <v>59</v>
      </c>
      <c r="H550" s="41">
        <f t="shared" si="63"/>
        <v>247000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247000</v>
      </c>
      <c r="D551" s="33">
        <f>D552+D556</f>
        <v>247000</v>
      </c>
      <c r="E551" s="33">
        <f>E552+E556</f>
        <v>247000</v>
      </c>
      <c r="G551" s="39" t="s">
        <v>594</v>
      </c>
      <c r="H551" s="41">
        <f t="shared" si="63"/>
        <v>247000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247000</v>
      </c>
      <c r="D552" s="32">
        <f>SUM(D553:D555)</f>
        <v>247000</v>
      </c>
      <c r="E552" s="32">
        <f>SUM(E553:E555)</f>
        <v>247000</v>
      </c>
      <c r="H552" s="41">
        <f t="shared" si="63"/>
        <v>247000</v>
      </c>
    </row>
    <row r="553" spans="1:10" outlineLevel="2" collapsed="1">
      <c r="A553" s="6">
        <v>5500</v>
      </c>
      <c r="B553" s="4" t="s">
        <v>458</v>
      </c>
      <c r="C553" s="5">
        <v>247000</v>
      </c>
      <c r="D553" s="5">
        <f t="shared" ref="D553:E555" si="67">C553</f>
        <v>247000</v>
      </c>
      <c r="E553" s="5">
        <f t="shared" si="67"/>
        <v>247000</v>
      </c>
      <c r="H553" s="41">
        <f t="shared" si="63"/>
        <v>247000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389900</v>
      </c>
      <c r="D559" s="37">
        <f>D560+D716+D725</f>
        <v>389900</v>
      </c>
      <c r="E559" s="37">
        <f>E560+E716+E725</f>
        <v>389900</v>
      </c>
      <c r="G559" s="39" t="s">
        <v>62</v>
      </c>
      <c r="H559" s="41">
        <f t="shared" si="63"/>
        <v>389900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30900</v>
      </c>
      <c r="D560" s="36">
        <f>D561+D638+D642+D645</f>
        <v>30900</v>
      </c>
      <c r="E560" s="36">
        <f>E561+E638+E642+E645</f>
        <v>30900</v>
      </c>
      <c r="G560" s="39" t="s">
        <v>61</v>
      </c>
      <c r="H560" s="41">
        <f t="shared" si="63"/>
        <v>30900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30900</v>
      </c>
      <c r="D561" s="38">
        <f>D562+D567+D568+D569+D576+D577+D581+D584+D585+D586+D587+D592+D595+D599+D603+D610+D616+D628</f>
        <v>30900</v>
      </c>
      <c r="E561" s="38">
        <f>E562+E567+E568+E569+E576+E577+E581+E584+E585+E586+E587+E592+E595+E599+E603+E610+E616+E628</f>
        <v>30900</v>
      </c>
      <c r="G561" s="39" t="s">
        <v>595</v>
      </c>
      <c r="H561" s="41">
        <f t="shared" si="63"/>
        <v>30900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7000</v>
      </c>
      <c r="D576" s="32">
        <f>C576</f>
        <v>7000</v>
      </c>
      <c r="E576" s="32">
        <f>D576</f>
        <v>7000</v>
      </c>
      <c r="H576" s="41">
        <f t="shared" si="63"/>
        <v>7000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23900</v>
      </c>
      <c r="D581" s="32">
        <f>SUM(D582:D583)</f>
        <v>23900</v>
      </c>
      <c r="E581" s="32">
        <f>SUM(E582:E583)</f>
        <v>23900</v>
      </c>
      <c r="H581" s="41">
        <f t="shared" si="71"/>
        <v>23900</v>
      </c>
    </row>
    <row r="582" spans="1:8" outlineLevel="2">
      <c r="A582" s="7">
        <v>6606</v>
      </c>
      <c r="B582" s="4" t="s">
        <v>486</v>
      </c>
      <c r="C582" s="5">
        <v>23900</v>
      </c>
      <c r="D582" s="5">
        <f t="shared" ref="D582:E586" si="72">C582</f>
        <v>23900</v>
      </c>
      <c r="E582" s="5">
        <f t="shared" si="72"/>
        <v>23900</v>
      </c>
      <c r="H582" s="41">
        <f t="shared" si="71"/>
        <v>23900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359000</v>
      </c>
      <c r="D716" s="36">
        <f>D717</f>
        <v>359000</v>
      </c>
      <c r="E716" s="36">
        <f>E717</f>
        <v>359000</v>
      </c>
      <c r="G716" s="39" t="s">
        <v>66</v>
      </c>
      <c r="H716" s="41">
        <f t="shared" si="92"/>
        <v>359000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359000</v>
      </c>
      <c r="D717" s="33">
        <f>D718+D722</f>
        <v>359000</v>
      </c>
      <c r="E717" s="33">
        <f>E718+E722</f>
        <v>359000</v>
      </c>
      <c r="G717" s="39" t="s">
        <v>599</v>
      </c>
      <c r="H717" s="41">
        <f t="shared" si="92"/>
        <v>359000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359000</v>
      </c>
      <c r="D718" s="31">
        <f>SUM(D719:D721)</f>
        <v>359000</v>
      </c>
      <c r="E718" s="31">
        <f>SUM(E719:E721)</f>
        <v>359000</v>
      </c>
      <c r="H718" s="41">
        <f t="shared" si="92"/>
        <v>359000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359000</v>
      </c>
      <c r="D720" s="5">
        <f t="shared" ref="D720:E721" si="94">C720</f>
        <v>359000</v>
      </c>
      <c r="E720" s="5">
        <f t="shared" si="94"/>
        <v>359000</v>
      </c>
      <c r="H720" s="41">
        <f t="shared" si="92"/>
        <v>359000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3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78" sqref="E78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4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36</v>
      </c>
      <c r="H9">
        <f t="shared" ref="H9:I9" si="2">SUM(E9:E22)</f>
        <v>14</v>
      </c>
      <c r="I9">
        <f t="shared" si="2"/>
        <v>22</v>
      </c>
    </row>
    <row r="10" spans="1:9">
      <c r="A10" s="10" t="s">
        <v>669</v>
      </c>
      <c r="B10" s="81">
        <v>1</v>
      </c>
      <c r="C10" s="10" t="s">
        <v>671</v>
      </c>
      <c r="D10" s="10">
        <v>2</v>
      </c>
      <c r="E10" s="10"/>
      <c r="F10" s="10">
        <f t="shared" si="1"/>
        <v>2</v>
      </c>
    </row>
    <row r="11" spans="1:9">
      <c r="A11" s="10" t="s">
        <v>669</v>
      </c>
      <c r="B11" s="81">
        <v>1</v>
      </c>
      <c r="C11" s="10" t="s">
        <v>672</v>
      </c>
      <c r="D11" s="10">
        <v>5</v>
      </c>
      <c r="E11" s="10">
        <v>4</v>
      </c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8</v>
      </c>
      <c r="E13" s="10">
        <v>3</v>
      </c>
      <c r="F13" s="10">
        <f t="shared" si="1"/>
        <v>5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7</v>
      </c>
      <c r="E17" s="10">
        <v>3</v>
      </c>
      <c r="F17" s="10">
        <f t="shared" si="1"/>
        <v>4</v>
      </c>
    </row>
    <row r="18" spans="1:9">
      <c r="A18" s="10" t="s">
        <v>669</v>
      </c>
      <c r="B18" s="81">
        <v>1</v>
      </c>
      <c r="C18" s="10" t="s">
        <v>679</v>
      </c>
      <c r="D18" s="10">
        <v>6</v>
      </c>
      <c r="E18" s="10">
        <v>4</v>
      </c>
      <c r="F18" s="10">
        <f t="shared" si="1"/>
        <v>2</v>
      </c>
    </row>
    <row r="19" spans="1:9">
      <c r="A19" s="10" t="s">
        <v>669</v>
      </c>
      <c r="B19" s="81">
        <v>1</v>
      </c>
      <c r="C19" s="10" t="s">
        <v>680</v>
      </c>
      <c r="D19" s="10">
        <v>2</v>
      </c>
      <c r="E19" s="10"/>
      <c r="F19" s="10">
        <f t="shared" si="1"/>
        <v>2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5</v>
      </c>
      <c r="E22" s="10"/>
      <c r="F22" s="10">
        <f t="shared" si="1"/>
        <v>5</v>
      </c>
    </row>
    <row r="23" spans="1:9">
      <c r="A23" s="84" t="s">
        <v>683</v>
      </c>
      <c r="B23" s="85">
        <v>2</v>
      </c>
      <c r="C23" s="84" t="s">
        <v>684</v>
      </c>
      <c r="D23" s="84">
        <v>1</v>
      </c>
      <c r="E23" s="84"/>
      <c r="F23" s="84">
        <f t="shared" si="1"/>
        <v>1</v>
      </c>
      <c r="G23">
        <f>SUM(D23:D32)</f>
        <v>26</v>
      </c>
      <c r="H23">
        <f t="shared" ref="H23:I23" si="3">SUM(E23:E32)</f>
        <v>11</v>
      </c>
      <c r="I23">
        <f t="shared" si="3"/>
        <v>15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/>
      <c r="F24" s="84">
        <f t="shared" si="1"/>
        <v>1</v>
      </c>
    </row>
    <row r="25" spans="1:9">
      <c r="A25" s="84" t="s">
        <v>683</v>
      </c>
      <c r="B25" s="85">
        <v>2</v>
      </c>
      <c r="C25" s="84" t="s">
        <v>686</v>
      </c>
      <c r="D25" s="84">
        <v>3</v>
      </c>
      <c r="E25" s="84"/>
      <c r="F25" s="84">
        <f t="shared" si="1"/>
        <v>3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>
        <v>1</v>
      </c>
      <c r="F27" s="84">
        <f t="shared" si="1"/>
        <v>0</v>
      </c>
    </row>
    <row r="28" spans="1:9">
      <c r="A28" s="84"/>
      <c r="B28" s="85"/>
      <c r="C28" s="84" t="s">
        <v>1017</v>
      </c>
      <c r="D28" s="84">
        <v>10</v>
      </c>
      <c r="E28" s="84">
        <v>6</v>
      </c>
      <c r="F28" s="84">
        <v>4</v>
      </c>
    </row>
    <row r="29" spans="1:9">
      <c r="A29" s="84" t="s">
        <v>683</v>
      </c>
      <c r="B29" s="85">
        <v>2</v>
      </c>
      <c r="C29" s="84" t="s">
        <v>689</v>
      </c>
      <c r="D29" s="84">
        <v>3</v>
      </c>
      <c r="E29" s="84"/>
      <c r="F29" s="84">
        <f t="shared" si="1"/>
        <v>3</v>
      </c>
    </row>
    <row r="30" spans="1:9">
      <c r="A30" s="84" t="s">
        <v>683</v>
      </c>
      <c r="B30" s="85">
        <v>2</v>
      </c>
      <c r="C30" s="84" t="s">
        <v>690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691</v>
      </c>
      <c r="D31" s="84">
        <v>5</v>
      </c>
      <c r="E31" s="84">
        <v>4</v>
      </c>
      <c r="F31" s="84">
        <f t="shared" si="1"/>
        <v>1</v>
      </c>
    </row>
    <row r="32" spans="1:9">
      <c r="A32" s="84" t="s">
        <v>683</v>
      </c>
      <c r="B32" s="85">
        <v>2</v>
      </c>
      <c r="C32" s="84" t="s">
        <v>692</v>
      </c>
      <c r="D32" s="84">
        <v>2</v>
      </c>
      <c r="E32" s="84"/>
      <c r="F32" s="84">
        <f t="shared" si="1"/>
        <v>2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1</v>
      </c>
      <c r="H33">
        <f t="shared" ref="H33:I33" si="4">SUM(E33:E35)</f>
        <v>0</v>
      </c>
      <c r="I33">
        <f t="shared" si="4"/>
        <v>1</v>
      </c>
    </row>
    <row r="34" spans="1:9">
      <c r="A34" s="10" t="s">
        <v>683</v>
      </c>
      <c r="B34" s="81">
        <v>3</v>
      </c>
      <c r="C34" s="10" t="s">
        <v>694</v>
      </c>
      <c r="D34" s="10">
        <v>1</v>
      </c>
      <c r="E34" s="10"/>
      <c r="F34" s="10">
        <f t="shared" si="1"/>
        <v>1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>
        <v>1</v>
      </c>
      <c r="E36" s="84"/>
      <c r="F36" s="84">
        <f t="shared" si="1"/>
        <v>1</v>
      </c>
      <c r="G36">
        <f>SUM(D36:D38)</f>
        <v>3</v>
      </c>
      <c r="H36">
        <f t="shared" ref="H36:I36" si="5">SUM(E36:E38)</f>
        <v>0</v>
      </c>
      <c r="I36">
        <f t="shared" si="5"/>
        <v>3</v>
      </c>
    </row>
    <row r="37" spans="1:9">
      <c r="A37" s="84" t="s">
        <v>683</v>
      </c>
      <c r="B37" s="85">
        <v>4</v>
      </c>
      <c r="C37" s="84" t="s">
        <v>697</v>
      </c>
      <c r="D37" s="84">
        <v>1</v>
      </c>
      <c r="E37" s="84"/>
      <c r="F37" s="84">
        <f t="shared" si="1"/>
        <v>1</v>
      </c>
    </row>
    <row r="38" spans="1:9">
      <c r="A38" s="84" t="s">
        <v>683</v>
      </c>
      <c r="B38" s="85">
        <v>4</v>
      </c>
      <c r="C38" s="84" t="s">
        <v>698</v>
      </c>
      <c r="D38" s="84">
        <v>1</v>
      </c>
      <c r="E38" s="84"/>
      <c r="F38" s="84">
        <f t="shared" si="1"/>
        <v>1</v>
      </c>
    </row>
    <row r="39" spans="1:9">
      <c r="A39" s="10" t="s">
        <v>699</v>
      </c>
      <c r="B39" s="81">
        <v>5</v>
      </c>
      <c r="C39" s="10" t="s">
        <v>700</v>
      </c>
      <c r="D39" s="10">
        <v>1</v>
      </c>
      <c r="E39" s="10"/>
      <c r="F39" s="10">
        <f t="shared" si="1"/>
        <v>1</v>
      </c>
      <c r="G39">
        <f>SUM(D39:D45)</f>
        <v>6</v>
      </c>
      <c r="H39">
        <f t="shared" ref="H39:I39" si="6">SUM(E39:E45)</f>
        <v>0</v>
      </c>
      <c r="I39">
        <f t="shared" si="6"/>
        <v>6</v>
      </c>
    </row>
    <row r="40" spans="1:9">
      <c r="A40" s="10" t="s">
        <v>699</v>
      </c>
      <c r="B40" s="81">
        <v>5</v>
      </c>
      <c r="C40" s="10" t="s">
        <v>701</v>
      </c>
      <c r="D40" s="10">
        <v>1</v>
      </c>
      <c r="E40" s="10"/>
      <c r="F40" s="10">
        <f t="shared" si="1"/>
        <v>1</v>
      </c>
    </row>
    <row r="41" spans="1:9">
      <c r="A41" s="10" t="s">
        <v>699</v>
      </c>
      <c r="B41" s="81">
        <v>5</v>
      </c>
      <c r="C41" s="10" t="s">
        <v>702</v>
      </c>
      <c r="D41" s="10">
        <v>1</v>
      </c>
      <c r="E41" s="10"/>
      <c r="F41" s="10">
        <f t="shared" si="1"/>
        <v>1</v>
      </c>
    </row>
    <row r="42" spans="1:9">
      <c r="A42" s="10" t="s">
        <v>699</v>
      </c>
      <c r="B42" s="81">
        <v>5</v>
      </c>
      <c r="C42" s="10" t="s">
        <v>703</v>
      </c>
      <c r="D42" s="10">
        <v>1</v>
      </c>
      <c r="E42" s="10"/>
      <c r="F42" s="10">
        <f t="shared" si="1"/>
        <v>1</v>
      </c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705</v>
      </c>
      <c r="D44" s="10">
        <v>1</v>
      </c>
      <c r="E44" s="10"/>
      <c r="F44" s="10">
        <f t="shared" si="1"/>
        <v>1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1</v>
      </c>
      <c r="H50">
        <f t="shared" ref="H50:I50" si="9">SUM(E50:E58)</f>
        <v>0</v>
      </c>
      <c r="I50">
        <f t="shared" si="9"/>
        <v>1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>
        <v>1</v>
      </c>
      <c r="E55" s="84"/>
      <c r="F55" s="84">
        <f t="shared" si="1"/>
        <v>1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>
        <v>1</v>
      </c>
      <c r="E59" s="89"/>
      <c r="F59" s="89">
        <f t="shared" ref="F59:F61" si="10">D59-E59</f>
        <v>1</v>
      </c>
      <c r="G59">
        <f>SUM(D59:D61)</f>
        <v>2</v>
      </c>
      <c r="H59">
        <f t="shared" ref="H59" si="11">SUM(E59:E61)</f>
        <v>0</v>
      </c>
      <c r="I59">
        <f t="shared" ref="I59" si="12">SUM(F59:F61)</f>
        <v>2</v>
      </c>
    </row>
    <row r="60" spans="1:9">
      <c r="A60" s="89" t="s">
        <v>699</v>
      </c>
      <c r="B60" s="90">
        <v>9</v>
      </c>
      <c r="C60" s="89" t="s">
        <v>743</v>
      </c>
      <c r="D60" s="89">
        <v>1</v>
      </c>
      <c r="E60" s="89"/>
      <c r="F60" s="89">
        <f t="shared" si="10"/>
        <v>1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>
        <v>5</v>
      </c>
      <c r="E67" s="10">
        <v>4</v>
      </c>
      <c r="F67" s="10">
        <f t="shared" si="1"/>
        <v>1</v>
      </c>
      <c r="G67">
        <f>SUM(D67:D68)</f>
        <v>5</v>
      </c>
      <c r="H67">
        <f>SUM(E67:E68)</f>
        <v>4</v>
      </c>
      <c r="I67">
        <f>SUM(F67:F68)</f>
        <v>1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>SUM(E69:E71)</f>
        <v>0</v>
      </c>
      <c r="I69">
        <f>SUM(F69:F71)</f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84"/>
      <c r="B72" s="85"/>
      <c r="C72" s="84" t="s">
        <v>1018</v>
      </c>
      <c r="D72" s="84">
        <v>1</v>
      </c>
      <c r="E72" s="84"/>
      <c r="F72" s="84">
        <v>1</v>
      </c>
    </row>
    <row r="73" spans="1:9">
      <c r="A73" s="84"/>
      <c r="B73" s="85"/>
      <c r="C73" s="84" t="s">
        <v>1019</v>
      </c>
      <c r="D73" s="84">
        <v>1</v>
      </c>
      <c r="E73" s="84"/>
      <c r="F73" s="84">
        <v>1</v>
      </c>
    </row>
    <row r="74" spans="1:9">
      <c r="A74" s="84"/>
      <c r="B74" s="85"/>
      <c r="C74" s="84" t="s">
        <v>1020</v>
      </c>
      <c r="D74" s="84">
        <v>1</v>
      </c>
      <c r="E74" s="84"/>
      <c r="F74" s="84">
        <v>1</v>
      </c>
    </row>
    <row r="75" spans="1:9">
      <c r="A75" s="10" t="s">
        <v>719</v>
      </c>
      <c r="B75" s="81"/>
      <c r="C75" s="10" t="s">
        <v>720</v>
      </c>
      <c r="D75" s="10">
        <f>40+50+25</f>
        <v>115</v>
      </c>
      <c r="E75" s="10">
        <f>6+7+37</f>
        <v>50</v>
      </c>
      <c r="F75" s="10">
        <f t="shared" si="1"/>
        <v>65</v>
      </c>
      <c r="G75">
        <f>SUM(D75:D77)</f>
        <v>225</v>
      </c>
      <c r="H75">
        <f t="shared" ref="H75:I75" si="15">SUM(E75:E77)</f>
        <v>151</v>
      </c>
      <c r="I75">
        <f t="shared" si="15"/>
        <v>74</v>
      </c>
    </row>
    <row r="76" spans="1:9">
      <c r="A76" s="10" t="s">
        <v>719</v>
      </c>
      <c r="B76" s="81"/>
      <c r="C76" s="10" t="s">
        <v>721</v>
      </c>
      <c r="D76" s="10">
        <f>20+30+20+20</f>
        <v>90</v>
      </c>
      <c r="E76" s="10">
        <f>33+40+10+6</f>
        <v>89</v>
      </c>
      <c r="F76" s="10">
        <f t="shared" si="1"/>
        <v>1</v>
      </c>
    </row>
    <row r="77" spans="1:9">
      <c r="A77" s="10" t="s">
        <v>719</v>
      </c>
      <c r="B77" s="81"/>
      <c r="C77" s="10" t="s">
        <v>722</v>
      </c>
      <c r="D77" s="10">
        <f>20</f>
        <v>20</v>
      </c>
      <c r="E77" s="10">
        <f>9+2+1</f>
        <v>12</v>
      </c>
      <c r="F77" s="10">
        <f t="shared" si="1"/>
        <v>8</v>
      </c>
    </row>
    <row r="78" spans="1:9">
      <c r="F78">
        <f t="shared" si="1"/>
        <v>0</v>
      </c>
    </row>
    <row r="79" spans="1:9">
      <c r="F79">
        <f t="shared" si="1"/>
        <v>0</v>
      </c>
    </row>
    <row r="80" spans="1:9">
      <c r="F80">
        <f t="shared" si="1"/>
        <v>0</v>
      </c>
    </row>
    <row r="81" spans="2:6"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si="1"/>
        <v>0</v>
      </c>
    </row>
    <row r="84" spans="2:6">
      <c r="B84"/>
      <c r="F84">
        <f t="shared" si="1"/>
        <v>0</v>
      </c>
    </row>
    <row r="85" spans="2:6">
      <c r="B85"/>
      <c r="F85">
        <f t="shared" ref="F85:F148" si="16">D85-E85</f>
        <v>0</v>
      </c>
    </row>
    <row r="86" spans="2:6">
      <c r="B86"/>
      <c r="F86">
        <f t="shared" si="16"/>
        <v>0</v>
      </c>
    </row>
    <row r="87" spans="2:6">
      <c r="B87"/>
      <c r="F87">
        <f t="shared" si="16"/>
        <v>0</v>
      </c>
    </row>
    <row r="88" spans="2:6">
      <c r="B88"/>
      <c r="F88">
        <f t="shared" si="16"/>
        <v>0</v>
      </c>
    </row>
    <row r="89" spans="2:6">
      <c r="B89"/>
      <c r="F89">
        <f t="shared" si="16"/>
        <v>0</v>
      </c>
    </row>
    <row r="90" spans="2:6">
      <c r="B90"/>
      <c r="F90">
        <f t="shared" si="16"/>
        <v>0</v>
      </c>
    </row>
    <row r="91" spans="2:6">
      <c r="B91"/>
      <c r="F91">
        <f t="shared" si="16"/>
        <v>0</v>
      </c>
    </row>
    <row r="92" spans="2:6">
      <c r="B92"/>
      <c r="F92">
        <f t="shared" si="16"/>
        <v>0</v>
      </c>
    </row>
    <row r="93" spans="2:6">
      <c r="B93"/>
      <c r="F93">
        <f t="shared" si="16"/>
        <v>0</v>
      </c>
    </row>
    <row r="94" spans="2:6">
      <c r="B94"/>
      <c r="F94">
        <f t="shared" si="16"/>
        <v>0</v>
      </c>
    </row>
    <row r="95" spans="2:6">
      <c r="B95"/>
      <c r="F95">
        <f t="shared" si="16"/>
        <v>0</v>
      </c>
    </row>
    <row r="96" spans="2:6">
      <c r="B96"/>
      <c r="F96">
        <f t="shared" si="16"/>
        <v>0</v>
      </c>
    </row>
    <row r="97" spans="2:6">
      <c r="B97"/>
      <c r="F97">
        <f t="shared" si="16"/>
        <v>0</v>
      </c>
    </row>
    <row r="98" spans="2:6">
      <c r="B98"/>
      <c r="F98">
        <f t="shared" si="16"/>
        <v>0</v>
      </c>
    </row>
    <row r="99" spans="2:6">
      <c r="B99"/>
      <c r="F99">
        <f t="shared" si="16"/>
        <v>0</v>
      </c>
    </row>
    <row r="100" spans="2:6">
      <c r="B100"/>
      <c r="F100">
        <f t="shared" si="16"/>
        <v>0</v>
      </c>
    </row>
    <row r="101" spans="2:6">
      <c r="B101"/>
      <c r="F101">
        <f t="shared" si="16"/>
        <v>0</v>
      </c>
    </row>
    <row r="102" spans="2:6">
      <c r="B102"/>
      <c r="F102">
        <f t="shared" si="16"/>
        <v>0</v>
      </c>
    </row>
    <row r="103" spans="2:6">
      <c r="B103"/>
      <c r="F103">
        <f t="shared" si="16"/>
        <v>0</v>
      </c>
    </row>
    <row r="104" spans="2:6">
      <c r="B104"/>
      <c r="F104">
        <f t="shared" si="16"/>
        <v>0</v>
      </c>
    </row>
    <row r="105" spans="2:6">
      <c r="B105"/>
      <c r="F105">
        <f t="shared" si="16"/>
        <v>0</v>
      </c>
    </row>
    <row r="106" spans="2:6">
      <c r="B106"/>
      <c r="F106">
        <f t="shared" si="16"/>
        <v>0</v>
      </c>
    </row>
    <row r="107" spans="2:6">
      <c r="B107"/>
      <c r="F107">
        <f t="shared" si="16"/>
        <v>0</v>
      </c>
    </row>
    <row r="108" spans="2:6">
      <c r="B108"/>
      <c r="F108">
        <f t="shared" si="16"/>
        <v>0</v>
      </c>
    </row>
    <row r="109" spans="2:6">
      <c r="B109"/>
      <c r="F109">
        <f t="shared" si="16"/>
        <v>0</v>
      </c>
    </row>
    <row r="110" spans="2:6">
      <c r="B110"/>
      <c r="F110">
        <f t="shared" si="16"/>
        <v>0</v>
      </c>
    </row>
    <row r="111" spans="2:6">
      <c r="B111"/>
      <c r="F111">
        <f t="shared" si="16"/>
        <v>0</v>
      </c>
    </row>
    <row r="112" spans="2:6">
      <c r="B112"/>
      <c r="F112">
        <f t="shared" si="16"/>
        <v>0</v>
      </c>
    </row>
    <row r="113" spans="2:6">
      <c r="B113"/>
      <c r="F113">
        <f t="shared" si="16"/>
        <v>0</v>
      </c>
    </row>
    <row r="114" spans="2:6">
      <c r="B114"/>
      <c r="F114">
        <f t="shared" si="16"/>
        <v>0</v>
      </c>
    </row>
    <row r="115" spans="2:6">
      <c r="B115"/>
      <c r="F115">
        <f t="shared" si="16"/>
        <v>0</v>
      </c>
    </row>
    <row r="116" spans="2:6">
      <c r="B116"/>
      <c r="F116">
        <f t="shared" si="16"/>
        <v>0</v>
      </c>
    </row>
    <row r="117" spans="2:6">
      <c r="B117"/>
      <c r="F117">
        <f t="shared" si="16"/>
        <v>0</v>
      </c>
    </row>
    <row r="118" spans="2:6">
      <c r="B118"/>
      <c r="F118">
        <f t="shared" si="16"/>
        <v>0</v>
      </c>
    </row>
    <row r="119" spans="2:6">
      <c r="B119"/>
      <c r="F119">
        <f t="shared" si="16"/>
        <v>0</v>
      </c>
    </row>
    <row r="120" spans="2:6">
      <c r="B120"/>
      <c r="F120">
        <f t="shared" si="16"/>
        <v>0</v>
      </c>
    </row>
    <row r="121" spans="2:6">
      <c r="B121"/>
      <c r="F121">
        <f t="shared" si="16"/>
        <v>0</v>
      </c>
    </row>
    <row r="122" spans="2:6">
      <c r="B122"/>
      <c r="F122">
        <f t="shared" si="16"/>
        <v>0</v>
      </c>
    </row>
    <row r="123" spans="2:6">
      <c r="B123"/>
      <c r="F123">
        <f t="shared" si="16"/>
        <v>0</v>
      </c>
    </row>
    <row r="124" spans="2:6">
      <c r="B124"/>
      <c r="F124">
        <f t="shared" si="16"/>
        <v>0</v>
      </c>
    </row>
    <row r="125" spans="2:6">
      <c r="B125"/>
      <c r="F125">
        <f t="shared" si="16"/>
        <v>0</v>
      </c>
    </row>
    <row r="126" spans="2:6">
      <c r="B126"/>
      <c r="F126">
        <f t="shared" si="16"/>
        <v>0</v>
      </c>
    </row>
    <row r="127" spans="2:6">
      <c r="B127"/>
      <c r="F127">
        <f t="shared" si="16"/>
        <v>0</v>
      </c>
    </row>
    <row r="128" spans="2:6">
      <c r="B128"/>
      <c r="F128">
        <f t="shared" si="16"/>
        <v>0</v>
      </c>
    </row>
    <row r="129" spans="2:6">
      <c r="B129"/>
      <c r="F129">
        <f t="shared" si="16"/>
        <v>0</v>
      </c>
    </row>
    <row r="130" spans="2:6">
      <c r="B130"/>
      <c r="F130">
        <f t="shared" si="16"/>
        <v>0</v>
      </c>
    </row>
    <row r="131" spans="2:6">
      <c r="B131"/>
      <c r="F131">
        <f t="shared" si="16"/>
        <v>0</v>
      </c>
    </row>
    <row r="132" spans="2:6">
      <c r="B132"/>
      <c r="F132">
        <f t="shared" si="16"/>
        <v>0</v>
      </c>
    </row>
    <row r="133" spans="2:6">
      <c r="B133"/>
      <c r="F133">
        <f t="shared" si="16"/>
        <v>0</v>
      </c>
    </row>
    <row r="134" spans="2:6">
      <c r="B134"/>
      <c r="F134">
        <f t="shared" si="16"/>
        <v>0</v>
      </c>
    </row>
    <row r="135" spans="2:6">
      <c r="B135"/>
      <c r="F135">
        <f t="shared" si="16"/>
        <v>0</v>
      </c>
    </row>
    <row r="136" spans="2:6">
      <c r="B136"/>
      <c r="F136">
        <f t="shared" si="16"/>
        <v>0</v>
      </c>
    </row>
    <row r="137" spans="2:6">
      <c r="B137"/>
      <c r="F137">
        <f t="shared" si="16"/>
        <v>0</v>
      </c>
    </row>
    <row r="138" spans="2:6">
      <c r="B138"/>
      <c r="F138">
        <f t="shared" si="16"/>
        <v>0</v>
      </c>
    </row>
    <row r="139" spans="2:6">
      <c r="B139"/>
      <c r="F139">
        <f t="shared" si="16"/>
        <v>0</v>
      </c>
    </row>
    <row r="140" spans="2:6">
      <c r="B140"/>
      <c r="F140">
        <f t="shared" si="16"/>
        <v>0</v>
      </c>
    </row>
    <row r="141" spans="2:6">
      <c r="B141"/>
      <c r="F141">
        <f t="shared" si="16"/>
        <v>0</v>
      </c>
    </row>
    <row r="142" spans="2:6">
      <c r="B142"/>
      <c r="F142">
        <f t="shared" si="16"/>
        <v>0</v>
      </c>
    </row>
    <row r="143" spans="2:6">
      <c r="B143"/>
      <c r="F143">
        <f t="shared" si="16"/>
        <v>0</v>
      </c>
    </row>
    <row r="144" spans="2:6">
      <c r="B144"/>
      <c r="F144">
        <f t="shared" si="16"/>
        <v>0</v>
      </c>
    </row>
    <row r="145" spans="2:6">
      <c r="B145"/>
      <c r="F145">
        <f t="shared" si="16"/>
        <v>0</v>
      </c>
    </row>
    <row r="146" spans="2:6">
      <c r="B146"/>
      <c r="F146">
        <f t="shared" si="16"/>
        <v>0</v>
      </c>
    </row>
    <row r="147" spans="2:6">
      <c r="B147"/>
      <c r="F147">
        <f t="shared" si="16"/>
        <v>0</v>
      </c>
    </row>
    <row r="148" spans="2:6">
      <c r="B148"/>
      <c r="F148">
        <f t="shared" si="16"/>
        <v>0</v>
      </c>
    </row>
    <row r="149" spans="2:6">
      <c r="B149"/>
      <c r="F149">
        <f t="shared" ref="F149:F212" si="17">D149-E149</f>
        <v>0</v>
      </c>
    </row>
    <row r="150" spans="2:6">
      <c r="B150"/>
      <c r="F150">
        <f t="shared" si="17"/>
        <v>0</v>
      </c>
    </row>
    <row r="151" spans="2:6">
      <c r="B151"/>
      <c r="F151">
        <f t="shared" si="17"/>
        <v>0</v>
      </c>
    </row>
    <row r="152" spans="2:6">
      <c r="B152"/>
      <c r="F152">
        <f t="shared" si="17"/>
        <v>0</v>
      </c>
    </row>
    <row r="153" spans="2:6">
      <c r="B153"/>
      <c r="F153">
        <f t="shared" si="17"/>
        <v>0</v>
      </c>
    </row>
    <row r="154" spans="2:6">
      <c r="B154"/>
      <c r="F154">
        <f t="shared" si="17"/>
        <v>0</v>
      </c>
    </row>
    <row r="155" spans="2:6">
      <c r="B155"/>
      <c r="F155">
        <f t="shared" si="17"/>
        <v>0</v>
      </c>
    </row>
    <row r="156" spans="2:6">
      <c r="B156"/>
      <c r="F156">
        <f t="shared" si="17"/>
        <v>0</v>
      </c>
    </row>
    <row r="157" spans="2:6">
      <c r="B157"/>
      <c r="F157">
        <f t="shared" si="17"/>
        <v>0</v>
      </c>
    </row>
    <row r="158" spans="2:6">
      <c r="B158"/>
      <c r="F158">
        <f t="shared" si="17"/>
        <v>0</v>
      </c>
    </row>
    <row r="159" spans="2:6">
      <c r="B159"/>
      <c r="F159">
        <f t="shared" si="17"/>
        <v>0</v>
      </c>
    </row>
    <row r="160" spans="2:6">
      <c r="B160"/>
      <c r="F160">
        <f t="shared" si="17"/>
        <v>0</v>
      </c>
    </row>
    <row r="161" spans="2:6">
      <c r="B161"/>
      <c r="F161">
        <f t="shared" si="17"/>
        <v>0</v>
      </c>
    </row>
    <row r="162" spans="2:6">
      <c r="B162"/>
      <c r="F162">
        <f t="shared" si="17"/>
        <v>0</v>
      </c>
    </row>
    <row r="163" spans="2:6">
      <c r="B163"/>
      <c r="F163">
        <f t="shared" si="17"/>
        <v>0</v>
      </c>
    </row>
    <row r="164" spans="2:6">
      <c r="B164"/>
      <c r="F164">
        <f t="shared" si="17"/>
        <v>0</v>
      </c>
    </row>
    <row r="165" spans="2:6">
      <c r="B165"/>
      <c r="F165">
        <f t="shared" si="17"/>
        <v>0</v>
      </c>
    </row>
    <row r="166" spans="2:6">
      <c r="B166"/>
      <c r="F166">
        <f t="shared" si="17"/>
        <v>0</v>
      </c>
    </row>
    <row r="167" spans="2:6">
      <c r="B167"/>
      <c r="F167">
        <f t="shared" si="17"/>
        <v>0</v>
      </c>
    </row>
    <row r="168" spans="2:6">
      <c r="B168"/>
      <c r="F168">
        <f t="shared" si="17"/>
        <v>0</v>
      </c>
    </row>
    <row r="169" spans="2:6">
      <c r="B169"/>
      <c r="F169">
        <f t="shared" si="17"/>
        <v>0</v>
      </c>
    </row>
    <row r="170" spans="2:6">
      <c r="B170"/>
      <c r="F170">
        <f t="shared" si="17"/>
        <v>0</v>
      </c>
    </row>
    <row r="171" spans="2:6">
      <c r="B171"/>
      <c r="F171">
        <f t="shared" si="17"/>
        <v>0</v>
      </c>
    </row>
    <row r="172" spans="2:6">
      <c r="B172"/>
      <c r="F172">
        <f t="shared" si="17"/>
        <v>0</v>
      </c>
    </row>
    <row r="173" spans="2:6">
      <c r="B173"/>
      <c r="F173">
        <f t="shared" si="17"/>
        <v>0</v>
      </c>
    </row>
    <row r="174" spans="2:6">
      <c r="B174"/>
      <c r="F174">
        <f t="shared" si="17"/>
        <v>0</v>
      </c>
    </row>
    <row r="175" spans="2:6">
      <c r="B175"/>
      <c r="F175">
        <f t="shared" si="17"/>
        <v>0</v>
      </c>
    </row>
    <row r="176" spans="2:6">
      <c r="B176"/>
      <c r="F176">
        <f t="shared" si="17"/>
        <v>0</v>
      </c>
    </row>
    <row r="177" spans="2:6">
      <c r="B177"/>
      <c r="F177">
        <f t="shared" si="17"/>
        <v>0</v>
      </c>
    </row>
    <row r="178" spans="2:6">
      <c r="B178"/>
      <c r="F178">
        <f t="shared" si="17"/>
        <v>0</v>
      </c>
    </row>
    <row r="179" spans="2:6">
      <c r="B179"/>
      <c r="F179">
        <f t="shared" si="17"/>
        <v>0</v>
      </c>
    </row>
    <row r="180" spans="2:6">
      <c r="B180"/>
      <c r="F180">
        <f t="shared" si="17"/>
        <v>0</v>
      </c>
    </row>
    <row r="181" spans="2:6">
      <c r="B181"/>
      <c r="F181">
        <f t="shared" si="17"/>
        <v>0</v>
      </c>
    </row>
    <row r="182" spans="2:6">
      <c r="B182"/>
      <c r="F182">
        <f t="shared" si="17"/>
        <v>0</v>
      </c>
    </row>
    <row r="183" spans="2:6">
      <c r="B183"/>
      <c r="F183">
        <f t="shared" si="17"/>
        <v>0</v>
      </c>
    </row>
    <row r="184" spans="2:6">
      <c r="B184"/>
      <c r="F184">
        <f t="shared" si="17"/>
        <v>0</v>
      </c>
    </row>
    <row r="185" spans="2:6">
      <c r="B185"/>
      <c r="F185">
        <f t="shared" si="17"/>
        <v>0</v>
      </c>
    </row>
    <row r="186" spans="2:6">
      <c r="B186"/>
      <c r="F186">
        <f t="shared" si="17"/>
        <v>0</v>
      </c>
    </row>
    <row r="187" spans="2:6">
      <c r="B187"/>
      <c r="F187">
        <f t="shared" si="17"/>
        <v>0</v>
      </c>
    </row>
    <row r="188" spans="2:6">
      <c r="B188"/>
      <c r="F188">
        <f t="shared" si="17"/>
        <v>0</v>
      </c>
    </row>
    <row r="189" spans="2:6">
      <c r="B189"/>
      <c r="F189">
        <f t="shared" si="17"/>
        <v>0</v>
      </c>
    </row>
    <row r="190" spans="2:6">
      <c r="B190"/>
      <c r="F190">
        <f t="shared" si="17"/>
        <v>0</v>
      </c>
    </row>
    <row r="191" spans="2:6">
      <c r="B191"/>
      <c r="F191">
        <f t="shared" si="17"/>
        <v>0</v>
      </c>
    </row>
    <row r="192" spans="2:6">
      <c r="B192"/>
      <c r="F192">
        <f t="shared" si="17"/>
        <v>0</v>
      </c>
    </row>
    <row r="193" spans="2:6">
      <c r="B193"/>
      <c r="F193">
        <f t="shared" si="17"/>
        <v>0</v>
      </c>
    </row>
    <row r="194" spans="2:6">
      <c r="B194"/>
      <c r="F194">
        <f t="shared" si="17"/>
        <v>0</v>
      </c>
    </row>
    <row r="195" spans="2:6">
      <c r="B195"/>
      <c r="F195">
        <f t="shared" si="17"/>
        <v>0</v>
      </c>
    </row>
    <row r="196" spans="2:6">
      <c r="B196"/>
      <c r="F196">
        <f t="shared" si="17"/>
        <v>0</v>
      </c>
    </row>
    <row r="197" spans="2:6">
      <c r="B197"/>
      <c r="F197">
        <f t="shared" si="17"/>
        <v>0</v>
      </c>
    </row>
    <row r="198" spans="2:6">
      <c r="B198"/>
      <c r="F198">
        <f t="shared" si="17"/>
        <v>0</v>
      </c>
    </row>
    <row r="199" spans="2:6">
      <c r="B199"/>
      <c r="F199">
        <f t="shared" si="17"/>
        <v>0</v>
      </c>
    </row>
    <row r="200" spans="2:6">
      <c r="B200"/>
      <c r="F200">
        <f t="shared" si="17"/>
        <v>0</v>
      </c>
    </row>
    <row r="201" spans="2:6">
      <c r="B201"/>
      <c r="F201">
        <f t="shared" si="17"/>
        <v>0</v>
      </c>
    </row>
    <row r="202" spans="2:6">
      <c r="B202"/>
      <c r="F202">
        <f t="shared" si="17"/>
        <v>0</v>
      </c>
    </row>
    <row r="203" spans="2:6">
      <c r="B203"/>
      <c r="F203">
        <f t="shared" si="17"/>
        <v>0</v>
      </c>
    </row>
    <row r="204" spans="2:6">
      <c r="B204"/>
      <c r="F204">
        <f t="shared" si="17"/>
        <v>0</v>
      </c>
    </row>
    <row r="205" spans="2:6">
      <c r="B205"/>
      <c r="F205">
        <f t="shared" si="17"/>
        <v>0</v>
      </c>
    </row>
    <row r="206" spans="2:6">
      <c r="B206"/>
      <c r="F206">
        <f t="shared" si="17"/>
        <v>0</v>
      </c>
    </row>
    <row r="207" spans="2:6">
      <c r="B207"/>
      <c r="F207">
        <f t="shared" si="17"/>
        <v>0</v>
      </c>
    </row>
    <row r="208" spans="2:6">
      <c r="B208"/>
      <c r="F208">
        <f t="shared" si="17"/>
        <v>0</v>
      </c>
    </row>
    <row r="209" spans="2:6">
      <c r="B209"/>
      <c r="F209">
        <f t="shared" si="17"/>
        <v>0</v>
      </c>
    </row>
    <row r="210" spans="2:6">
      <c r="B210"/>
      <c r="F210">
        <f t="shared" si="17"/>
        <v>0</v>
      </c>
    </row>
    <row r="211" spans="2:6">
      <c r="B211"/>
      <c r="F211">
        <f t="shared" si="17"/>
        <v>0</v>
      </c>
    </row>
    <row r="212" spans="2:6">
      <c r="B212"/>
      <c r="F212">
        <f t="shared" si="17"/>
        <v>0</v>
      </c>
    </row>
    <row r="213" spans="2:6">
      <c r="B213"/>
      <c r="F213">
        <f t="shared" ref="F213:F276" si="18">D213-E213</f>
        <v>0</v>
      </c>
    </row>
    <row r="214" spans="2:6">
      <c r="B214"/>
      <c r="F214">
        <f t="shared" si="18"/>
        <v>0</v>
      </c>
    </row>
    <row r="215" spans="2:6">
      <c r="B215"/>
      <c r="F215">
        <f t="shared" si="18"/>
        <v>0</v>
      </c>
    </row>
    <row r="216" spans="2:6">
      <c r="B216"/>
      <c r="F216">
        <f t="shared" si="18"/>
        <v>0</v>
      </c>
    </row>
    <row r="217" spans="2:6">
      <c r="B217"/>
      <c r="F217">
        <f t="shared" si="18"/>
        <v>0</v>
      </c>
    </row>
    <row r="218" spans="2:6">
      <c r="B218"/>
      <c r="F218">
        <f t="shared" si="18"/>
        <v>0</v>
      </c>
    </row>
    <row r="219" spans="2:6">
      <c r="B219"/>
      <c r="F219">
        <f t="shared" si="18"/>
        <v>0</v>
      </c>
    </row>
    <row r="220" spans="2:6">
      <c r="B220"/>
      <c r="F220">
        <f t="shared" si="18"/>
        <v>0</v>
      </c>
    </row>
    <row r="221" spans="2:6">
      <c r="B221"/>
      <c r="F221">
        <f t="shared" si="18"/>
        <v>0</v>
      </c>
    </row>
    <row r="222" spans="2:6">
      <c r="B222"/>
      <c r="F222">
        <f t="shared" si="18"/>
        <v>0</v>
      </c>
    </row>
    <row r="223" spans="2:6">
      <c r="B223"/>
      <c r="F223">
        <f t="shared" si="18"/>
        <v>0</v>
      </c>
    </row>
    <row r="224" spans="2:6">
      <c r="B224"/>
      <c r="F224">
        <f t="shared" si="18"/>
        <v>0</v>
      </c>
    </row>
    <row r="225" spans="2:6">
      <c r="B225"/>
      <c r="F225">
        <f t="shared" si="18"/>
        <v>0</v>
      </c>
    </row>
    <row r="226" spans="2:6">
      <c r="B226"/>
      <c r="F226">
        <f t="shared" si="18"/>
        <v>0</v>
      </c>
    </row>
    <row r="227" spans="2:6">
      <c r="B227"/>
      <c r="F227">
        <f t="shared" si="18"/>
        <v>0</v>
      </c>
    </row>
    <row r="228" spans="2:6">
      <c r="B228"/>
      <c r="F228">
        <f t="shared" si="18"/>
        <v>0</v>
      </c>
    </row>
    <row r="229" spans="2:6">
      <c r="B229"/>
      <c r="F229">
        <f t="shared" si="18"/>
        <v>0</v>
      </c>
    </row>
    <row r="230" spans="2:6">
      <c r="B230"/>
      <c r="F230">
        <f t="shared" si="18"/>
        <v>0</v>
      </c>
    </row>
    <row r="231" spans="2:6">
      <c r="B231"/>
      <c r="F231">
        <f t="shared" si="18"/>
        <v>0</v>
      </c>
    </row>
    <row r="232" spans="2:6">
      <c r="B232"/>
      <c r="F232">
        <f t="shared" si="18"/>
        <v>0</v>
      </c>
    </row>
    <row r="233" spans="2:6">
      <c r="B233"/>
      <c r="F233">
        <f t="shared" si="18"/>
        <v>0</v>
      </c>
    </row>
    <row r="234" spans="2:6">
      <c r="B234"/>
      <c r="F234">
        <f t="shared" si="18"/>
        <v>0</v>
      </c>
    </row>
    <row r="235" spans="2:6">
      <c r="B235"/>
      <c r="F235">
        <f t="shared" si="18"/>
        <v>0</v>
      </c>
    </row>
    <row r="236" spans="2:6">
      <c r="B236"/>
      <c r="F236">
        <f t="shared" si="18"/>
        <v>0</v>
      </c>
    </row>
    <row r="237" spans="2:6">
      <c r="B237"/>
      <c r="F237">
        <f t="shared" si="18"/>
        <v>0</v>
      </c>
    </row>
    <row r="238" spans="2:6">
      <c r="B238"/>
      <c r="F238">
        <f t="shared" si="18"/>
        <v>0</v>
      </c>
    </row>
    <row r="239" spans="2:6">
      <c r="B239"/>
      <c r="F239">
        <f t="shared" si="18"/>
        <v>0</v>
      </c>
    </row>
    <row r="240" spans="2:6">
      <c r="B240"/>
      <c r="F240">
        <f t="shared" si="18"/>
        <v>0</v>
      </c>
    </row>
    <row r="241" spans="2:6">
      <c r="B241"/>
      <c r="F241">
        <f t="shared" si="18"/>
        <v>0</v>
      </c>
    </row>
    <row r="242" spans="2:6">
      <c r="B242"/>
      <c r="F242">
        <f t="shared" si="18"/>
        <v>0</v>
      </c>
    </row>
    <row r="243" spans="2:6">
      <c r="B243"/>
      <c r="F243">
        <f t="shared" si="18"/>
        <v>0</v>
      </c>
    </row>
    <row r="244" spans="2:6">
      <c r="B244"/>
      <c r="F244">
        <f t="shared" si="18"/>
        <v>0</v>
      </c>
    </row>
    <row r="245" spans="2:6">
      <c r="B245"/>
      <c r="F245">
        <f t="shared" si="18"/>
        <v>0</v>
      </c>
    </row>
    <row r="246" spans="2:6">
      <c r="B246"/>
      <c r="F246">
        <f t="shared" si="18"/>
        <v>0</v>
      </c>
    </row>
    <row r="247" spans="2:6">
      <c r="B247"/>
      <c r="F247">
        <f t="shared" si="18"/>
        <v>0</v>
      </c>
    </row>
    <row r="248" spans="2:6">
      <c r="B248"/>
      <c r="F248">
        <f t="shared" si="18"/>
        <v>0</v>
      </c>
    </row>
    <row r="249" spans="2:6">
      <c r="B249"/>
      <c r="F249">
        <f t="shared" si="18"/>
        <v>0</v>
      </c>
    </row>
    <row r="250" spans="2:6">
      <c r="B250"/>
      <c r="F250">
        <f t="shared" si="18"/>
        <v>0</v>
      </c>
    </row>
    <row r="251" spans="2:6">
      <c r="B251"/>
      <c r="F251">
        <f t="shared" si="18"/>
        <v>0</v>
      </c>
    </row>
    <row r="252" spans="2:6">
      <c r="B252"/>
      <c r="F252">
        <f t="shared" si="18"/>
        <v>0</v>
      </c>
    </row>
    <row r="253" spans="2:6">
      <c r="B253"/>
      <c r="F253">
        <f t="shared" si="18"/>
        <v>0</v>
      </c>
    </row>
    <row r="254" spans="2:6">
      <c r="B254"/>
      <c r="F254">
        <f t="shared" si="18"/>
        <v>0</v>
      </c>
    </row>
    <row r="255" spans="2:6">
      <c r="B255"/>
      <c r="F255">
        <f t="shared" si="18"/>
        <v>0</v>
      </c>
    </row>
    <row r="256" spans="2:6">
      <c r="B256"/>
      <c r="F256">
        <f t="shared" si="18"/>
        <v>0</v>
      </c>
    </row>
    <row r="257" spans="2:6">
      <c r="B257"/>
      <c r="F257">
        <f t="shared" si="18"/>
        <v>0</v>
      </c>
    </row>
    <row r="258" spans="2:6">
      <c r="B258"/>
      <c r="F258">
        <f t="shared" si="18"/>
        <v>0</v>
      </c>
    </row>
    <row r="259" spans="2:6">
      <c r="B259"/>
      <c r="F259">
        <f t="shared" si="18"/>
        <v>0</v>
      </c>
    </row>
    <row r="260" spans="2:6">
      <c r="B260"/>
      <c r="F260">
        <f t="shared" si="18"/>
        <v>0</v>
      </c>
    </row>
    <row r="261" spans="2:6">
      <c r="B261"/>
      <c r="F261">
        <f t="shared" si="18"/>
        <v>0</v>
      </c>
    </row>
    <row r="262" spans="2:6">
      <c r="B262"/>
      <c r="F262">
        <f t="shared" si="18"/>
        <v>0</v>
      </c>
    </row>
    <row r="263" spans="2:6">
      <c r="B263"/>
      <c r="F263">
        <f t="shared" si="18"/>
        <v>0</v>
      </c>
    </row>
    <row r="264" spans="2:6">
      <c r="B264"/>
      <c r="F264">
        <f t="shared" si="18"/>
        <v>0</v>
      </c>
    </row>
    <row r="265" spans="2:6">
      <c r="B265"/>
      <c r="F265">
        <f t="shared" si="18"/>
        <v>0</v>
      </c>
    </row>
    <row r="266" spans="2:6">
      <c r="B266"/>
      <c r="F266">
        <f t="shared" si="18"/>
        <v>0</v>
      </c>
    </row>
    <row r="267" spans="2:6">
      <c r="B267"/>
      <c r="F267">
        <f t="shared" si="18"/>
        <v>0</v>
      </c>
    </row>
    <row r="268" spans="2:6">
      <c r="B268"/>
      <c r="F268">
        <f t="shared" si="18"/>
        <v>0</v>
      </c>
    </row>
    <row r="269" spans="2:6">
      <c r="B269"/>
      <c r="F269">
        <f t="shared" si="18"/>
        <v>0</v>
      </c>
    </row>
    <row r="270" spans="2:6">
      <c r="B270"/>
      <c r="F270">
        <f t="shared" si="18"/>
        <v>0</v>
      </c>
    </row>
    <row r="271" spans="2:6">
      <c r="B271"/>
      <c r="F271">
        <f t="shared" si="18"/>
        <v>0</v>
      </c>
    </row>
    <row r="272" spans="2:6">
      <c r="B272"/>
      <c r="F272">
        <f t="shared" si="18"/>
        <v>0</v>
      </c>
    </row>
    <row r="273" spans="2:6">
      <c r="B273"/>
      <c r="F273">
        <f t="shared" si="18"/>
        <v>0</v>
      </c>
    </row>
    <row r="274" spans="2:6">
      <c r="B274"/>
      <c r="F274">
        <f t="shared" si="18"/>
        <v>0</v>
      </c>
    </row>
    <row r="275" spans="2:6">
      <c r="B275"/>
      <c r="F275">
        <f t="shared" si="18"/>
        <v>0</v>
      </c>
    </row>
    <row r="276" spans="2:6">
      <c r="B276"/>
      <c r="F276">
        <f t="shared" si="18"/>
        <v>0</v>
      </c>
    </row>
    <row r="277" spans="2:6">
      <c r="B277"/>
      <c r="F277">
        <f t="shared" ref="F277:F340" si="19">D277-E277</f>
        <v>0</v>
      </c>
    </row>
    <row r="278" spans="2:6">
      <c r="B278"/>
      <c r="F278">
        <f t="shared" si="19"/>
        <v>0</v>
      </c>
    </row>
    <row r="279" spans="2:6">
      <c r="B279"/>
      <c r="F279">
        <f t="shared" si="19"/>
        <v>0</v>
      </c>
    </row>
    <row r="280" spans="2:6">
      <c r="B280"/>
      <c r="F280">
        <f t="shared" si="19"/>
        <v>0</v>
      </c>
    </row>
    <row r="281" spans="2:6">
      <c r="B281"/>
      <c r="F281">
        <f t="shared" si="19"/>
        <v>0</v>
      </c>
    </row>
    <row r="282" spans="2:6">
      <c r="B282"/>
      <c r="F282">
        <f t="shared" si="19"/>
        <v>0</v>
      </c>
    </row>
    <row r="283" spans="2:6">
      <c r="B283"/>
      <c r="F283">
        <f t="shared" si="19"/>
        <v>0</v>
      </c>
    </row>
    <row r="284" spans="2:6">
      <c r="B284"/>
      <c r="F284">
        <f t="shared" si="19"/>
        <v>0</v>
      </c>
    </row>
    <row r="285" spans="2:6">
      <c r="B285"/>
      <c r="F285">
        <f t="shared" si="19"/>
        <v>0</v>
      </c>
    </row>
    <row r="286" spans="2:6">
      <c r="B286"/>
      <c r="F286">
        <f t="shared" si="19"/>
        <v>0</v>
      </c>
    </row>
    <row r="287" spans="2:6">
      <c r="B287"/>
      <c r="F287">
        <f t="shared" si="19"/>
        <v>0</v>
      </c>
    </row>
    <row r="288" spans="2:6">
      <c r="B288"/>
      <c r="F288">
        <f t="shared" si="19"/>
        <v>0</v>
      </c>
    </row>
    <row r="289" spans="2:6">
      <c r="B289"/>
      <c r="F289">
        <f t="shared" si="19"/>
        <v>0</v>
      </c>
    </row>
    <row r="290" spans="2:6">
      <c r="B290"/>
      <c r="F290">
        <f t="shared" si="19"/>
        <v>0</v>
      </c>
    </row>
    <row r="291" spans="2:6">
      <c r="B291"/>
      <c r="F291">
        <f t="shared" si="19"/>
        <v>0</v>
      </c>
    </row>
    <row r="292" spans="2:6">
      <c r="B292"/>
      <c r="F292">
        <f t="shared" si="19"/>
        <v>0</v>
      </c>
    </row>
    <row r="293" spans="2:6">
      <c r="B293"/>
      <c r="F293">
        <f t="shared" si="19"/>
        <v>0</v>
      </c>
    </row>
    <row r="294" spans="2:6">
      <c r="B294"/>
      <c r="F294">
        <f t="shared" si="19"/>
        <v>0</v>
      </c>
    </row>
    <row r="295" spans="2:6">
      <c r="B295"/>
      <c r="F295">
        <f t="shared" si="19"/>
        <v>0</v>
      </c>
    </row>
    <row r="296" spans="2:6">
      <c r="B296"/>
      <c r="F296">
        <f t="shared" si="19"/>
        <v>0</v>
      </c>
    </row>
    <row r="297" spans="2:6">
      <c r="B297"/>
      <c r="F297">
        <f t="shared" si="19"/>
        <v>0</v>
      </c>
    </row>
    <row r="298" spans="2:6">
      <c r="B298"/>
      <c r="F298">
        <f t="shared" si="19"/>
        <v>0</v>
      </c>
    </row>
    <row r="299" spans="2:6">
      <c r="B299"/>
      <c r="F299">
        <f t="shared" si="19"/>
        <v>0</v>
      </c>
    </row>
    <row r="300" spans="2:6">
      <c r="B300"/>
      <c r="F300">
        <f t="shared" si="19"/>
        <v>0</v>
      </c>
    </row>
    <row r="301" spans="2:6">
      <c r="B301"/>
      <c r="F301">
        <f t="shared" si="19"/>
        <v>0</v>
      </c>
    </row>
    <row r="302" spans="2:6">
      <c r="B302"/>
      <c r="F302">
        <f t="shared" si="19"/>
        <v>0</v>
      </c>
    </row>
    <row r="303" spans="2:6">
      <c r="B303"/>
      <c r="F303">
        <f t="shared" si="19"/>
        <v>0</v>
      </c>
    </row>
    <row r="304" spans="2:6">
      <c r="B304"/>
      <c r="F304">
        <f t="shared" si="19"/>
        <v>0</v>
      </c>
    </row>
    <row r="305" spans="2:6">
      <c r="B305"/>
      <c r="F305">
        <f t="shared" si="19"/>
        <v>0</v>
      </c>
    </row>
    <row r="306" spans="2:6">
      <c r="B306"/>
      <c r="F306">
        <f t="shared" si="19"/>
        <v>0</v>
      </c>
    </row>
    <row r="307" spans="2:6">
      <c r="B307"/>
      <c r="F307">
        <f t="shared" si="19"/>
        <v>0</v>
      </c>
    </row>
    <row r="308" spans="2:6">
      <c r="B308"/>
      <c r="F308">
        <f t="shared" si="19"/>
        <v>0</v>
      </c>
    </row>
    <row r="309" spans="2:6">
      <c r="B309"/>
      <c r="F309">
        <f t="shared" si="19"/>
        <v>0</v>
      </c>
    </row>
    <row r="310" spans="2:6">
      <c r="B310"/>
      <c r="F310">
        <f t="shared" si="19"/>
        <v>0</v>
      </c>
    </row>
    <row r="311" spans="2:6">
      <c r="B311"/>
      <c r="F311">
        <f t="shared" si="19"/>
        <v>0</v>
      </c>
    </row>
    <row r="312" spans="2:6">
      <c r="B312"/>
      <c r="F312">
        <f t="shared" si="19"/>
        <v>0</v>
      </c>
    </row>
    <row r="313" spans="2:6">
      <c r="B313"/>
      <c r="F313">
        <f t="shared" si="19"/>
        <v>0</v>
      </c>
    </row>
    <row r="314" spans="2:6">
      <c r="B314"/>
      <c r="F314">
        <f t="shared" si="19"/>
        <v>0</v>
      </c>
    </row>
    <row r="315" spans="2:6">
      <c r="B315"/>
      <c r="F315">
        <f t="shared" si="19"/>
        <v>0</v>
      </c>
    </row>
    <row r="316" spans="2:6">
      <c r="B316"/>
      <c r="F316">
        <f t="shared" si="19"/>
        <v>0</v>
      </c>
    </row>
    <row r="317" spans="2:6">
      <c r="B317"/>
      <c r="F317">
        <f t="shared" si="19"/>
        <v>0</v>
      </c>
    </row>
    <row r="318" spans="2:6">
      <c r="B318"/>
      <c r="F318">
        <f t="shared" si="19"/>
        <v>0</v>
      </c>
    </row>
    <row r="319" spans="2:6">
      <c r="B319"/>
      <c r="F319">
        <f t="shared" si="19"/>
        <v>0</v>
      </c>
    </row>
    <row r="320" spans="2:6">
      <c r="B320"/>
      <c r="F320">
        <f t="shared" si="19"/>
        <v>0</v>
      </c>
    </row>
    <row r="321" spans="2:6">
      <c r="B321"/>
      <c r="F321">
        <f t="shared" si="19"/>
        <v>0</v>
      </c>
    </row>
    <row r="322" spans="2:6">
      <c r="B322"/>
      <c r="F322">
        <f t="shared" si="19"/>
        <v>0</v>
      </c>
    </row>
    <row r="323" spans="2:6">
      <c r="B323"/>
      <c r="F323">
        <f t="shared" si="19"/>
        <v>0</v>
      </c>
    </row>
    <row r="324" spans="2:6">
      <c r="B324"/>
      <c r="F324">
        <f t="shared" si="19"/>
        <v>0</v>
      </c>
    </row>
    <row r="325" spans="2:6">
      <c r="B325"/>
      <c r="F325">
        <f t="shared" si="19"/>
        <v>0</v>
      </c>
    </row>
    <row r="326" spans="2:6">
      <c r="B326"/>
      <c r="F326">
        <f t="shared" si="19"/>
        <v>0</v>
      </c>
    </row>
    <row r="327" spans="2:6">
      <c r="B327"/>
      <c r="F327">
        <f t="shared" si="19"/>
        <v>0</v>
      </c>
    </row>
    <row r="328" spans="2:6">
      <c r="B328"/>
      <c r="F328">
        <f t="shared" si="19"/>
        <v>0</v>
      </c>
    </row>
    <row r="329" spans="2:6">
      <c r="B329"/>
      <c r="F329">
        <f t="shared" si="19"/>
        <v>0</v>
      </c>
    </row>
    <row r="330" spans="2:6">
      <c r="B330"/>
      <c r="F330">
        <f t="shared" si="19"/>
        <v>0</v>
      </c>
    </row>
    <row r="331" spans="2:6">
      <c r="B331"/>
      <c r="F331">
        <f t="shared" si="19"/>
        <v>0</v>
      </c>
    </row>
    <row r="332" spans="2:6">
      <c r="B332"/>
      <c r="F332">
        <f t="shared" si="19"/>
        <v>0</v>
      </c>
    </row>
    <row r="333" spans="2:6">
      <c r="B333"/>
      <c r="F333">
        <f t="shared" si="19"/>
        <v>0</v>
      </c>
    </row>
    <row r="334" spans="2:6">
      <c r="B334"/>
      <c r="F334">
        <f t="shared" si="19"/>
        <v>0</v>
      </c>
    </row>
    <row r="335" spans="2:6">
      <c r="B335"/>
      <c r="F335">
        <f t="shared" si="19"/>
        <v>0</v>
      </c>
    </row>
    <row r="336" spans="2:6">
      <c r="B336"/>
      <c r="F336">
        <f t="shared" si="19"/>
        <v>0</v>
      </c>
    </row>
    <row r="337" spans="2:6">
      <c r="B337"/>
      <c r="F337">
        <f t="shared" si="19"/>
        <v>0</v>
      </c>
    </row>
    <row r="338" spans="2:6">
      <c r="B338"/>
      <c r="F338">
        <f t="shared" si="19"/>
        <v>0</v>
      </c>
    </row>
    <row r="339" spans="2:6">
      <c r="B339"/>
      <c r="F339">
        <f t="shared" si="19"/>
        <v>0</v>
      </c>
    </row>
    <row r="340" spans="2:6">
      <c r="B340"/>
      <c r="F340">
        <f t="shared" si="19"/>
        <v>0</v>
      </c>
    </row>
    <row r="341" spans="2:6">
      <c r="B341"/>
      <c r="F341">
        <f t="shared" ref="F341:F404" si="20">D341-E341</f>
        <v>0</v>
      </c>
    </row>
    <row r="342" spans="2:6">
      <c r="B342"/>
      <c r="F342">
        <f t="shared" si="20"/>
        <v>0</v>
      </c>
    </row>
    <row r="343" spans="2:6">
      <c r="B343"/>
      <c r="F343">
        <f t="shared" si="20"/>
        <v>0</v>
      </c>
    </row>
    <row r="344" spans="2:6">
      <c r="B344"/>
      <c r="F344">
        <f t="shared" si="20"/>
        <v>0</v>
      </c>
    </row>
    <row r="345" spans="2:6">
      <c r="B345"/>
      <c r="F345">
        <f t="shared" si="20"/>
        <v>0</v>
      </c>
    </row>
    <row r="346" spans="2:6">
      <c r="B346"/>
      <c r="F346">
        <f t="shared" si="20"/>
        <v>0</v>
      </c>
    </row>
    <row r="347" spans="2:6">
      <c r="B347"/>
      <c r="F347">
        <f t="shared" si="20"/>
        <v>0</v>
      </c>
    </row>
    <row r="348" spans="2:6">
      <c r="B348"/>
      <c r="F348">
        <f t="shared" si="20"/>
        <v>0</v>
      </c>
    </row>
    <row r="349" spans="2:6">
      <c r="B349"/>
      <c r="F349">
        <f t="shared" si="20"/>
        <v>0</v>
      </c>
    </row>
    <row r="350" spans="2:6">
      <c r="B350"/>
      <c r="F350">
        <f t="shared" si="20"/>
        <v>0</v>
      </c>
    </row>
    <row r="351" spans="2:6">
      <c r="B351"/>
      <c r="F351">
        <f t="shared" si="20"/>
        <v>0</v>
      </c>
    </row>
    <row r="352" spans="2:6">
      <c r="B352"/>
      <c r="F352">
        <f t="shared" si="20"/>
        <v>0</v>
      </c>
    </row>
    <row r="353" spans="2:6">
      <c r="B353"/>
      <c r="F353">
        <f t="shared" si="20"/>
        <v>0</v>
      </c>
    </row>
    <row r="354" spans="2:6">
      <c r="B354"/>
      <c r="F354">
        <f t="shared" si="20"/>
        <v>0</v>
      </c>
    </row>
    <row r="355" spans="2:6">
      <c r="B355"/>
      <c r="F355">
        <f t="shared" si="20"/>
        <v>0</v>
      </c>
    </row>
    <row r="356" spans="2:6">
      <c r="B356"/>
      <c r="F356">
        <f t="shared" si="20"/>
        <v>0</v>
      </c>
    </row>
    <row r="357" spans="2:6">
      <c r="B357"/>
      <c r="F357">
        <f t="shared" si="20"/>
        <v>0</v>
      </c>
    </row>
    <row r="358" spans="2:6">
      <c r="B358"/>
      <c r="F358">
        <f t="shared" si="20"/>
        <v>0</v>
      </c>
    </row>
    <row r="359" spans="2:6">
      <c r="B359"/>
      <c r="F359">
        <f t="shared" si="20"/>
        <v>0</v>
      </c>
    </row>
    <row r="360" spans="2:6">
      <c r="B360"/>
      <c r="F360">
        <f t="shared" si="20"/>
        <v>0</v>
      </c>
    </row>
    <row r="361" spans="2:6">
      <c r="B361"/>
      <c r="F361">
        <f t="shared" si="20"/>
        <v>0</v>
      </c>
    </row>
    <row r="362" spans="2:6">
      <c r="B362"/>
      <c r="F362">
        <f t="shared" si="20"/>
        <v>0</v>
      </c>
    </row>
    <row r="363" spans="2:6">
      <c r="B363"/>
      <c r="F363">
        <f t="shared" si="20"/>
        <v>0</v>
      </c>
    </row>
    <row r="364" spans="2:6">
      <c r="B364"/>
      <c r="F364">
        <f t="shared" si="20"/>
        <v>0</v>
      </c>
    </row>
    <row r="365" spans="2:6">
      <c r="B365"/>
      <c r="F365">
        <f t="shared" si="20"/>
        <v>0</v>
      </c>
    </row>
    <row r="366" spans="2:6">
      <c r="B366"/>
      <c r="F366">
        <f t="shared" si="20"/>
        <v>0</v>
      </c>
    </row>
    <row r="367" spans="2:6">
      <c r="B367"/>
      <c r="F367">
        <f t="shared" si="20"/>
        <v>0</v>
      </c>
    </row>
    <row r="368" spans="2:6">
      <c r="B368"/>
      <c r="F368">
        <f t="shared" si="20"/>
        <v>0</v>
      </c>
    </row>
    <row r="369" spans="2:6">
      <c r="B369"/>
      <c r="F369">
        <f t="shared" si="20"/>
        <v>0</v>
      </c>
    </row>
    <row r="370" spans="2:6">
      <c r="B370"/>
      <c r="F370">
        <f t="shared" si="20"/>
        <v>0</v>
      </c>
    </row>
    <row r="371" spans="2:6">
      <c r="B371"/>
      <c r="F371">
        <f t="shared" si="20"/>
        <v>0</v>
      </c>
    </row>
    <row r="372" spans="2:6">
      <c r="B372"/>
      <c r="F372">
        <f t="shared" si="20"/>
        <v>0</v>
      </c>
    </row>
    <row r="373" spans="2:6">
      <c r="B373"/>
      <c r="F373">
        <f t="shared" si="20"/>
        <v>0</v>
      </c>
    </row>
    <row r="374" spans="2:6">
      <c r="B374"/>
      <c r="F374">
        <f t="shared" si="20"/>
        <v>0</v>
      </c>
    </row>
    <row r="375" spans="2:6">
      <c r="B375"/>
      <c r="F375">
        <f t="shared" si="20"/>
        <v>0</v>
      </c>
    </row>
    <row r="376" spans="2:6">
      <c r="B376"/>
      <c r="F376">
        <f t="shared" si="20"/>
        <v>0</v>
      </c>
    </row>
    <row r="377" spans="2:6">
      <c r="B377"/>
      <c r="F377">
        <f t="shared" si="20"/>
        <v>0</v>
      </c>
    </row>
    <row r="378" spans="2:6">
      <c r="B378"/>
      <c r="F378">
        <f t="shared" si="20"/>
        <v>0</v>
      </c>
    </row>
    <row r="379" spans="2:6">
      <c r="B379"/>
      <c r="F379">
        <f t="shared" si="20"/>
        <v>0</v>
      </c>
    </row>
    <row r="380" spans="2:6">
      <c r="B380"/>
      <c r="F380">
        <f t="shared" si="20"/>
        <v>0</v>
      </c>
    </row>
    <row r="381" spans="2:6">
      <c r="B381"/>
      <c r="F381">
        <f t="shared" si="20"/>
        <v>0</v>
      </c>
    </row>
    <row r="382" spans="2:6">
      <c r="B382"/>
      <c r="F382">
        <f t="shared" si="20"/>
        <v>0</v>
      </c>
    </row>
    <row r="383" spans="2:6">
      <c r="B383"/>
      <c r="F383">
        <f t="shared" si="20"/>
        <v>0</v>
      </c>
    </row>
    <row r="384" spans="2:6">
      <c r="B384"/>
      <c r="F384">
        <f t="shared" si="20"/>
        <v>0</v>
      </c>
    </row>
    <row r="385" spans="2:6">
      <c r="B385"/>
      <c r="F385">
        <f t="shared" si="20"/>
        <v>0</v>
      </c>
    </row>
    <row r="386" spans="2:6">
      <c r="B386"/>
      <c r="F386">
        <f t="shared" si="20"/>
        <v>0</v>
      </c>
    </row>
    <row r="387" spans="2:6">
      <c r="B387"/>
      <c r="F387">
        <f t="shared" si="20"/>
        <v>0</v>
      </c>
    </row>
    <row r="388" spans="2:6">
      <c r="B388"/>
      <c r="F388">
        <f t="shared" si="20"/>
        <v>0</v>
      </c>
    </row>
    <row r="389" spans="2:6">
      <c r="B389"/>
      <c r="F389">
        <f t="shared" si="20"/>
        <v>0</v>
      </c>
    </row>
    <row r="390" spans="2:6">
      <c r="B390"/>
      <c r="F390">
        <f t="shared" si="20"/>
        <v>0</v>
      </c>
    </row>
    <row r="391" spans="2:6">
      <c r="B391"/>
      <c r="F391">
        <f t="shared" si="20"/>
        <v>0</v>
      </c>
    </row>
    <row r="392" spans="2:6">
      <c r="B392"/>
      <c r="F392">
        <f t="shared" si="20"/>
        <v>0</v>
      </c>
    </row>
    <row r="393" spans="2:6">
      <c r="B393"/>
      <c r="F393">
        <f t="shared" si="20"/>
        <v>0</v>
      </c>
    </row>
    <row r="394" spans="2:6">
      <c r="B394"/>
      <c r="F394">
        <f t="shared" si="20"/>
        <v>0</v>
      </c>
    </row>
    <row r="395" spans="2:6">
      <c r="B395"/>
      <c r="F395">
        <f t="shared" si="20"/>
        <v>0</v>
      </c>
    </row>
    <row r="396" spans="2:6">
      <c r="B396"/>
      <c r="F396">
        <f t="shared" si="20"/>
        <v>0</v>
      </c>
    </row>
    <row r="397" spans="2:6">
      <c r="B397"/>
      <c r="F397">
        <f t="shared" si="20"/>
        <v>0</v>
      </c>
    </row>
    <row r="398" spans="2:6">
      <c r="B398"/>
      <c r="F398">
        <f t="shared" si="20"/>
        <v>0</v>
      </c>
    </row>
    <row r="399" spans="2:6">
      <c r="B399"/>
      <c r="F399">
        <f t="shared" si="20"/>
        <v>0</v>
      </c>
    </row>
    <row r="400" spans="2:6">
      <c r="B400"/>
      <c r="F400">
        <f t="shared" si="20"/>
        <v>0</v>
      </c>
    </row>
    <row r="401" spans="2:6">
      <c r="B401"/>
      <c r="F401">
        <f t="shared" si="20"/>
        <v>0</v>
      </c>
    </row>
    <row r="402" spans="2:6">
      <c r="B402"/>
      <c r="F402">
        <f t="shared" si="20"/>
        <v>0</v>
      </c>
    </row>
    <row r="403" spans="2:6">
      <c r="B403"/>
      <c r="F403">
        <f t="shared" si="20"/>
        <v>0</v>
      </c>
    </row>
    <row r="404" spans="2:6">
      <c r="B404"/>
      <c r="F404">
        <f t="shared" si="20"/>
        <v>0</v>
      </c>
    </row>
    <row r="405" spans="2:6">
      <c r="B405"/>
      <c r="F405">
        <f t="shared" ref="F405:F468" si="21">D405-E405</f>
        <v>0</v>
      </c>
    </row>
    <row r="406" spans="2:6">
      <c r="B406"/>
      <c r="F406">
        <f t="shared" si="21"/>
        <v>0</v>
      </c>
    </row>
    <row r="407" spans="2:6">
      <c r="B407"/>
      <c r="F407">
        <f t="shared" si="21"/>
        <v>0</v>
      </c>
    </row>
    <row r="408" spans="2:6">
      <c r="B408"/>
      <c r="F408">
        <f t="shared" si="21"/>
        <v>0</v>
      </c>
    </row>
    <row r="409" spans="2:6">
      <c r="B409"/>
      <c r="F409">
        <f t="shared" si="21"/>
        <v>0</v>
      </c>
    </row>
    <row r="410" spans="2:6">
      <c r="B410"/>
      <c r="F410">
        <f t="shared" si="21"/>
        <v>0</v>
      </c>
    </row>
    <row r="411" spans="2:6">
      <c r="B411"/>
      <c r="F411">
        <f t="shared" si="21"/>
        <v>0</v>
      </c>
    </row>
    <row r="412" spans="2:6">
      <c r="B412"/>
      <c r="F412">
        <f t="shared" si="21"/>
        <v>0</v>
      </c>
    </row>
    <row r="413" spans="2:6">
      <c r="B413"/>
      <c r="F413">
        <f t="shared" si="21"/>
        <v>0</v>
      </c>
    </row>
    <row r="414" spans="2:6">
      <c r="B414"/>
      <c r="F414">
        <f t="shared" si="21"/>
        <v>0</v>
      </c>
    </row>
    <row r="415" spans="2:6">
      <c r="B415"/>
      <c r="F415">
        <f t="shared" si="21"/>
        <v>0</v>
      </c>
    </row>
    <row r="416" spans="2:6">
      <c r="B416"/>
      <c r="F416">
        <f t="shared" si="21"/>
        <v>0</v>
      </c>
    </row>
    <row r="417" spans="2:6">
      <c r="B417"/>
      <c r="F417">
        <f t="shared" si="21"/>
        <v>0</v>
      </c>
    </row>
    <row r="418" spans="2:6">
      <c r="B418"/>
      <c r="F418">
        <f t="shared" si="21"/>
        <v>0</v>
      </c>
    </row>
    <row r="419" spans="2:6">
      <c r="B419"/>
      <c r="F419">
        <f t="shared" si="21"/>
        <v>0</v>
      </c>
    </row>
    <row r="420" spans="2:6">
      <c r="B420"/>
      <c r="F420">
        <f t="shared" si="21"/>
        <v>0</v>
      </c>
    </row>
    <row r="421" spans="2:6">
      <c r="B421"/>
      <c r="F421">
        <f t="shared" si="21"/>
        <v>0</v>
      </c>
    </row>
    <row r="422" spans="2:6">
      <c r="B422"/>
      <c r="F422">
        <f t="shared" si="21"/>
        <v>0</v>
      </c>
    </row>
    <row r="423" spans="2:6">
      <c r="B423"/>
      <c r="F423">
        <f t="shared" si="21"/>
        <v>0</v>
      </c>
    </row>
    <row r="424" spans="2:6">
      <c r="B424"/>
      <c r="F424">
        <f t="shared" si="21"/>
        <v>0</v>
      </c>
    </row>
    <row r="425" spans="2:6">
      <c r="B425"/>
      <c r="F425">
        <f t="shared" si="21"/>
        <v>0</v>
      </c>
    </row>
    <row r="426" spans="2:6">
      <c r="B426"/>
      <c r="F426">
        <f t="shared" si="21"/>
        <v>0</v>
      </c>
    </row>
    <row r="427" spans="2:6">
      <c r="B427"/>
      <c r="F427">
        <f t="shared" si="21"/>
        <v>0</v>
      </c>
    </row>
    <row r="428" spans="2:6">
      <c r="B428"/>
      <c r="F428">
        <f t="shared" si="21"/>
        <v>0</v>
      </c>
    </row>
    <row r="429" spans="2:6">
      <c r="B429"/>
      <c r="F429">
        <f t="shared" si="21"/>
        <v>0</v>
      </c>
    </row>
    <row r="430" spans="2:6">
      <c r="B430"/>
      <c r="F430">
        <f t="shared" si="21"/>
        <v>0</v>
      </c>
    </row>
    <row r="431" spans="2:6">
      <c r="B431"/>
      <c r="F431">
        <f t="shared" si="21"/>
        <v>0</v>
      </c>
    </row>
    <row r="432" spans="2:6">
      <c r="B432"/>
      <c r="F432">
        <f t="shared" si="21"/>
        <v>0</v>
      </c>
    </row>
    <row r="433" spans="2:6">
      <c r="B433"/>
      <c r="F433">
        <f t="shared" si="21"/>
        <v>0</v>
      </c>
    </row>
    <row r="434" spans="2:6">
      <c r="B434"/>
      <c r="F434">
        <f t="shared" si="21"/>
        <v>0</v>
      </c>
    </row>
    <row r="435" spans="2:6">
      <c r="B435"/>
      <c r="F435">
        <f t="shared" si="21"/>
        <v>0</v>
      </c>
    </row>
    <row r="436" spans="2:6">
      <c r="B436"/>
      <c r="F436">
        <f t="shared" si="21"/>
        <v>0</v>
      </c>
    </row>
    <row r="437" spans="2:6">
      <c r="B437"/>
      <c r="F437">
        <f t="shared" si="21"/>
        <v>0</v>
      </c>
    </row>
    <row r="438" spans="2:6">
      <c r="B438"/>
      <c r="F438">
        <f t="shared" si="21"/>
        <v>0</v>
      </c>
    </row>
    <row r="439" spans="2:6">
      <c r="B439"/>
      <c r="F439">
        <f t="shared" si="21"/>
        <v>0</v>
      </c>
    </row>
    <row r="440" spans="2:6">
      <c r="B440"/>
      <c r="F440">
        <f t="shared" si="21"/>
        <v>0</v>
      </c>
    </row>
    <row r="441" spans="2:6">
      <c r="B441"/>
      <c r="F441">
        <f t="shared" si="21"/>
        <v>0</v>
      </c>
    </row>
    <row r="442" spans="2:6">
      <c r="B442"/>
      <c r="F442">
        <f t="shared" si="21"/>
        <v>0</v>
      </c>
    </row>
    <row r="443" spans="2:6">
      <c r="B443"/>
      <c r="F443">
        <f t="shared" si="21"/>
        <v>0</v>
      </c>
    </row>
    <row r="444" spans="2:6">
      <c r="B444"/>
      <c r="F444">
        <f t="shared" si="21"/>
        <v>0</v>
      </c>
    </row>
    <row r="445" spans="2:6">
      <c r="B445"/>
      <c r="F445">
        <f t="shared" si="21"/>
        <v>0</v>
      </c>
    </row>
    <row r="446" spans="2:6">
      <c r="B446"/>
      <c r="F446">
        <f t="shared" si="21"/>
        <v>0</v>
      </c>
    </row>
    <row r="447" spans="2:6">
      <c r="B447"/>
      <c r="F447">
        <f t="shared" si="21"/>
        <v>0</v>
      </c>
    </row>
    <row r="448" spans="2:6">
      <c r="B448"/>
      <c r="F448">
        <f t="shared" si="21"/>
        <v>0</v>
      </c>
    </row>
    <row r="449" spans="2:6">
      <c r="B449"/>
      <c r="F449">
        <f t="shared" si="21"/>
        <v>0</v>
      </c>
    </row>
    <row r="450" spans="2:6">
      <c r="B450"/>
      <c r="F450">
        <f t="shared" si="21"/>
        <v>0</v>
      </c>
    </row>
    <row r="451" spans="2:6">
      <c r="B451"/>
      <c r="F451">
        <f t="shared" si="21"/>
        <v>0</v>
      </c>
    </row>
    <row r="452" spans="2:6">
      <c r="B452"/>
      <c r="F452">
        <f t="shared" si="21"/>
        <v>0</v>
      </c>
    </row>
    <row r="453" spans="2:6">
      <c r="B453"/>
      <c r="F453">
        <f t="shared" si="21"/>
        <v>0</v>
      </c>
    </row>
    <row r="454" spans="2:6">
      <c r="B454"/>
      <c r="F454">
        <f t="shared" si="21"/>
        <v>0</v>
      </c>
    </row>
    <row r="455" spans="2:6">
      <c r="B455"/>
      <c r="F455">
        <f t="shared" si="21"/>
        <v>0</v>
      </c>
    </row>
    <row r="456" spans="2:6">
      <c r="B456"/>
      <c r="F456">
        <f t="shared" si="21"/>
        <v>0</v>
      </c>
    </row>
    <row r="457" spans="2:6">
      <c r="B457"/>
      <c r="F457">
        <f t="shared" si="21"/>
        <v>0</v>
      </c>
    </row>
    <row r="458" spans="2:6">
      <c r="B458"/>
      <c r="F458">
        <f t="shared" si="21"/>
        <v>0</v>
      </c>
    </row>
    <row r="459" spans="2:6">
      <c r="B459"/>
      <c r="F459">
        <f t="shared" si="21"/>
        <v>0</v>
      </c>
    </row>
    <row r="460" spans="2:6">
      <c r="B460"/>
      <c r="F460">
        <f t="shared" si="21"/>
        <v>0</v>
      </c>
    </row>
    <row r="461" spans="2:6">
      <c r="B461"/>
      <c r="F461">
        <f t="shared" si="21"/>
        <v>0</v>
      </c>
    </row>
    <row r="462" spans="2:6">
      <c r="B462"/>
      <c r="F462">
        <f t="shared" si="21"/>
        <v>0</v>
      </c>
    </row>
    <row r="463" spans="2:6">
      <c r="B463"/>
      <c r="F463">
        <f t="shared" si="21"/>
        <v>0</v>
      </c>
    </row>
    <row r="464" spans="2:6">
      <c r="B464"/>
      <c r="F464">
        <f t="shared" si="21"/>
        <v>0</v>
      </c>
    </row>
    <row r="465" spans="2:6">
      <c r="B465"/>
      <c r="F465">
        <f t="shared" si="21"/>
        <v>0</v>
      </c>
    </row>
    <row r="466" spans="2:6">
      <c r="B466"/>
      <c r="F466">
        <f t="shared" si="21"/>
        <v>0</v>
      </c>
    </row>
    <row r="467" spans="2:6">
      <c r="B467"/>
      <c r="F467">
        <f t="shared" si="21"/>
        <v>0</v>
      </c>
    </row>
    <row r="468" spans="2:6">
      <c r="B468"/>
      <c r="F468">
        <f t="shared" si="21"/>
        <v>0</v>
      </c>
    </row>
    <row r="469" spans="2:6">
      <c r="B469"/>
      <c r="F469">
        <f t="shared" ref="F469:F532" si="22">D469-E469</f>
        <v>0</v>
      </c>
    </row>
    <row r="470" spans="2:6">
      <c r="B470"/>
      <c r="F470">
        <f t="shared" si="22"/>
        <v>0</v>
      </c>
    </row>
    <row r="471" spans="2:6">
      <c r="B471"/>
      <c r="F471">
        <f t="shared" si="22"/>
        <v>0</v>
      </c>
    </row>
    <row r="472" spans="2:6">
      <c r="B472"/>
      <c r="F472">
        <f t="shared" si="22"/>
        <v>0</v>
      </c>
    </row>
    <row r="473" spans="2:6">
      <c r="B473"/>
      <c r="F473">
        <f t="shared" si="22"/>
        <v>0</v>
      </c>
    </row>
    <row r="474" spans="2:6">
      <c r="B474"/>
      <c r="F474">
        <f t="shared" si="22"/>
        <v>0</v>
      </c>
    </row>
    <row r="475" spans="2:6">
      <c r="B475"/>
      <c r="F475">
        <f t="shared" si="22"/>
        <v>0</v>
      </c>
    </row>
    <row r="476" spans="2:6">
      <c r="B476"/>
      <c r="F476">
        <f t="shared" si="22"/>
        <v>0</v>
      </c>
    </row>
    <row r="477" spans="2:6">
      <c r="B477"/>
      <c r="F477">
        <f t="shared" si="22"/>
        <v>0</v>
      </c>
    </row>
    <row r="478" spans="2:6">
      <c r="B478"/>
      <c r="F478">
        <f t="shared" si="22"/>
        <v>0</v>
      </c>
    </row>
    <row r="479" spans="2:6">
      <c r="B479"/>
      <c r="F479">
        <f t="shared" si="22"/>
        <v>0</v>
      </c>
    </row>
    <row r="480" spans="2:6">
      <c r="B480"/>
      <c r="F480">
        <f t="shared" si="22"/>
        <v>0</v>
      </c>
    </row>
    <row r="481" spans="2:6">
      <c r="B481"/>
      <c r="F481">
        <f t="shared" si="22"/>
        <v>0</v>
      </c>
    </row>
    <row r="482" spans="2:6">
      <c r="B482"/>
      <c r="F482">
        <f t="shared" si="22"/>
        <v>0</v>
      </c>
    </row>
    <row r="483" spans="2:6">
      <c r="B483"/>
      <c r="F483">
        <f t="shared" si="22"/>
        <v>0</v>
      </c>
    </row>
    <row r="484" spans="2:6">
      <c r="B484"/>
      <c r="F484">
        <f t="shared" si="22"/>
        <v>0</v>
      </c>
    </row>
    <row r="485" spans="2:6">
      <c r="B485"/>
      <c r="F485">
        <f t="shared" si="22"/>
        <v>0</v>
      </c>
    </row>
    <row r="486" spans="2:6">
      <c r="B486"/>
      <c r="F486">
        <f t="shared" si="22"/>
        <v>0</v>
      </c>
    </row>
    <row r="487" spans="2:6">
      <c r="B487"/>
      <c r="F487">
        <f t="shared" si="22"/>
        <v>0</v>
      </c>
    </row>
    <row r="488" spans="2:6">
      <c r="B488"/>
      <c r="F488">
        <f t="shared" si="22"/>
        <v>0</v>
      </c>
    </row>
    <row r="489" spans="2:6">
      <c r="B489"/>
      <c r="F489">
        <f t="shared" si="22"/>
        <v>0</v>
      </c>
    </row>
    <row r="490" spans="2:6">
      <c r="B490"/>
      <c r="F490">
        <f t="shared" si="22"/>
        <v>0</v>
      </c>
    </row>
    <row r="491" spans="2:6">
      <c r="B491"/>
      <c r="F491">
        <f t="shared" si="22"/>
        <v>0</v>
      </c>
    </row>
    <row r="492" spans="2:6">
      <c r="B492"/>
      <c r="F492">
        <f t="shared" si="22"/>
        <v>0</v>
      </c>
    </row>
    <row r="493" spans="2:6">
      <c r="B493"/>
      <c r="F493">
        <f t="shared" si="22"/>
        <v>0</v>
      </c>
    </row>
    <row r="494" spans="2:6">
      <c r="B494"/>
      <c r="F494">
        <f t="shared" si="22"/>
        <v>0</v>
      </c>
    </row>
    <row r="495" spans="2:6">
      <c r="B495"/>
      <c r="F495">
        <f t="shared" si="22"/>
        <v>0</v>
      </c>
    </row>
    <row r="496" spans="2:6">
      <c r="B496"/>
      <c r="F496">
        <f t="shared" si="22"/>
        <v>0</v>
      </c>
    </row>
    <row r="497" spans="2:6">
      <c r="B497"/>
      <c r="F497">
        <f t="shared" si="22"/>
        <v>0</v>
      </c>
    </row>
    <row r="498" spans="2:6">
      <c r="B498"/>
      <c r="F498">
        <f t="shared" si="22"/>
        <v>0</v>
      </c>
    </row>
    <row r="499" spans="2:6">
      <c r="B499"/>
      <c r="F499">
        <f t="shared" si="22"/>
        <v>0</v>
      </c>
    </row>
    <row r="500" spans="2:6">
      <c r="B500"/>
      <c r="F500">
        <f t="shared" si="22"/>
        <v>0</v>
      </c>
    </row>
    <row r="501" spans="2:6">
      <c r="B501"/>
      <c r="F501">
        <f t="shared" si="22"/>
        <v>0</v>
      </c>
    </row>
    <row r="502" spans="2:6">
      <c r="B502"/>
      <c r="F502">
        <f t="shared" si="22"/>
        <v>0</v>
      </c>
    </row>
    <row r="503" spans="2:6">
      <c r="B503"/>
      <c r="F503">
        <f t="shared" si="22"/>
        <v>0</v>
      </c>
    </row>
    <row r="504" spans="2:6">
      <c r="B504"/>
      <c r="F504">
        <f t="shared" si="22"/>
        <v>0</v>
      </c>
    </row>
    <row r="505" spans="2:6">
      <c r="B505"/>
      <c r="F505">
        <f t="shared" si="22"/>
        <v>0</v>
      </c>
    </row>
    <row r="506" spans="2:6">
      <c r="B506"/>
      <c r="F506">
        <f t="shared" si="22"/>
        <v>0</v>
      </c>
    </row>
    <row r="507" spans="2:6">
      <c r="B507"/>
      <c r="F507">
        <f t="shared" si="22"/>
        <v>0</v>
      </c>
    </row>
    <row r="508" spans="2:6">
      <c r="B508"/>
      <c r="F508">
        <f t="shared" si="22"/>
        <v>0</v>
      </c>
    </row>
    <row r="509" spans="2:6">
      <c r="B509"/>
      <c r="F509">
        <f t="shared" si="22"/>
        <v>0</v>
      </c>
    </row>
    <row r="510" spans="2:6">
      <c r="B510"/>
      <c r="F510">
        <f t="shared" si="22"/>
        <v>0</v>
      </c>
    </row>
    <row r="511" spans="2:6">
      <c r="B511"/>
      <c r="F511">
        <f t="shared" si="22"/>
        <v>0</v>
      </c>
    </row>
    <row r="512" spans="2:6">
      <c r="B512"/>
      <c r="F512">
        <f t="shared" si="22"/>
        <v>0</v>
      </c>
    </row>
    <row r="513" spans="2:6">
      <c r="B513"/>
      <c r="F513">
        <f t="shared" si="22"/>
        <v>0</v>
      </c>
    </row>
    <row r="514" spans="2:6">
      <c r="B514"/>
      <c r="F514">
        <f t="shared" si="22"/>
        <v>0</v>
      </c>
    </row>
    <row r="515" spans="2:6">
      <c r="B515"/>
      <c r="F515">
        <f t="shared" si="22"/>
        <v>0</v>
      </c>
    </row>
    <row r="516" spans="2:6">
      <c r="B516"/>
      <c r="F516">
        <f t="shared" si="22"/>
        <v>0</v>
      </c>
    </row>
    <row r="517" spans="2:6">
      <c r="B517"/>
      <c r="F517">
        <f t="shared" si="22"/>
        <v>0</v>
      </c>
    </row>
    <row r="518" spans="2:6">
      <c r="B518"/>
      <c r="F518">
        <f t="shared" si="22"/>
        <v>0</v>
      </c>
    </row>
    <row r="519" spans="2:6">
      <c r="B519"/>
      <c r="F519">
        <f t="shared" si="22"/>
        <v>0</v>
      </c>
    </row>
    <row r="520" spans="2:6">
      <c r="B520"/>
      <c r="F520">
        <f t="shared" si="22"/>
        <v>0</v>
      </c>
    </row>
    <row r="521" spans="2:6">
      <c r="B521"/>
      <c r="F521">
        <f t="shared" si="22"/>
        <v>0</v>
      </c>
    </row>
    <row r="522" spans="2:6">
      <c r="B522"/>
      <c r="F522">
        <f t="shared" si="22"/>
        <v>0</v>
      </c>
    </row>
    <row r="523" spans="2:6">
      <c r="B523"/>
      <c r="F523">
        <f t="shared" si="22"/>
        <v>0</v>
      </c>
    </row>
    <row r="524" spans="2:6">
      <c r="B524"/>
      <c r="F524">
        <f t="shared" si="22"/>
        <v>0</v>
      </c>
    </row>
    <row r="525" spans="2:6">
      <c r="B525"/>
      <c r="F525">
        <f t="shared" si="22"/>
        <v>0</v>
      </c>
    </row>
    <row r="526" spans="2:6">
      <c r="B526"/>
      <c r="F526">
        <f t="shared" si="22"/>
        <v>0</v>
      </c>
    </row>
    <row r="527" spans="2:6">
      <c r="B527"/>
      <c r="F527">
        <f t="shared" si="22"/>
        <v>0</v>
      </c>
    </row>
    <row r="528" spans="2:6">
      <c r="B528"/>
      <c r="F528">
        <f t="shared" si="22"/>
        <v>0</v>
      </c>
    </row>
    <row r="529" spans="2:6">
      <c r="B529"/>
      <c r="F529">
        <f t="shared" si="22"/>
        <v>0</v>
      </c>
    </row>
    <row r="530" spans="2:6">
      <c r="B530"/>
      <c r="F530">
        <f t="shared" si="22"/>
        <v>0</v>
      </c>
    </row>
    <row r="531" spans="2:6">
      <c r="B531"/>
      <c r="F531">
        <f t="shared" si="22"/>
        <v>0</v>
      </c>
    </row>
    <row r="532" spans="2:6">
      <c r="B532"/>
      <c r="F532">
        <f t="shared" si="22"/>
        <v>0</v>
      </c>
    </row>
    <row r="533" spans="2:6">
      <c r="B533"/>
      <c r="F533">
        <f t="shared" ref="F533:F596" si="23">D533-E533</f>
        <v>0</v>
      </c>
    </row>
    <row r="534" spans="2:6">
      <c r="B534"/>
      <c r="F534">
        <f t="shared" si="23"/>
        <v>0</v>
      </c>
    </row>
    <row r="535" spans="2:6">
      <c r="B535"/>
      <c r="F535">
        <f t="shared" si="23"/>
        <v>0</v>
      </c>
    </row>
    <row r="536" spans="2:6">
      <c r="B536"/>
      <c r="F536">
        <f t="shared" si="23"/>
        <v>0</v>
      </c>
    </row>
    <row r="537" spans="2:6">
      <c r="B537"/>
      <c r="F537">
        <f t="shared" si="23"/>
        <v>0</v>
      </c>
    </row>
    <row r="538" spans="2:6">
      <c r="B538"/>
      <c r="F538">
        <f t="shared" si="23"/>
        <v>0</v>
      </c>
    </row>
    <row r="539" spans="2:6">
      <c r="B539"/>
      <c r="F539">
        <f t="shared" si="23"/>
        <v>0</v>
      </c>
    </row>
    <row r="540" spans="2:6">
      <c r="B540"/>
      <c r="F540">
        <f t="shared" si="23"/>
        <v>0</v>
      </c>
    </row>
    <row r="541" spans="2:6">
      <c r="B541"/>
      <c r="F541">
        <f t="shared" si="23"/>
        <v>0</v>
      </c>
    </row>
    <row r="542" spans="2:6">
      <c r="B542"/>
      <c r="F542">
        <f t="shared" si="23"/>
        <v>0</v>
      </c>
    </row>
    <row r="543" spans="2:6">
      <c r="B543"/>
      <c r="F543">
        <f t="shared" si="23"/>
        <v>0</v>
      </c>
    </row>
    <row r="544" spans="2:6">
      <c r="B544"/>
      <c r="F544">
        <f t="shared" si="23"/>
        <v>0</v>
      </c>
    </row>
    <row r="545" spans="2:6">
      <c r="B545"/>
      <c r="F545">
        <f t="shared" si="23"/>
        <v>0</v>
      </c>
    </row>
    <row r="546" spans="2:6">
      <c r="B546"/>
      <c r="F546">
        <f t="shared" si="23"/>
        <v>0</v>
      </c>
    </row>
    <row r="547" spans="2:6">
      <c r="B547"/>
      <c r="F547">
        <f t="shared" si="23"/>
        <v>0</v>
      </c>
    </row>
    <row r="548" spans="2:6">
      <c r="B548"/>
      <c r="F548">
        <f t="shared" si="23"/>
        <v>0</v>
      </c>
    </row>
    <row r="549" spans="2:6">
      <c r="B549"/>
      <c r="F549">
        <f t="shared" si="23"/>
        <v>0</v>
      </c>
    </row>
    <row r="550" spans="2:6">
      <c r="B550"/>
      <c r="F550">
        <f t="shared" si="23"/>
        <v>0</v>
      </c>
    </row>
    <row r="551" spans="2:6">
      <c r="B551"/>
      <c r="F551">
        <f t="shared" si="23"/>
        <v>0</v>
      </c>
    </row>
    <row r="552" spans="2:6">
      <c r="B552"/>
      <c r="F552">
        <f t="shared" si="23"/>
        <v>0</v>
      </c>
    </row>
    <row r="553" spans="2:6">
      <c r="B553"/>
      <c r="F553">
        <f t="shared" si="23"/>
        <v>0</v>
      </c>
    </row>
    <row r="554" spans="2:6">
      <c r="B554"/>
      <c r="F554">
        <f t="shared" si="23"/>
        <v>0</v>
      </c>
    </row>
    <row r="555" spans="2:6">
      <c r="B555"/>
      <c r="F555">
        <f t="shared" si="23"/>
        <v>0</v>
      </c>
    </row>
    <row r="556" spans="2:6">
      <c r="B556"/>
      <c r="F556">
        <f t="shared" si="23"/>
        <v>0</v>
      </c>
    </row>
    <row r="557" spans="2:6">
      <c r="B557"/>
      <c r="F557">
        <f t="shared" si="23"/>
        <v>0</v>
      </c>
    </row>
    <row r="558" spans="2:6">
      <c r="B558"/>
      <c r="F558">
        <f t="shared" si="23"/>
        <v>0</v>
      </c>
    </row>
    <row r="559" spans="2:6">
      <c r="B559"/>
      <c r="F559">
        <f t="shared" si="23"/>
        <v>0</v>
      </c>
    </row>
    <row r="560" spans="2:6">
      <c r="B560"/>
      <c r="F560">
        <f t="shared" si="23"/>
        <v>0</v>
      </c>
    </row>
    <row r="561" spans="2:6">
      <c r="B561"/>
      <c r="F561">
        <f t="shared" si="23"/>
        <v>0</v>
      </c>
    </row>
    <row r="562" spans="2:6">
      <c r="B562"/>
      <c r="F562">
        <f t="shared" si="23"/>
        <v>0</v>
      </c>
    </row>
    <row r="563" spans="2:6">
      <c r="B563"/>
      <c r="F563">
        <f t="shared" si="23"/>
        <v>0</v>
      </c>
    </row>
    <row r="564" spans="2:6">
      <c r="B564"/>
      <c r="F564">
        <f t="shared" si="23"/>
        <v>0</v>
      </c>
    </row>
    <row r="565" spans="2:6">
      <c r="B565"/>
      <c r="F565">
        <f t="shared" si="23"/>
        <v>0</v>
      </c>
    </row>
    <row r="566" spans="2:6">
      <c r="B566"/>
      <c r="F566">
        <f t="shared" si="23"/>
        <v>0</v>
      </c>
    </row>
    <row r="567" spans="2:6">
      <c r="B567"/>
      <c r="F567">
        <f t="shared" si="23"/>
        <v>0</v>
      </c>
    </row>
    <row r="568" spans="2:6">
      <c r="B568"/>
      <c r="F568">
        <f t="shared" si="23"/>
        <v>0</v>
      </c>
    </row>
    <row r="569" spans="2:6">
      <c r="B569"/>
      <c r="F569">
        <f t="shared" si="23"/>
        <v>0</v>
      </c>
    </row>
    <row r="570" spans="2:6">
      <c r="B570"/>
      <c r="F570">
        <f t="shared" si="23"/>
        <v>0</v>
      </c>
    </row>
    <row r="571" spans="2:6">
      <c r="B571"/>
      <c r="F571">
        <f t="shared" si="23"/>
        <v>0</v>
      </c>
    </row>
    <row r="572" spans="2:6">
      <c r="B572"/>
      <c r="F572">
        <f t="shared" si="23"/>
        <v>0</v>
      </c>
    </row>
    <row r="573" spans="2:6">
      <c r="B573"/>
      <c r="F573">
        <f t="shared" si="23"/>
        <v>0</v>
      </c>
    </row>
    <row r="574" spans="2:6">
      <c r="B574"/>
      <c r="F574">
        <f t="shared" si="23"/>
        <v>0</v>
      </c>
    </row>
    <row r="575" spans="2:6">
      <c r="B575"/>
      <c r="F575">
        <f t="shared" si="23"/>
        <v>0</v>
      </c>
    </row>
    <row r="576" spans="2:6">
      <c r="B576"/>
      <c r="F576">
        <f t="shared" si="23"/>
        <v>0</v>
      </c>
    </row>
    <row r="577" spans="2:6">
      <c r="B577"/>
      <c r="F577">
        <f t="shared" si="23"/>
        <v>0</v>
      </c>
    </row>
    <row r="578" spans="2:6">
      <c r="B578"/>
      <c r="F578">
        <f t="shared" si="23"/>
        <v>0</v>
      </c>
    </row>
    <row r="579" spans="2:6">
      <c r="B579"/>
      <c r="F579">
        <f t="shared" si="23"/>
        <v>0</v>
      </c>
    </row>
    <row r="580" spans="2:6">
      <c r="B580"/>
      <c r="F580">
        <f t="shared" si="23"/>
        <v>0</v>
      </c>
    </row>
    <row r="581" spans="2:6">
      <c r="B581"/>
      <c r="F581">
        <f t="shared" si="23"/>
        <v>0</v>
      </c>
    </row>
    <row r="582" spans="2:6">
      <c r="B582"/>
      <c r="F582">
        <f t="shared" si="23"/>
        <v>0</v>
      </c>
    </row>
    <row r="583" spans="2:6">
      <c r="B583"/>
      <c r="F583">
        <f t="shared" si="23"/>
        <v>0</v>
      </c>
    </row>
    <row r="584" spans="2:6">
      <c r="B584"/>
      <c r="F584">
        <f t="shared" si="23"/>
        <v>0</v>
      </c>
    </row>
    <row r="585" spans="2:6">
      <c r="B585"/>
      <c r="F585">
        <f t="shared" si="23"/>
        <v>0</v>
      </c>
    </row>
    <row r="586" spans="2:6">
      <c r="B586"/>
      <c r="F586">
        <f t="shared" si="23"/>
        <v>0</v>
      </c>
    </row>
    <row r="587" spans="2:6">
      <c r="B587"/>
      <c r="F587">
        <f t="shared" si="23"/>
        <v>0</v>
      </c>
    </row>
    <row r="588" spans="2:6">
      <c r="B588"/>
      <c r="F588">
        <f t="shared" si="23"/>
        <v>0</v>
      </c>
    </row>
    <row r="589" spans="2:6">
      <c r="B589"/>
      <c r="F589">
        <f t="shared" si="23"/>
        <v>0</v>
      </c>
    </row>
    <row r="590" spans="2:6">
      <c r="B590"/>
      <c r="F590">
        <f t="shared" si="23"/>
        <v>0</v>
      </c>
    </row>
    <row r="591" spans="2:6">
      <c r="B591"/>
      <c r="F591">
        <f t="shared" si="23"/>
        <v>0</v>
      </c>
    </row>
    <row r="592" spans="2:6">
      <c r="B592"/>
      <c r="F592">
        <f t="shared" si="23"/>
        <v>0</v>
      </c>
    </row>
    <row r="593" spans="2:6">
      <c r="B593"/>
      <c r="F593">
        <f t="shared" si="23"/>
        <v>0</v>
      </c>
    </row>
    <row r="594" spans="2:6">
      <c r="B594"/>
      <c r="F594">
        <f t="shared" si="23"/>
        <v>0</v>
      </c>
    </row>
    <row r="595" spans="2:6">
      <c r="B595"/>
      <c r="F595">
        <f t="shared" si="23"/>
        <v>0</v>
      </c>
    </row>
    <row r="596" spans="2:6">
      <c r="B596"/>
      <c r="F596">
        <f t="shared" si="23"/>
        <v>0</v>
      </c>
    </row>
    <row r="597" spans="2:6">
      <c r="B597"/>
      <c r="F597">
        <f t="shared" ref="F597:F660" si="24">D597-E597</f>
        <v>0</v>
      </c>
    </row>
    <row r="598" spans="2:6">
      <c r="B598"/>
      <c r="F598">
        <f t="shared" si="24"/>
        <v>0</v>
      </c>
    </row>
    <row r="599" spans="2:6">
      <c r="B599"/>
      <c r="F599">
        <f t="shared" si="24"/>
        <v>0</v>
      </c>
    </row>
    <row r="600" spans="2:6">
      <c r="B600"/>
      <c r="F600">
        <f t="shared" si="24"/>
        <v>0</v>
      </c>
    </row>
    <row r="601" spans="2:6">
      <c r="B601"/>
      <c r="F601">
        <f t="shared" si="24"/>
        <v>0</v>
      </c>
    </row>
    <row r="602" spans="2:6">
      <c r="B602"/>
      <c r="F602">
        <f t="shared" si="24"/>
        <v>0</v>
      </c>
    </row>
    <row r="603" spans="2:6">
      <c r="B603"/>
      <c r="F603">
        <f t="shared" si="24"/>
        <v>0</v>
      </c>
    </row>
    <row r="604" spans="2:6">
      <c r="B604"/>
      <c r="F604">
        <f t="shared" si="24"/>
        <v>0</v>
      </c>
    </row>
    <row r="605" spans="2:6">
      <c r="B605"/>
      <c r="F605">
        <f t="shared" si="24"/>
        <v>0</v>
      </c>
    </row>
    <row r="606" spans="2:6">
      <c r="B606"/>
      <c r="F606">
        <f t="shared" si="24"/>
        <v>0</v>
      </c>
    </row>
    <row r="607" spans="2:6">
      <c r="B607"/>
      <c r="F607">
        <f t="shared" si="24"/>
        <v>0</v>
      </c>
    </row>
    <row r="608" spans="2:6">
      <c r="B608"/>
      <c r="F608">
        <f t="shared" si="24"/>
        <v>0</v>
      </c>
    </row>
    <row r="609" spans="2:6">
      <c r="B609"/>
      <c r="F609">
        <f t="shared" si="24"/>
        <v>0</v>
      </c>
    </row>
    <row r="610" spans="2:6">
      <c r="B610"/>
      <c r="F610">
        <f t="shared" si="24"/>
        <v>0</v>
      </c>
    </row>
    <row r="611" spans="2:6">
      <c r="B611"/>
      <c r="F611">
        <f t="shared" si="24"/>
        <v>0</v>
      </c>
    </row>
    <row r="612" spans="2:6">
      <c r="B612"/>
      <c r="F612">
        <f t="shared" si="24"/>
        <v>0</v>
      </c>
    </row>
    <row r="613" spans="2:6">
      <c r="B613"/>
      <c r="F613">
        <f t="shared" si="24"/>
        <v>0</v>
      </c>
    </row>
    <row r="614" spans="2:6">
      <c r="B614"/>
      <c r="F614">
        <f t="shared" si="24"/>
        <v>0</v>
      </c>
    </row>
    <row r="615" spans="2:6">
      <c r="B615"/>
      <c r="F615">
        <f t="shared" si="24"/>
        <v>0</v>
      </c>
    </row>
    <row r="616" spans="2:6">
      <c r="B616"/>
      <c r="F616">
        <f t="shared" si="24"/>
        <v>0</v>
      </c>
    </row>
    <row r="617" spans="2:6">
      <c r="B617"/>
      <c r="F617">
        <f t="shared" si="24"/>
        <v>0</v>
      </c>
    </row>
    <row r="618" spans="2:6">
      <c r="B618"/>
      <c r="F618">
        <f t="shared" si="24"/>
        <v>0</v>
      </c>
    </row>
    <row r="619" spans="2:6">
      <c r="B619"/>
      <c r="F619">
        <f t="shared" si="24"/>
        <v>0</v>
      </c>
    </row>
    <row r="620" spans="2:6">
      <c r="B620"/>
      <c r="F620">
        <f t="shared" si="24"/>
        <v>0</v>
      </c>
    </row>
    <row r="621" spans="2:6">
      <c r="B621"/>
      <c r="F621">
        <f t="shared" si="24"/>
        <v>0</v>
      </c>
    </row>
    <row r="622" spans="2:6">
      <c r="B622"/>
      <c r="F622">
        <f t="shared" si="24"/>
        <v>0</v>
      </c>
    </row>
    <row r="623" spans="2:6">
      <c r="B623"/>
      <c r="F623">
        <f t="shared" si="24"/>
        <v>0</v>
      </c>
    </row>
    <row r="624" spans="2:6">
      <c r="B624"/>
      <c r="F624">
        <f t="shared" si="24"/>
        <v>0</v>
      </c>
    </row>
    <row r="625" spans="2:6">
      <c r="B625"/>
      <c r="F625">
        <f t="shared" si="24"/>
        <v>0</v>
      </c>
    </row>
    <row r="626" spans="2:6">
      <c r="B626"/>
      <c r="F626">
        <f t="shared" si="24"/>
        <v>0</v>
      </c>
    </row>
    <row r="627" spans="2:6">
      <c r="B627"/>
      <c r="F627">
        <f t="shared" si="24"/>
        <v>0</v>
      </c>
    </row>
    <row r="628" spans="2:6">
      <c r="B628"/>
      <c r="F628">
        <f t="shared" si="24"/>
        <v>0</v>
      </c>
    </row>
    <row r="629" spans="2:6">
      <c r="B629"/>
      <c r="F629">
        <f t="shared" si="24"/>
        <v>0</v>
      </c>
    </row>
    <row r="630" spans="2:6">
      <c r="B630"/>
      <c r="F630">
        <f t="shared" si="24"/>
        <v>0</v>
      </c>
    </row>
    <row r="631" spans="2:6">
      <c r="B631"/>
      <c r="F631">
        <f t="shared" si="24"/>
        <v>0</v>
      </c>
    </row>
    <row r="632" spans="2:6">
      <c r="B632"/>
      <c r="F632">
        <f t="shared" si="24"/>
        <v>0</v>
      </c>
    </row>
    <row r="633" spans="2:6">
      <c r="B633"/>
      <c r="F633">
        <f t="shared" si="24"/>
        <v>0</v>
      </c>
    </row>
    <row r="634" spans="2:6">
      <c r="B634"/>
      <c r="F634">
        <f t="shared" si="24"/>
        <v>0</v>
      </c>
    </row>
    <row r="635" spans="2:6">
      <c r="B635"/>
      <c r="F635">
        <f t="shared" si="24"/>
        <v>0</v>
      </c>
    </row>
    <row r="636" spans="2:6">
      <c r="B636"/>
      <c r="F636">
        <f t="shared" si="24"/>
        <v>0</v>
      </c>
    </row>
    <row r="637" spans="2:6">
      <c r="B637"/>
      <c r="F637">
        <f t="shared" si="24"/>
        <v>0</v>
      </c>
    </row>
    <row r="638" spans="2:6">
      <c r="B638"/>
      <c r="F638">
        <f t="shared" si="24"/>
        <v>0</v>
      </c>
    </row>
    <row r="639" spans="2:6">
      <c r="B639"/>
      <c r="F639">
        <f t="shared" si="24"/>
        <v>0</v>
      </c>
    </row>
    <row r="640" spans="2:6">
      <c r="B640"/>
      <c r="F640">
        <f t="shared" si="24"/>
        <v>0</v>
      </c>
    </row>
    <row r="641" spans="2:6">
      <c r="B641"/>
      <c r="F641">
        <f t="shared" si="24"/>
        <v>0</v>
      </c>
    </row>
    <row r="642" spans="2:6">
      <c r="B642"/>
      <c r="F642">
        <f t="shared" si="24"/>
        <v>0</v>
      </c>
    </row>
    <row r="643" spans="2:6">
      <c r="B643"/>
      <c r="F643">
        <f t="shared" si="24"/>
        <v>0</v>
      </c>
    </row>
    <row r="644" spans="2:6">
      <c r="B644"/>
      <c r="F644">
        <f t="shared" si="24"/>
        <v>0</v>
      </c>
    </row>
    <row r="645" spans="2:6">
      <c r="B645"/>
      <c r="F645">
        <f t="shared" si="24"/>
        <v>0</v>
      </c>
    </row>
    <row r="646" spans="2:6">
      <c r="B646"/>
      <c r="F646">
        <f t="shared" si="24"/>
        <v>0</v>
      </c>
    </row>
    <row r="647" spans="2:6">
      <c r="B647"/>
      <c r="F647">
        <f t="shared" si="24"/>
        <v>0</v>
      </c>
    </row>
    <row r="648" spans="2:6">
      <c r="B648"/>
      <c r="F648">
        <f t="shared" si="24"/>
        <v>0</v>
      </c>
    </row>
    <row r="649" spans="2:6">
      <c r="B649"/>
      <c r="F649">
        <f t="shared" si="24"/>
        <v>0</v>
      </c>
    </row>
    <row r="650" spans="2:6">
      <c r="B650"/>
      <c r="F650">
        <f t="shared" si="24"/>
        <v>0</v>
      </c>
    </row>
    <row r="651" spans="2:6">
      <c r="B651"/>
      <c r="F651">
        <f t="shared" si="24"/>
        <v>0</v>
      </c>
    </row>
    <row r="652" spans="2:6">
      <c r="B652"/>
      <c r="F652">
        <f t="shared" si="24"/>
        <v>0</v>
      </c>
    </row>
    <row r="653" spans="2:6">
      <c r="B653"/>
      <c r="F653">
        <f t="shared" si="24"/>
        <v>0</v>
      </c>
    </row>
    <row r="654" spans="2:6">
      <c r="B654"/>
      <c r="F654">
        <f t="shared" si="24"/>
        <v>0</v>
      </c>
    </row>
    <row r="655" spans="2:6">
      <c r="B655"/>
      <c r="F655">
        <f t="shared" si="24"/>
        <v>0</v>
      </c>
    </row>
    <row r="656" spans="2:6">
      <c r="B656"/>
      <c r="F656">
        <f t="shared" si="24"/>
        <v>0</v>
      </c>
    </row>
    <row r="657" spans="2:6">
      <c r="B657"/>
      <c r="F657">
        <f t="shared" si="24"/>
        <v>0</v>
      </c>
    </row>
    <row r="658" spans="2:6">
      <c r="B658"/>
      <c r="F658">
        <f t="shared" si="24"/>
        <v>0</v>
      </c>
    </row>
    <row r="659" spans="2:6">
      <c r="B659"/>
      <c r="F659">
        <f t="shared" si="24"/>
        <v>0</v>
      </c>
    </row>
    <row r="660" spans="2:6">
      <c r="B660"/>
      <c r="F660">
        <f t="shared" si="24"/>
        <v>0</v>
      </c>
    </row>
    <row r="661" spans="2:6">
      <c r="B661"/>
      <c r="F661">
        <f t="shared" ref="F661:F723" si="25">D661-E661</f>
        <v>0</v>
      </c>
    </row>
    <row r="662" spans="2:6">
      <c r="B662"/>
      <c r="F662">
        <f t="shared" si="25"/>
        <v>0</v>
      </c>
    </row>
    <row r="663" spans="2:6">
      <c r="B663"/>
      <c r="F663">
        <f t="shared" si="25"/>
        <v>0</v>
      </c>
    </row>
    <row r="664" spans="2:6">
      <c r="B664"/>
      <c r="F664">
        <f t="shared" si="25"/>
        <v>0</v>
      </c>
    </row>
    <row r="665" spans="2:6">
      <c r="B665"/>
      <c r="F665">
        <f t="shared" si="25"/>
        <v>0</v>
      </c>
    </row>
    <row r="666" spans="2:6">
      <c r="B666"/>
      <c r="F666">
        <f t="shared" si="25"/>
        <v>0</v>
      </c>
    </row>
    <row r="667" spans="2:6">
      <c r="B667"/>
      <c r="F667">
        <f t="shared" si="25"/>
        <v>0</v>
      </c>
    </row>
    <row r="668" spans="2:6">
      <c r="B668"/>
      <c r="F668">
        <f t="shared" si="25"/>
        <v>0</v>
      </c>
    </row>
    <row r="669" spans="2:6">
      <c r="B669"/>
      <c r="F669">
        <f t="shared" si="25"/>
        <v>0</v>
      </c>
    </row>
    <row r="670" spans="2:6">
      <c r="B670"/>
      <c r="F670">
        <f t="shared" si="25"/>
        <v>0</v>
      </c>
    </row>
    <row r="671" spans="2:6">
      <c r="B671"/>
      <c r="F671">
        <f t="shared" si="25"/>
        <v>0</v>
      </c>
    </row>
    <row r="672" spans="2:6">
      <c r="B672"/>
      <c r="F672">
        <f t="shared" si="25"/>
        <v>0</v>
      </c>
    </row>
    <row r="673" spans="2:6">
      <c r="B673"/>
      <c r="F673">
        <f t="shared" si="25"/>
        <v>0</v>
      </c>
    </row>
    <row r="674" spans="2:6">
      <c r="B674"/>
      <c r="F674">
        <f t="shared" si="25"/>
        <v>0</v>
      </c>
    </row>
    <row r="675" spans="2:6">
      <c r="B675"/>
      <c r="F675">
        <f t="shared" si="25"/>
        <v>0</v>
      </c>
    </row>
    <row r="676" spans="2:6">
      <c r="B676"/>
      <c r="F676">
        <f t="shared" si="25"/>
        <v>0</v>
      </c>
    </row>
    <row r="677" spans="2:6">
      <c r="B677"/>
      <c r="F677">
        <f t="shared" si="25"/>
        <v>0</v>
      </c>
    </row>
    <row r="678" spans="2:6">
      <c r="B678"/>
      <c r="F678">
        <f t="shared" si="25"/>
        <v>0</v>
      </c>
    </row>
    <row r="679" spans="2:6">
      <c r="B679"/>
      <c r="F679">
        <f t="shared" si="25"/>
        <v>0</v>
      </c>
    </row>
    <row r="680" spans="2:6">
      <c r="B680"/>
      <c r="F680">
        <f t="shared" si="25"/>
        <v>0</v>
      </c>
    </row>
    <row r="681" spans="2:6">
      <c r="B681"/>
      <c r="F681">
        <f t="shared" si="25"/>
        <v>0</v>
      </c>
    </row>
    <row r="682" spans="2:6">
      <c r="B682"/>
      <c r="F682">
        <f t="shared" si="25"/>
        <v>0</v>
      </c>
    </row>
    <row r="683" spans="2:6">
      <c r="B683"/>
      <c r="F683">
        <f t="shared" si="25"/>
        <v>0</v>
      </c>
    </row>
    <row r="684" spans="2:6">
      <c r="B684"/>
      <c r="F684">
        <f t="shared" si="25"/>
        <v>0</v>
      </c>
    </row>
    <row r="685" spans="2:6">
      <c r="B685"/>
      <c r="F685">
        <f t="shared" si="25"/>
        <v>0</v>
      </c>
    </row>
    <row r="686" spans="2:6">
      <c r="B686"/>
      <c r="F686">
        <f t="shared" si="25"/>
        <v>0</v>
      </c>
    </row>
    <row r="687" spans="2:6">
      <c r="B687"/>
      <c r="F687">
        <f t="shared" si="25"/>
        <v>0</v>
      </c>
    </row>
    <row r="688" spans="2:6">
      <c r="B688"/>
      <c r="F688">
        <f t="shared" si="25"/>
        <v>0</v>
      </c>
    </row>
    <row r="689" spans="2:6">
      <c r="B689"/>
      <c r="F689">
        <f t="shared" si="25"/>
        <v>0</v>
      </c>
    </row>
    <row r="690" spans="2:6">
      <c r="B690"/>
      <c r="F690">
        <f t="shared" si="25"/>
        <v>0</v>
      </c>
    </row>
    <row r="691" spans="2:6">
      <c r="B691"/>
      <c r="F691">
        <f t="shared" si="25"/>
        <v>0</v>
      </c>
    </row>
    <row r="692" spans="2:6">
      <c r="B692"/>
      <c r="F692">
        <f t="shared" si="25"/>
        <v>0</v>
      </c>
    </row>
    <row r="693" spans="2:6">
      <c r="B693"/>
      <c r="F693">
        <f t="shared" si="25"/>
        <v>0</v>
      </c>
    </row>
    <row r="694" spans="2:6">
      <c r="B694"/>
      <c r="F694">
        <f t="shared" si="25"/>
        <v>0</v>
      </c>
    </row>
    <row r="695" spans="2:6">
      <c r="B695"/>
      <c r="F695">
        <f t="shared" si="25"/>
        <v>0</v>
      </c>
    </row>
    <row r="696" spans="2:6">
      <c r="B696"/>
      <c r="F696">
        <f t="shared" si="25"/>
        <v>0</v>
      </c>
    </row>
    <row r="697" spans="2:6">
      <c r="B697"/>
      <c r="F697">
        <f t="shared" si="25"/>
        <v>0</v>
      </c>
    </row>
    <row r="698" spans="2:6">
      <c r="B698"/>
      <c r="F698">
        <f t="shared" si="25"/>
        <v>0</v>
      </c>
    </row>
    <row r="699" spans="2:6">
      <c r="B699"/>
      <c r="F699">
        <f t="shared" si="25"/>
        <v>0</v>
      </c>
    </row>
    <row r="700" spans="2:6">
      <c r="B700"/>
      <c r="F700">
        <f t="shared" si="25"/>
        <v>0</v>
      </c>
    </row>
    <row r="701" spans="2:6">
      <c r="B701"/>
      <c r="F701">
        <f t="shared" si="25"/>
        <v>0</v>
      </c>
    </row>
    <row r="702" spans="2:6">
      <c r="B702"/>
      <c r="F702">
        <f t="shared" si="25"/>
        <v>0</v>
      </c>
    </row>
    <row r="703" spans="2:6">
      <c r="B703"/>
      <c r="F703">
        <f t="shared" si="25"/>
        <v>0</v>
      </c>
    </row>
    <row r="704" spans="2:6">
      <c r="B704"/>
      <c r="F704">
        <f t="shared" si="25"/>
        <v>0</v>
      </c>
    </row>
    <row r="705" spans="2:6">
      <c r="B705"/>
      <c r="F705">
        <f t="shared" si="25"/>
        <v>0</v>
      </c>
    </row>
    <row r="706" spans="2:6">
      <c r="B706"/>
      <c r="F706">
        <f t="shared" si="25"/>
        <v>0</v>
      </c>
    </row>
    <row r="707" spans="2:6">
      <c r="B707"/>
      <c r="F707">
        <f t="shared" si="25"/>
        <v>0</v>
      </c>
    </row>
    <row r="708" spans="2:6">
      <c r="B708"/>
      <c r="F708">
        <f t="shared" si="25"/>
        <v>0</v>
      </c>
    </row>
    <row r="709" spans="2:6">
      <c r="B709"/>
      <c r="F709">
        <f t="shared" si="25"/>
        <v>0</v>
      </c>
    </row>
    <row r="710" spans="2:6">
      <c r="B710"/>
      <c r="F710">
        <f t="shared" si="25"/>
        <v>0</v>
      </c>
    </row>
    <row r="711" spans="2:6">
      <c r="B711"/>
      <c r="F711">
        <f t="shared" si="25"/>
        <v>0</v>
      </c>
    </row>
    <row r="712" spans="2:6">
      <c r="B712"/>
      <c r="F712">
        <f t="shared" si="25"/>
        <v>0</v>
      </c>
    </row>
    <row r="713" spans="2:6">
      <c r="B713"/>
      <c r="F713">
        <f t="shared" si="25"/>
        <v>0</v>
      </c>
    </row>
    <row r="714" spans="2:6">
      <c r="B714"/>
      <c r="F714">
        <f t="shared" si="25"/>
        <v>0</v>
      </c>
    </row>
    <row r="715" spans="2:6">
      <c r="B715"/>
      <c r="F715">
        <f t="shared" si="25"/>
        <v>0</v>
      </c>
    </row>
    <row r="716" spans="2:6">
      <c r="B716"/>
      <c r="F716">
        <f t="shared" si="25"/>
        <v>0</v>
      </c>
    </row>
    <row r="717" spans="2:6">
      <c r="B717"/>
      <c r="F717">
        <f t="shared" si="25"/>
        <v>0</v>
      </c>
    </row>
    <row r="718" spans="2:6">
      <c r="B718"/>
      <c r="F718">
        <f t="shared" si="25"/>
        <v>0</v>
      </c>
    </row>
    <row r="719" spans="2:6">
      <c r="B719"/>
      <c r="F719">
        <f t="shared" si="25"/>
        <v>0</v>
      </c>
    </row>
    <row r="720" spans="2:6">
      <c r="B720"/>
      <c r="F720">
        <f t="shared" si="25"/>
        <v>0</v>
      </c>
    </row>
    <row r="721" spans="2:6">
      <c r="B721"/>
      <c r="F721">
        <f t="shared" si="25"/>
        <v>0</v>
      </c>
    </row>
    <row r="722" spans="2:6">
      <c r="B722"/>
      <c r="F722">
        <f t="shared" si="25"/>
        <v>0</v>
      </c>
    </row>
    <row r="723" spans="2:6">
      <c r="B723"/>
      <c r="F723">
        <f t="shared" si="25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8" t="s">
        <v>815</v>
      </c>
      <c r="B1" s="19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0" zoomScale="120" zoomScaleNormal="120" workbookViewId="0">
      <selection activeCell="I721" sqref="I72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3.42578125" customWidth="1"/>
    <col min="4" max="5" width="13.85546875" bestFit="1" customWidth="1"/>
    <col min="7" max="7" width="15.5703125" bestFit="1" customWidth="1"/>
    <col min="8" max="8" width="23.42578125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3803481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3352000</v>
      </c>
      <c r="D2" s="26">
        <f>D3+D67</f>
        <v>3352000</v>
      </c>
      <c r="E2" s="26">
        <f>E3+E67</f>
        <v>3352000</v>
      </c>
      <c r="G2" s="39" t="s">
        <v>60</v>
      </c>
      <c r="H2" s="41">
        <f>C2</f>
        <v>3352000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1726000</v>
      </c>
      <c r="D3" s="23">
        <f>D4+D11+D38+D61</f>
        <v>1726000</v>
      </c>
      <c r="E3" s="23">
        <f>E4+E11+E38+E61</f>
        <v>1726000</v>
      </c>
      <c r="G3" s="39" t="s">
        <v>57</v>
      </c>
      <c r="H3" s="41">
        <f t="shared" ref="H3:H66" si="0">C3</f>
        <v>1726000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1111500</v>
      </c>
      <c r="D4" s="21">
        <f>SUM(D5:D10)</f>
        <v>1111500</v>
      </c>
      <c r="E4" s="21">
        <f>SUM(E5:E10)</f>
        <v>1111500</v>
      </c>
      <c r="F4" s="17"/>
      <c r="G4" s="39" t="s">
        <v>53</v>
      </c>
      <c r="H4" s="41">
        <f t="shared" si="0"/>
        <v>1111500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440000</v>
      </c>
      <c r="D5" s="2">
        <f>C5</f>
        <v>440000</v>
      </c>
      <c r="E5" s="2">
        <f>D5</f>
        <v>440000</v>
      </c>
      <c r="F5" s="17"/>
      <c r="G5" s="17"/>
      <c r="H5" s="41">
        <f t="shared" si="0"/>
        <v>440000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85000</v>
      </c>
      <c r="D6" s="2">
        <f t="shared" ref="D6:E10" si="1">C6</f>
        <v>85000</v>
      </c>
      <c r="E6" s="2">
        <f t="shared" si="1"/>
        <v>85000</v>
      </c>
      <c r="F6" s="17"/>
      <c r="G6" s="17"/>
      <c r="H6" s="41">
        <f t="shared" si="0"/>
        <v>85000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500000</v>
      </c>
      <c r="D7" s="2">
        <f t="shared" si="1"/>
        <v>500000</v>
      </c>
      <c r="E7" s="2">
        <f t="shared" si="1"/>
        <v>500000</v>
      </c>
      <c r="F7" s="17"/>
      <c r="G7" s="17"/>
      <c r="H7" s="41">
        <f t="shared" si="0"/>
        <v>500000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85000</v>
      </c>
      <c r="D9" s="2">
        <f t="shared" si="1"/>
        <v>85000</v>
      </c>
      <c r="E9" s="2">
        <f t="shared" si="1"/>
        <v>85000</v>
      </c>
      <c r="F9" s="17"/>
      <c r="G9" s="17"/>
      <c r="H9" s="41">
        <f t="shared" si="0"/>
        <v>85000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296800</v>
      </c>
      <c r="D11" s="21">
        <f>SUM(D12:D37)</f>
        <v>296800</v>
      </c>
      <c r="E11" s="21">
        <f>SUM(E12:E37)</f>
        <v>296800</v>
      </c>
      <c r="F11" s="17"/>
      <c r="G11" s="39" t="s">
        <v>54</v>
      </c>
      <c r="H11" s="41">
        <f t="shared" si="0"/>
        <v>296800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130000</v>
      </c>
      <c r="D12" s="2">
        <f>C12</f>
        <v>130000</v>
      </c>
      <c r="E12" s="2">
        <f>D12</f>
        <v>130000</v>
      </c>
      <c r="H12" s="41">
        <f t="shared" si="0"/>
        <v>130000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56300</v>
      </c>
      <c r="D14" s="2">
        <f t="shared" si="2"/>
        <v>56300</v>
      </c>
      <c r="E14" s="2">
        <f t="shared" si="2"/>
        <v>56300</v>
      </c>
      <c r="H14" s="41">
        <f t="shared" si="0"/>
        <v>56300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0</v>
      </c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3500</v>
      </c>
      <c r="D32" s="2">
        <f t="shared" si="3"/>
        <v>3500</v>
      </c>
      <c r="E32" s="2">
        <f t="shared" si="3"/>
        <v>3500</v>
      </c>
      <c r="H32" s="41">
        <f t="shared" si="0"/>
        <v>3500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45000</v>
      </c>
      <c r="D34" s="2">
        <f t="shared" si="3"/>
        <v>45000</v>
      </c>
      <c r="E34" s="2">
        <f t="shared" si="3"/>
        <v>45000</v>
      </c>
      <c r="H34" s="41">
        <f t="shared" si="0"/>
        <v>45000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55000</v>
      </c>
      <c r="D36" s="2">
        <f t="shared" si="3"/>
        <v>55000</v>
      </c>
      <c r="E36" s="2">
        <f t="shared" si="3"/>
        <v>55000</v>
      </c>
      <c r="H36" s="41">
        <f t="shared" si="0"/>
        <v>55000</v>
      </c>
    </row>
    <row r="37" spans="1:10" outlineLevel="1">
      <c r="A37" s="3">
        <v>2499</v>
      </c>
      <c r="B37" s="1" t="s">
        <v>10</v>
      </c>
      <c r="C37" s="15">
        <v>7000</v>
      </c>
      <c r="D37" s="2">
        <f t="shared" si="3"/>
        <v>7000</v>
      </c>
      <c r="E37" s="2">
        <f t="shared" si="3"/>
        <v>7000</v>
      </c>
      <c r="H37" s="41">
        <f t="shared" si="0"/>
        <v>7000</v>
      </c>
    </row>
    <row r="38" spans="1:10">
      <c r="A38" s="159" t="s">
        <v>145</v>
      </c>
      <c r="B38" s="160"/>
      <c r="C38" s="21">
        <f>SUM(C39:C60)</f>
        <v>307700</v>
      </c>
      <c r="D38" s="21">
        <f>SUM(D39:D60)</f>
        <v>307700</v>
      </c>
      <c r="E38" s="21">
        <f>SUM(E39:E60)</f>
        <v>307700</v>
      </c>
      <c r="G38" s="39" t="s">
        <v>55</v>
      </c>
      <c r="H38" s="41">
        <f t="shared" si="0"/>
        <v>307700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12000</v>
      </c>
      <c r="D44" s="2">
        <f t="shared" si="4"/>
        <v>12000</v>
      </c>
      <c r="E44" s="2">
        <f t="shared" si="4"/>
        <v>12000</v>
      </c>
      <c r="H44" s="41">
        <f t="shared" si="0"/>
        <v>12000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7000</v>
      </c>
      <c r="D54" s="2">
        <f t="shared" si="4"/>
        <v>7000</v>
      </c>
      <c r="E54" s="2">
        <f t="shared" si="4"/>
        <v>7000</v>
      </c>
      <c r="H54" s="41">
        <f t="shared" si="0"/>
        <v>7000</v>
      </c>
    </row>
    <row r="55" spans="1:10" outlineLevel="1">
      <c r="A55" s="20">
        <v>3303</v>
      </c>
      <c r="B55" s="20" t="s">
        <v>153</v>
      </c>
      <c r="C55" s="2">
        <v>170000</v>
      </c>
      <c r="D55" s="2">
        <f t="shared" si="4"/>
        <v>170000</v>
      </c>
      <c r="E55" s="2">
        <f t="shared" si="4"/>
        <v>170000</v>
      </c>
      <c r="H55" s="41">
        <f t="shared" si="0"/>
        <v>170000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8000</v>
      </c>
      <c r="D57" s="2">
        <f t="shared" si="5"/>
        <v>8000</v>
      </c>
      <c r="E57" s="2">
        <f t="shared" si="5"/>
        <v>8000</v>
      </c>
      <c r="H57" s="41">
        <f t="shared" si="0"/>
        <v>8000</v>
      </c>
    </row>
    <row r="58" spans="1:10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50000</v>
      </c>
      <c r="D60" s="2">
        <f t="shared" si="5"/>
        <v>50000</v>
      </c>
      <c r="E60" s="2">
        <f t="shared" si="5"/>
        <v>50000</v>
      </c>
      <c r="H60" s="41">
        <f t="shared" si="0"/>
        <v>50000</v>
      </c>
    </row>
    <row r="61" spans="1:10">
      <c r="A61" s="159" t="s">
        <v>158</v>
      </c>
      <c r="B61" s="160"/>
      <c r="C61" s="22">
        <f>SUM(C62:C66)</f>
        <v>10000</v>
      </c>
      <c r="D61" s="22">
        <f>SUM(D62:D66)</f>
        <v>10000</v>
      </c>
      <c r="E61" s="22">
        <f>SUM(E62:E66)</f>
        <v>10000</v>
      </c>
      <c r="G61" s="39" t="s">
        <v>105</v>
      </c>
      <c r="H61" s="41">
        <f t="shared" si="0"/>
        <v>10000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  <c r="H62" s="41">
        <f t="shared" si="0"/>
        <v>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5000</v>
      </c>
      <c r="D65" s="2">
        <f t="shared" si="6"/>
        <v>5000</v>
      </c>
      <c r="E65" s="2">
        <f t="shared" si="6"/>
        <v>5000</v>
      </c>
      <c r="H65" s="41">
        <f t="shared" si="0"/>
        <v>5000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1626000</v>
      </c>
      <c r="D67" s="25">
        <f>D97+D68</f>
        <v>1626000</v>
      </c>
      <c r="E67" s="25">
        <f>E97+E68</f>
        <v>1626000</v>
      </c>
      <c r="G67" s="39" t="s">
        <v>59</v>
      </c>
      <c r="H67" s="41">
        <f t="shared" ref="H67:H130" si="7">C67</f>
        <v>1626000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219000</v>
      </c>
      <c r="D68" s="21">
        <f>SUM(D69:D96)</f>
        <v>219000</v>
      </c>
      <c r="E68" s="21">
        <f>SUM(E69:E96)</f>
        <v>219000</v>
      </c>
      <c r="G68" s="39" t="s">
        <v>56</v>
      </c>
      <c r="H68" s="41">
        <f t="shared" si="7"/>
        <v>219000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15000</v>
      </c>
      <c r="D76" s="2">
        <f t="shared" si="8"/>
        <v>15000</v>
      </c>
      <c r="E76" s="2">
        <f t="shared" si="8"/>
        <v>15000</v>
      </c>
      <c r="H76" s="41">
        <f t="shared" si="7"/>
        <v>15000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customHeight="1" outlineLevel="1">
      <c r="A80" s="3">
        <v>5202</v>
      </c>
      <c r="B80" s="2" t="s">
        <v>172</v>
      </c>
      <c r="C80" s="2">
        <v>20000</v>
      </c>
      <c r="D80" s="2">
        <f t="shared" si="8"/>
        <v>20000</v>
      </c>
      <c r="E80" s="2">
        <f t="shared" si="8"/>
        <v>20000</v>
      </c>
      <c r="H80" s="41">
        <f t="shared" si="7"/>
        <v>20000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25000</v>
      </c>
      <c r="D83" s="2">
        <f t="shared" si="8"/>
        <v>25000</v>
      </c>
      <c r="E83" s="2">
        <f t="shared" si="8"/>
        <v>25000</v>
      </c>
      <c r="H83" s="41">
        <f t="shared" si="7"/>
        <v>25000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44000</v>
      </c>
      <c r="D85" s="2">
        <f t="shared" si="8"/>
        <v>44000</v>
      </c>
      <c r="E85" s="2">
        <f t="shared" si="8"/>
        <v>44000</v>
      </c>
      <c r="H85" s="41">
        <f t="shared" si="7"/>
        <v>44000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1407000</v>
      </c>
      <c r="D97" s="21">
        <f>SUM(D98:D113)</f>
        <v>1407000</v>
      </c>
      <c r="E97" s="21">
        <f>SUM(E98:E113)</f>
        <v>1407000</v>
      </c>
      <c r="G97" s="39" t="s">
        <v>58</v>
      </c>
      <c r="H97" s="41">
        <f t="shared" si="7"/>
        <v>1407000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1400000</v>
      </c>
      <c r="D98" s="2">
        <f>C98</f>
        <v>1400000</v>
      </c>
      <c r="E98" s="2">
        <f>D98</f>
        <v>1400000</v>
      </c>
      <c r="H98" s="41">
        <f t="shared" si="7"/>
        <v>1400000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</v>
      </c>
      <c r="D103" s="2">
        <f t="shared" si="10"/>
        <v>2500</v>
      </c>
      <c r="E103" s="2">
        <f t="shared" si="10"/>
        <v>2500</v>
      </c>
      <c r="H103" s="41">
        <f t="shared" si="7"/>
        <v>2500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2500</v>
      </c>
      <c r="D109" s="2">
        <f t="shared" si="10"/>
        <v>2500</v>
      </c>
      <c r="E109" s="2">
        <f t="shared" si="10"/>
        <v>2500</v>
      </c>
      <c r="H109" s="41">
        <f t="shared" si="7"/>
        <v>2500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451481</v>
      </c>
      <c r="D114" s="26">
        <f>D115+D152+D177</f>
        <v>451481</v>
      </c>
      <c r="E114" s="26">
        <f>E115+E152+E177</f>
        <v>451481</v>
      </c>
      <c r="G114" s="39" t="s">
        <v>62</v>
      </c>
      <c r="H114" s="41">
        <f t="shared" si="7"/>
        <v>451481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450830</v>
      </c>
      <c r="D115" s="23">
        <f>D116+D135</f>
        <v>450830</v>
      </c>
      <c r="E115" s="23">
        <f>E116+E135</f>
        <v>450830</v>
      </c>
      <c r="G115" s="39" t="s">
        <v>61</v>
      </c>
      <c r="H115" s="41">
        <f t="shared" si="7"/>
        <v>450830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450830</v>
      </c>
      <c r="D135" s="21">
        <f>D136+D140+D143+D146+D149</f>
        <v>450830</v>
      </c>
      <c r="E135" s="21">
        <f>E136+E140+E143+E146+E149</f>
        <v>450830</v>
      </c>
      <c r="G135" s="39" t="s">
        <v>584</v>
      </c>
      <c r="H135" s="41">
        <f t="shared" si="11"/>
        <v>450830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438017</v>
      </c>
      <c r="D136" s="2">
        <f>D137+D138+D139</f>
        <v>438017</v>
      </c>
      <c r="E136" s="2">
        <f>E137+E138+E139</f>
        <v>438017</v>
      </c>
      <c r="H136" s="41">
        <f t="shared" si="11"/>
        <v>438017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424000</v>
      </c>
      <c r="D138" s="128">
        <f t="shared" ref="D138:E139" si="12">C138</f>
        <v>424000</v>
      </c>
      <c r="E138" s="128">
        <f t="shared" si="12"/>
        <v>424000</v>
      </c>
      <c r="H138" s="41">
        <f t="shared" si="11"/>
        <v>424000</v>
      </c>
    </row>
    <row r="139" spans="1:10" ht="15" customHeight="1" outlineLevel="2">
      <c r="A139" s="130"/>
      <c r="B139" s="129" t="s">
        <v>861</v>
      </c>
      <c r="C139" s="128">
        <v>14017</v>
      </c>
      <c r="D139" s="128">
        <f t="shared" si="12"/>
        <v>14017</v>
      </c>
      <c r="E139" s="128">
        <f t="shared" si="12"/>
        <v>14017</v>
      </c>
      <c r="H139" s="41">
        <f t="shared" si="11"/>
        <v>14017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12813</v>
      </c>
      <c r="D149" s="2">
        <f>D150+D151</f>
        <v>12813</v>
      </c>
      <c r="E149" s="2">
        <f>E150+E151</f>
        <v>12813</v>
      </c>
      <c r="H149" s="41">
        <f t="shared" si="11"/>
        <v>12813</v>
      </c>
    </row>
    <row r="150" spans="1:10" ht="15" customHeight="1" outlineLevel="2">
      <c r="A150" s="130"/>
      <c r="B150" s="129" t="s">
        <v>855</v>
      </c>
      <c r="C150" s="128">
        <v>12813</v>
      </c>
      <c r="D150" s="128">
        <f>C150</f>
        <v>12813</v>
      </c>
      <c r="E150" s="128">
        <f>D150</f>
        <v>12813</v>
      </c>
      <c r="H150" s="41">
        <f t="shared" si="11"/>
        <v>12813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651</v>
      </c>
      <c r="D152" s="23">
        <f>D153+D163+D170</f>
        <v>651</v>
      </c>
      <c r="E152" s="23">
        <f>E153+E163+E170</f>
        <v>651</v>
      </c>
      <c r="G152" s="39" t="s">
        <v>66</v>
      </c>
      <c r="H152" s="41">
        <f t="shared" si="11"/>
        <v>651</v>
      </c>
      <c r="I152" s="42"/>
      <c r="J152" s="40" t="b">
        <f>AND(H152=I152)</f>
        <v>0</v>
      </c>
    </row>
    <row r="153" spans="1:10">
      <c r="A153" s="159" t="s">
        <v>208</v>
      </c>
      <c r="B153" s="160"/>
      <c r="C153" s="21">
        <f>C154+C157+C160</f>
        <v>651</v>
      </c>
      <c r="D153" s="21">
        <f>D154+D157+D160</f>
        <v>651</v>
      </c>
      <c r="E153" s="21">
        <f>E154+E157+E160</f>
        <v>651</v>
      </c>
      <c r="G153" s="39" t="s">
        <v>585</v>
      </c>
      <c r="H153" s="41">
        <f t="shared" si="11"/>
        <v>651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651</v>
      </c>
      <c r="D154" s="2">
        <f>D155+D156</f>
        <v>651</v>
      </c>
      <c r="E154" s="2">
        <f>E155+E156</f>
        <v>651</v>
      </c>
      <c r="H154" s="41">
        <f t="shared" si="11"/>
        <v>651</v>
      </c>
    </row>
    <row r="155" spans="1:10" ht="15" customHeight="1" outlineLevel="2">
      <c r="A155" s="130"/>
      <c r="B155" s="129" t="s">
        <v>855</v>
      </c>
      <c r="C155" s="128">
        <v>651</v>
      </c>
      <c r="D155" s="128">
        <f>C155</f>
        <v>651</v>
      </c>
      <c r="E155" s="128">
        <f>D155</f>
        <v>651</v>
      </c>
      <c r="H155" s="41">
        <f t="shared" si="11"/>
        <v>651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3803481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3019014</v>
      </c>
      <c r="D257" s="37">
        <f>D258+D550</f>
        <v>2859714</v>
      </c>
      <c r="E257" s="37">
        <f>E258+E550</f>
        <v>2859714</v>
      </c>
      <c r="G257" s="39" t="s">
        <v>60</v>
      </c>
      <c r="H257" s="41">
        <f>C257</f>
        <v>3019014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2839024</v>
      </c>
      <c r="D258" s="36">
        <f>D259+D339+D483+D547</f>
        <v>2679724</v>
      </c>
      <c r="E258" s="36">
        <f>E259+E339+E483+E547</f>
        <v>2679724</v>
      </c>
      <c r="G258" s="39" t="s">
        <v>57</v>
      </c>
      <c r="H258" s="41">
        <f t="shared" ref="H258:H321" si="21">C258</f>
        <v>2839024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1749190</v>
      </c>
      <c r="D259" s="33">
        <f>D260+D263+D314</f>
        <v>1589890</v>
      </c>
      <c r="E259" s="33">
        <f>E260+E263+E314</f>
        <v>1589890</v>
      </c>
      <c r="G259" s="39" t="s">
        <v>590</v>
      </c>
      <c r="H259" s="41">
        <f t="shared" si="21"/>
        <v>1749190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5890</v>
      </c>
      <c r="D260" s="32">
        <f>SUM(D261:D262)</f>
        <v>5890</v>
      </c>
      <c r="E260" s="32">
        <f>SUM(E261:E262)</f>
        <v>5890</v>
      </c>
      <c r="H260" s="41">
        <f t="shared" si="21"/>
        <v>5890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4800</v>
      </c>
      <c r="D262" s="5">
        <f>C262</f>
        <v>4800</v>
      </c>
      <c r="E262" s="5">
        <f>D262</f>
        <v>4800</v>
      </c>
      <c r="H262" s="41">
        <f t="shared" si="21"/>
        <v>4800</v>
      </c>
    </row>
    <row r="263" spans="1:10" outlineLevel="1">
      <c r="A263" s="148" t="s">
        <v>269</v>
      </c>
      <c r="B263" s="149"/>
      <c r="C263" s="32">
        <f>C264+C265+C289+C296+C298+C302+C305+C308+C313</f>
        <v>1635800</v>
      </c>
      <c r="D263" s="32">
        <f>D264+D265+D289+D296+D298+D302+D305+D308+D313</f>
        <v>1584000</v>
      </c>
      <c r="E263" s="32">
        <f>E264+E265+E289+E296+E298+E302+E305+E308+E313</f>
        <v>1584000</v>
      </c>
      <c r="H263" s="41">
        <f t="shared" si="21"/>
        <v>1635800</v>
      </c>
    </row>
    <row r="264" spans="1:10" outlineLevel="2">
      <c r="A264" s="6">
        <v>1101</v>
      </c>
      <c r="B264" s="4" t="s">
        <v>34</v>
      </c>
      <c r="C264" s="5">
        <v>1584000</v>
      </c>
      <c r="D264" s="5">
        <f>C264</f>
        <v>1584000</v>
      </c>
      <c r="E264" s="5">
        <f>D264</f>
        <v>1584000</v>
      </c>
      <c r="H264" s="41">
        <f t="shared" si="21"/>
        <v>1584000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35800</v>
      </c>
      <c r="D298" s="5">
        <f>SUM(D299:D301)</f>
        <v>0</v>
      </c>
      <c r="E298" s="5">
        <f>SUM(E299:E301)</f>
        <v>0</v>
      </c>
      <c r="H298" s="41">
        <f t="shared" si="21"/>
        <v>35800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15000</v>
      </c>
      <c r="D302" s="5">
        <f>SUM(D303:D304)</f>
        <v>0</v>
      </c>
      <c r="E302" s="5">
        <f>SUM(E303:E304)</f>
        <v>0</v>
      </c>
      <c r="H302" s="41">
        <f t="shared" si="21"/>
        <v>15000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107500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107500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107500</v>
      </c>
      <c r="D325" s="5">
        <f>SUM(D326:D327)</f>
        <v>0</v>
      </c>
      <c r="E325" s="5">
        <f>SUM(E326:E327)</f>
        <v>0</v>
      </c>
      <c r="H325" s="41">
        <f t="shared" si="28"/>
        <v>107500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804784</v>
      </c>
      <c r="D339" s="33">
        <f>D340+D444+D482</f>
        <v>804784</v>
      </c>
      <c r="E339" s="33">
        <f>E340+E444+E482</f>
        <v>804784</v>
      </c>
      <c r="G339" s="39" t="s">
        <v>591</v>
      </c>
      <c r="H339" s="41">
        <f t="shared" si="28"/>
        <v>804784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747784</v>
      </c>
      <c r="D340" s="32">
        <f>D341+D342+D343+D344+D347+D348+D353+D356+D357+D362+D367+BH290668+D371+D372+D373+D376+D377+D378+D382+D388+D391+D392+D395+D398+D399+D404+D407+D408+D409+D412+D415+D416+D419+D420+D421+D422+D429+D443</f>
        <v>747784</v>
      </c>
      <c r="E340" s="32">
        <f>E341+E342+E343+E344+E347+E348+E353+E356+E357+E362+E367+BI290668+E371+E372+E373+E376+E377+E378+E382+E388+E391+E392+E395+E398+E399+E404+E407+E408+E409+E412+E415+E416+E419+E420+E421+E422+E429+E443</f>
        <v>747784</v>
      </c>
      <c r="H340" s="41">
        <f t="shared" si="28"/>
        <v>747784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outlineLevel="2">
      <c r="A343" s="6">
        <v>2201</v>
      </c>
      <c r="B343" s="4" t="s">
        <v>41</v>
      </c>
      <c r="C343" s="5">
        <v>230000</v>
      </c>
      <c r="D343" s="5">
        <f t="shared" si="31"/>
        <v>230000</v>
      </c>
      <c r="E343" s="5">
        <f t="shared" si="31"/>
        <v>230000</v>
      </c>
      <c r="H343" s="41">
        <f t="shared" si="28"/>
        <v>230000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 t="shared" si="28"/>
        <v>11000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111000</v>
      </c>
      <c r="D348" s="5">
        <f>SUM(D349:D352)</f>
        <v>111000</v>
      </c>
      <c r="E348" s="5">
        <f>SUM(E349:E352)</f>
        <v>111000</v>
      </c>
      <c r="H348" s="41">
        <f t="shared" si="28"/>
        <v>111000</v>
      </c>
    </row>
    <row r="349" spans="1:10" outlineLevel="3">
      <c r="A349" s="29"/>
      <c r="B349" s="28" t="s">
        <v>278</v>
      </c>
      <c r="C349" s="30">
        <v>105000</v>
      </c>
      <c r="D349" s="30">
        <f>C349</f>
        <v>105000</v>
      </c>
      <c r="E349" s="30">
        <f>D349</f>
        <v>105000</v>
      </c>
      <c r="H349" s="41">
        <f t="shared" si="28"/>
        <v>105000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3000</v>
      </c>
      <c r="D352" s="30">
        <f t="shared" si="33"/>
        <v>3000</v>
      </c>
      <c r="E352" s="30">
        <f t="shared" si="33"/>
        <v>3000</v>
      </c>
      <c r="H352" s="41">
        <f t="shared" si="28"/>
        <v>3000</v>
      </c>
    </row>
    <row r="353" spans="1:8" outlineLevel="2">
      <c r="A353" s="6">
        <v>2201</v>
      </c>
      <c r="B353" s="4" t="s">
        <v>282</v>
      </c>
      <c r="C353" s="5">
        <f>SUM(C354:C355)</f>
        <v>3100</v>
      </c>
      <c r="D353" s="5">
        <f>SUM(D354:D355)</f>
        <v>3100</v>
      </c>
      <c r="E353" s="5">
        <f>SUM(E354:E355)</f>
        <v>3100</v>
      </c>
      <c r="H353" s="41">
        <f t="shared" si="28"/>
        <v>3100</v>
      </c>
    </row>
    <row r="354" spans="1:8" outlineLevel="3">
      <c r="A354" s="29"/>
      <c r="B354" s="28" t="s">
        <v>42</v>
      </c>
      <c r="C354" s="30">
        <v>3000</v>
      </c>
      <c r="D354" s="30">
        <f t="shared" ref="D354:E356" si="34">C354</f>
        <v>3000</v>
      </c>
      <c r="E354" s="30">
        <f t="shared" si="34"/>
        <v>3000</v>
      </c>
      <c r="H354" s="41">
        <f t="shared" si="28"/>
        <v>3000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18600</v>
      </c>
      <c r="D357" s="5">
        <f>SUM(D358:D361)</f>
        <v>18600</v>
      </c>
      <c r="E357" s="5">
        <f>SUM(E358:E361)</f>
        <v>18600</v>
      </c>
      <c r="H357" s="41">
        <f t="shared" si="28"/>
        <v>18600</v>
      </c>
    </row>
    <row r="358" spans="1:8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  <c r="H358" s="41">
        <f t="shared" si="28"/>
        <v>17000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1600</v>
      </c>
      <c r="D360" s="30">
        <f t="shared" si="35"/>
        <v>1600</v>
      </c>
      <c r="E360" s="30">
        <f t="shared" si="35"/>
        <v>1600</v>
      </c>
      <c r="H360" s="41">
        <f t="shared" si="28"/>
        <v>1600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85000</v>
      </c>
      <c r="D362" s="5">
        <f>SUM(D363:D366)</f>
        <v>85000</v>
      </c>
      <c r="E362" s="5">
        <f>SUM(E363:E366)</f>
        <v>85000</v>
      </c>
      <c r="H362" s="41">
        <f t="shared" si="28"/>
        <v>85000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72000</v>
      </c>
      <c r="D364" s="30">
        <f t="shared" ref="D364:E366" si="36">C364</f>
        <v>72000</v>
      </c>
      <c r="E364" s="30">
        <f t="shared" si="36"/>
        <v>72000</v>
      </c>
      <c r="H364" s="41">
        <f t="shared" si="28"/>
        <v>72000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9000</v>
      </c>
      <c r="D372" s="5">
        <f t="shared" si="37"/>
        <v>9000</v>
      </c>
      <c r="E372" s="5">
        <f t="shared" si="37"/>
        <v>9000</v>
      </c>
      <c r="H372" s="41">
        <f t="shared" si="28"/>
        <v>9000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outlineLevel="2">
      <c r="A378" s="6">
        <v>2201</v>
      </c>
      <c r="B378" s="4" t="s">
        <v>303</v>
      </c>
      <c r="C378" s="5">
        <f>SUM(C379:C381)</f>
        <v>10824</v>
      </c>
      <c r="D378" s="5">
        <f>SUM(D379:D381)</f>
        <v>10824</v>
      </c>
      <c r="E378" s="5">
        <f>SUM(E379:E381)</f>
        <v>10824</v>
      </c>
      <c r="H378" s="41">
        <f t="shared" si="28"/>
        <v>10824</v>
      </c>
    </row>
    <row r="379" spans="1:8" outlineLevel="3">
      <c r="A379" s="29"/>
      <c r="B379" s="28" t="s">
        <v>46</v>
      </c>
      <c r="C379" s="30">
        <v>7824</v>
      </c>
      <c r="D379" s="30">
        <f>C379</f>
        <v>7824</v>
      </c>
      <c r="E379" s="30">
        <f>D379</f>
        <v>7824</v>
      </c>
      <c r="H379" s="41">
        <f t="shared" si="28"/>
        <v>7824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4676</v>
      </c>
      <c r="D382" s="5">
        <f>SUM(D383:D387)</f>
        <v>4676</v>
      </c>
      <c r="E382" s="5">
        <f>SUM(E383:E387)</f>
        <v>4676</v>
      </c>
      <c r="H382" s="41">
        <f t="shared" si="28"/>
        <v>4676</v>
      </c>
    </row>
    <row r="383" spans="1:8" outlineLevel="3">
      <c r="A383" s="29"/>
      <c r="B383" s="28" t="s">
        <v>304</v>
      </c>
      <c r="C383" s="30">
        <v>1750</v>
      </c>
      <c r="D383" s="30">
        <f>C383</f>
        <v>1750</v>
      </c>
      <c r="E383" s="30">
        <f>D383</f>
        <v>1750</v>
      </c>
      <c r="H383" s="41">
        <f t="shared" si="28"/>
        <v>1750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1750</v>
      </c>
      <c r="D386" s="30">
        <f t="shared" si="40"/>
        <v>1750</v>
      </c>
      <c r="E386" s="30">
        <f t="shared" si="40"/>
        <v>1750</v>
      </c>
      <c r="H386" s="41">
        <f t="shared" ref="H386:H449" si="41">C386</f>
        <v>1750</v>
      </c>
    </row>
    <row r="387" spans="1:8" outlineLevel="3">
      <c r="A387" s="29"/>
      <c r="B387" s="28" t="s">
        <v>308</v>
      </c>
      <c r="C387" s="30">
        <v>1176</v>
      </c>
      <c r="D387" s="30">
        <f t="shared" si="40"/>
        <v>1176</v>
      </c>
      <c r="E387" s="30">
        <f t="shared" si="40"/>
        <v>1176</v>
      </c>
      <c r="H387" s="41">
        <f t="shared" si="41"/>
        <v>1176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250</v>
      </c>
      <c r="D398" s="5">
        <f t="shared" si="43"/>
        <v>250</v>
      </c>
      <c r="E398" s="5">
        <f t="shared" si="43"/>
        <v>250</v>
      </c>
      <c r="H398" s="41">
        <f t="shared" si="41"/>
        <v>250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1"/>
        <v>5000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176654</v>
      </c>
      <c r="D429" s="5">
        <f>SUM(D430:D442)</f>
        <v>176654</v>
      </c>
      <c r="E429" s="5">
        <f>SUM(E430:E442)</f>
        <v>176654</v>
      </c>
      <c r="H429" s="41">
        <f t="shared" si="41"/>
        <v>176654</v>
      </c>
    </row>
    <row r="430" spans="1:8" outlineLevel="3">
      <c r="A430" s="29"/>
      <c r="B430" s="28" t="s">
        <v>343</v>
      </c>
      <c r="C430" s="30">
        <v>26900</v>
      </c>
      <c r="D430" s="30">
        <f>C430</f>
        <v>26900</v>
      </c>
      <c r="E430" s="30">
        <f>D430</f>
        <v>26900</v>
      </c>
      <c r="H430" s="41">
        <f t="shared" si="41"/>
        <v>26900</v>
      </c>
    </row>
    <row r="431" spans="1:8" outlineLevel="3">
      <c r="A431" s="29"/>
      <c r="B431" s="28" t="s">
        <v>344</v>
      </c>
      <c r="C431" s="30">
        <v>100000</v>
      </c>
      <c r="D431" s="30">
        <f t="shared" ref="D431:E442" si="49">C431</f>
        <v>100000</v>
      </c>
      <c r="E431" s="30">
        <f t="shared" si="49"/>
        <v>100000</v>
      </c>
      <c r="H431" s="41">
        <f t="shared" si="41"/>
        <v>100000</v>
      </c>
    </row>
    <row r="432" spans="1:8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outlineLevel="3">
      <c r="A433" s="29"/>
      <c r="B433" s="28" t="s">
        <v>346</v>
      </c>
      <c r="C433" s="30">
        <v>6000</v>
      </c>
      <c r="D433" s="30">
        <f t="shared" si="49"/>
        <v>6000</v>
      </c>
      <c r="E433" s="30">
        <f t="shared" si="49"/>
        <v>6000</v>
      </c>
      <c r="H433" s="41">
        <f t="shared" si="41"/>
        <v>6000</v>
      </c>
    </row>
    <row r="434" spans="1:8" outlineLevel="3">
      <c r="A434" s="29"/>
      <c r="B434" s="28" t="s">
        <v>347</v>
      </c>
      <c r="C434" s="30">
        <v>2000</v>
      </c>
      <c r="D434" s="30">
        <f t="shared" si="49"/>
        <v>2000</v>
      </c>
      <c r="E434" s="30">
        <f t="shared" si="49"/>
        <v>2000</v>
      </c>
      <c r="H434" s="41">
        <f t="shared" si="41"/>
        <v>2000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5000</v>
      </c>
      <c r="D439" s="30">
        <f t="shared" si="49"/>
        <v>5000</v>
      </c>
      <c r="E439" s="30">
        <f t="shared" si="49"/>
        <v>5000</v>
      </c>
      <c r="H439" s="41">
        <f t="shared" si="41"/>
        <v>5000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7500</v>
      </c>
      <c r="D441" s="30">
        <f t="shared" si="49"/>
        <v>7500</v>
      </c>
      <c r="E441" s="30">
        <f t="shared" si="49"/>
        <v>7500</v>
      </c>
      <c r="H441" s="41">
        <f t="shared" si="41"/>
        <v>7500</v>
      </c>
    </row>
    <row r="442" spans="1:8" outlineLevel="3">
      <c r="A442" s="29"/>
      <c r="B442" s="28" t="s">
        <v>355</v>
      </c>
      <c r="C442" s="30">
        <v>19254</v>
      </c>
      <c r="D442" s="30">
        <f t="shared" si="49"/>
        <v>19254</v>
      </c>
      <c r="E442" s="30">
        <f t="shared" si="49"/>
        <v>19254</v>
      </c>
      <c r="H442" s="41">
        <f t="shared" si="41"/>
        <v>19254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57000</v>
      </c>
      <c r="D444" s="32">
        <f>D445+D454+D455+D459+D462+D463+D468+D474+D477+D480+D481+D450</f>
        <v>57000</v>
      </c>
      <c r="E444" s="32">
        <f>E445+E454+E455+E459+E462+E463+E468+E474+E477+E480+E481+E450</f>
        <v>57000</v>
      </c>
      <c r="H444" s="41">
        <f t="shared" si="41"/>
        <v>57000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26500</v>
      </c>
      <c r="D445" s="5">
        <f>SUM(D446:D449)</f>
        <v>26500</v>
      </c>
      <c r="E445" s="5">
        <f>SUM(E446:E449)</f>
        <v>26500</v>
      </c>
      <c r="H445" s="41">
        <f t="shared" si="41"/>
        <v>26500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25000</v>
      </c>
      <c r="D449" s="30">
        <f t="shared" si="50"/>
        <v>25000</v>
      </c>
      <c r="E449" s="30">
        <f t="shared" si="50"/>
        <v>25000</v>
      </c>
      <c r="H449" s="41">
        <f t="shared" si="41"/>
        <v>25000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9000</v>
      </c>
      <c r="D454" s="5">
        <f>C454</f>
        <v>9000</v>
      </c>
      <c r="E454" s="5">
        <f>D454</f>
        <v>9000</v>
      </c>
      <c r="H454" s="41">
        <f t="shared" si="51"/>
        <v>9000</v>
      </c>
    </row>
    <row r="455" spans="1:8" outlineLevel="2">
      <c r="A455" s="6">
        <v>2202</v>
      </c>
      <c r="B455" s="4" t="s">
        <v>120</v>
      </c>
      <c r="C455" s="5">
        <f>SUM(C456:C458)</f>
        <v>9500</v>
      </c>
      <c r="D455" s="5">
        <f>SUM(D456:D458)</f>
        <v>9500</v>
      </c>
      <c r="E455" s="5">
        <f>SUM(E456:E458)</f>
        <v>9500</v>
      </c>
      <c r="H455" s="41">
        <f t="shared" si="51"/>
        <v>9500</v>
      </c>
    </row>
    <row r="456" spans="1:8" ht="15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1"/>
        <v>4000</v>
      </c>
    </row>
    <row r="475" spans="1:8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1"/>
        <v>4000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172550</v>
      </c>
      <c r="D483" s="35">
        <f>D484+D504+D509+D522+D528+D538</f>
        <v>172550</v>
      </c>
      <c r="E483" s="35">
        <f>E484+E504+E509+E522+E528+E538</f>
        <v>172550</v>
      </c>
      <c r="G483" s="39" t="s">
        <v>592</v>
      </c>
      <c r="H483" s="41">
        <f t="shared" si="51"/>
        <v>172550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52000</v>
      </c>
      <c r="D484" s="32">
        <f>D485+D486+D490+D491+D494+D497+D500+D501+D502+D503</f>
        <v>52000</v>
      </c>
      <c r="E484" s="32">
        <f>E485+E486+E490+E491+E494+E497+E500+E501+E502+E503</f>
        <v>52000</v>
      </c>
      <c r="H484" s="41">
        <f t="shared" si="51"/>
        <v>52000</v>
      </c>
    </row>
    <row r="485" spans="1:10" outlineLevel="2">
      <c r="A485" s="6">
        <v>3302</v>
      </c>
      <c r="B485" s="4" t="s">
        <v>391</v>
      </c>
      <c r="C485" s="5">
        <v>30000</v>
      </c>
      <c r="D485" s="5">
        <f>C485</f>
        <v>30000</v>
      </c>
      <c r="E485" s="5">
        <f>D485</f>
        <v>30000</v>
      </c>
      <c r="H485" s="41">
        <f t="shared" si="51"/>
        <v>30000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1"/>
        <v>5000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  <c r="H494" s="41">
        <f t="shared" si="51"/>
        <v>6000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11000</v>
      </c>
      <c r="D502" s="5">
        <f t="shared" si="59"/>
        <v>11000</v>
      </c>
      <c r="E502" s="5">
        <f t="shared" si="59"/>
        <v>11000</v>
      </c>
      <c r="H502" s="41">
        <f t="shared" si="51"/>
        <v>11000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8550</v>
      </c>
      <c r="D504" s="32">
        <f>SUM(D505:D508)</f>
        <v>8550</v>
      </c>
      <c r="E504" s="32">
        <f>SUM(E505:E508)</f>
        <v>8550</v>
      </c>
      <c r="H504" s="41">
        <f t="shared" si="51"/>
        <v>8550</v>
      </c>
    </row>
    <row r="505" spans="1:12" outlineLevel="2" collapsed="1">
      <c r="A505" s="6">
        <v>3303</v>
      </c>
      <c r="B505" s="4" t="s">
        <v>411</v>
      </c>
      <c r="C505" s="5">
        <v>8550</v>
      </c>
      <c r="D505" s="5">
        <f>C505</f>
        <v>8550</v>
      </c>
      <c r="E505" s="5">
        <f>D505</f>
        <v>8550</v>
      </c>
      <c r="H505" s="41">
        <f t="shared" si="51"/>
        <v>8550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112000</v>
      </c>
      <c r="D509" s="32">
        <f>D510+D511+D512+D513+D517+D518+D519+D520+D521</f>
        <v>112000</v>
      </c>
      <c r="E509" s="32">
        <f>E510+E511+E512+E513+E517+E518+E519+E520+E521</f>
        <v>112000</v>
      </c>
      <c r="F509" s="51"/>
      <c r="H509" s="41">
        <f t="shared" si="51"/>
        <v>112000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12000</v>
      </c>
      <c r="D513" s="5">
        <f>SUM(D514:D516)</f>
        <v>12000</v>
      </c>
      <c r="E513" s="5">
        <f>SUM(E514:E516)</f>
        <v>12000</v>
      </c>
      <c r="H513" s="41">
        <f t="shared" si="51"/>
        <v>12000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2000</v>
      </c>
      <c r="D515" s="30">
        <f t="shared" si="62"/>
        <v>2000</v>
      </c>
      <c r="E515" s="30">
        <f t="shared" si="62"/>
        <v>2000</v>
      </c>
      <c r="H515" s="41">
        <f t="shared" si="63"/>
        <v>2000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100000</v>
      </c>
      <c r="D520" s="5">
        <f t="shared" si="62"/>
        <v>100000</v>
      </c>
      <c r="E520" s="5">
        <f t="shared" si="62"/>
        <v>100000</v>
      </c>
      <c r="H520" s="41">
        <f t="shared" si="63"/>
        <v>100000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112500</v>
      </c>
      <c r="D547" s="35">
        <f>D548+D549</f>
        <v>112500</v>
      </c>
      <c r="E547" s="35">
        <f>E548+E549</f>
        <v>112500</v>
      </c>
      <c r="G547" s="39" t="s">
        <v>593</v>
      </c>
      <c r="H547" s="41">
        <f t="shared" si="63"/>
        <v>112500</v>
      </c>
      <c r="I547" s="42"/>
      <c r="J547" s="40" t="b">
        <f>AND(H547=I547)</f>
        <v>0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112500</v>
      </c>
      <c r="D549" s="32">
        <f>C549</f>
        <v>112500</v>
      </c>
      <c r="E549" s="32">
        <f>D549</f>
        <v>112500</v>
      </c>
      <c r="H549" s="41">
        <f t="shared" si="63"/>
        <v>112500</v>
      </c>
    </row>
    <row r="550" spans="1:10">
      <c r="A550" s="146" t="s">
        <v>455</v>
      </c>
      <c r="B550" s="147"/>
      <c r="C550" s="36">
        <f>C551</f>
        <v>179990</v>
      </c>
      <c r="D550" s="36">
        <f>D551</f>
        <v>179990</v>
      </c>
      <c r="E550" s="36">
        <f>E551</f>
        <v>179990</v>
      </c>
      <c r="G550" s="39" t="s">
        <v>59</v>
      </c>
      <c r="H550" s="41">
        <f t="shared" si="63"/>
        <v>179990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179990</v>
      </c>
      <c r="D551" s="33">
        <f>D552+D556</f>
        <v>179990</v>
      </c>
      <c r="E551" s="33">
        <f>E552+E556</f>
        <v>179990</v>
      </c>
      <c r="G551" s="39" t="s">
        <v>594</v>
      </c>
      <c r="H551" s="41">
        <f t="shared" si="63"/>
        <v>179990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179990</v>
      </c>
      <c r="D552" s="32">
        <f>SUM(D553:D555)</f>
        <v>179990</v>
      </c>
      <c r="E552" s="32">
        <f>SUM(E553:E555)</f>
        <v>179990</v>
      </c>
      <c r="H552" s="41">
        <f t="shared" si="63"/>
        <v>179990</v>
      </c>
    </row>
    <row r="553" spans="1:10" outlineLevel="2" collapsed="1">
      <c r="A553" s="6">
        <v>5500</v>
      </c>
      <c r="B553" s="4" t="s">
        <v>458</v>
      </c>
      <c r="C553" s="5">
        <v>179990</v>
      </c>
      <c r="D553" s="5">
        <f t="shared" ref="D553:E555" si="67">C553</f>
        <v>179990</v>
      </c>
      <c r="E553" s="5">
        <f t="shared" si="67"/>
        <v>179990</v>
      </c>
      <c r="H553" s="41">
        <f t="shared" si="63"/>
        <v>179990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784467</v>
      </c>
      <c r="D559" s="37">
        <f>D560+D716+D725</f>
        <v>784467</v>
      </c>
      <c r="E559" s="37">
        <f>E560+E716+E725</f>
        <v>784467</v>
      </c>
      <c r="G559" s="39" t="s">
        <v>62</v>
      </c>
      <c r="H559" s="41">
        <f t="shared" si="63"/>
        <v>784467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488028</v>
      </c>
      <c r="D560" s="36">
        <f>D561+D638+D642+D645</f>
        <v>488028</v>
      </c>
      <c r="E560" s="36">
        <f>E561+E638+E642+E645</f>
        <v>488028</v>
      </c>
      <c r="G560" s="39" t="s">
        <v>61</v>
      </c>
      <c r="H560" s="41">
        <f t="shared" si="63"/>
        <v>488028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488028</v>
      </c>
      <c r="D561" s="38">
        <f>D562+D567+D568+D569+D576+D577+D581+D584+D585+D586+D587+D592+D595+D599+D603+D610+D616+D628</f>
        <v>488028</v>
      </c>
      <c r="E561" s="38">
        <f>E562+E567+E568+E569+E576+E577+E581+E584+E585+E586+E587+E592+E595+E599+E603+E610+E616+E628</f>
        <v>488028</v>
      </c>
      <c r="G561" s="39" t="s">
        <v>595</v>
      </c>
      <c r="H561" s="41">
        <f t="shared" si="63"/>
        <v>488028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4600</v>
      </c>
      <c r="D562" s="32">
        <f>SUM(D563:D566)</f>
        <v>4600</v>
      </c>
      <c r="E562" s="32">
        <f>SUM(E563:E566)</f>
        <v>4600</v>
      </c>
      <c r="H562" s="41">
        <f t="shared" si="63"/>
        <v>4600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4600</v>
      </c>
      <c r="D564" s="5">
        <f t="shared" ref="D564:E566" si="68">C564</f>
        <v>4600</v>
      </c>
      <c r="E564" s="5">
        <f t="shared" si="68"/>
        <v>4600</v>
      </c>
      <c r="H564" s="41">
        <f t="shared" si="63"/>
        <v>4600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50000</v>
      </c>
      <c r="D569" s="32">
        <f>SUM(D570:D575)</f>
        <v>50000</v>
      </c>
      <c r="E569" s="32">
        <f>SUM(E570:E575)</f>
        <v>50000</v>
      </c>
      <c r="H569" s="41">
        <f t="shared" si="63"/>
        <v>50000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50000</v>
      </c>
      <c r="D575" s="5">
        <f t="shared" si="69"/>
        <v>50000</v>
      </c>
      <c r="E575" s="5">
        <f t="shared" si="69"/>
        <v>50000</v>
      </c>
      <c r="H575" s="41">
        <f t="shared" si="63"/>
        <v>50000</v>
      </c>
    </row>
    <row r="576" spans="1:10" outlineLevel="1">
      <c r="A576" s="148" t="s">
        <v>480</v>
      </c>
      <c r="B576" s="149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outlineLevel="1">
      <c r="A577" s="148" t="s">
        <v>481</v>
      </c>
      <c r="B577" s="149"/>
      <c r="C577" s="32">
        <f>SUM(C578:C580)</f>
        <v>8400</v>
      </c>
      <c r="D577" s="32">
        <f>SUM(D578:D580)</f>
        <v>8400</v>
      </c>
      <c r="E577" s="32">
        <f>SUM(E578:E580)</f>
        <v>8400</v>
      </c>
      <c r="H577" s="41">
        <f t="shared" si="63"/>
        <v>8400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8400</v>
      </c>
      <c r="D580" s="5">
        <f t="shared" si="70"/>
        <v>8400</v>
      </c>
      <c r="E580" s="5">
        <f t="shared" si="70"/>
        <v>8400</v>
      </c>
      <c r="H580" s="41">
        <f t="shared" si="71"/>
        <v>8400</v>
      </c>
    </row>
    <row r="581" spans="1:8" outlineLevel="1">
      <c r="A581" s="148" t="s">
        <v>485</v>
      </c>
      <c r="B581" s="149"/>
      <c r="C581" s="32">
        <f>SUM(C582:C583)</f>
        <v>62620</v>
      </c>
      <c r="D581" s="32">
        <f>SUM(D582:D583)</f>
        <v>62620</v>
      </c>
      <c r="E581" s="32">
        <f>SUM(E582:E583)</f>
        <v>62620</v>
      </c>
      <c r="H581" s="41">
        <f t="shared" si="71"/>
        <v>62620</v>
      </c>
    </row>
    <row r="582" spans="1:8" outlineLevel="2">
      <c r="A582" s="7">
        <v>6606</v>
      </c>
      <c r="B582" s="4" t="s">
        <v>486</v>
      </c>
      <c r="C582" s="5">
        <v>41620</v>
      </c>
      <c r="D582" s="5">
        <f t="shared" ref="D582:E586" si="72">C582</f>
        <v>41620</v>
      </c>
      <c r="E582" s="5">
        <f t="shared" si="72"/>
        <v>41620</v>
      </c>
      <c r="H582" s="41">
        <f t="shared" si="71"/>
        <v>41620</v>
      </c>
    </row>
    <row r="583" spans="1:8" outlineLevel="2">
      <c r="A583" s="7">
        <v>6606</v>
      </c>
      <c r="B583" s="4" t="s">
        <v>487</v>
      </c>
      <c r="C583" s="5">
        <v>21000</v>
      </c>
      <c r="D583" s="5">
        <f t="shared" si="72"/>
        <v>21000</v>
      </c>
      <c r="E583" s="5">
        <f t="shared" si="72"/>
        <v>21000</v>
      </c>
      <c r="H583" s="41">
        <f t="shared" si="71"/>
        <v>21000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202900</v>
      </c>
      <c r="D599" s="32">
        <f>SUM(D600:D602)</f>
        <v>202900</v>
      </c>
      <c r="E599" s="32">
        <f>SUM(E600:E602)</f>
        <v>202900</v>
      </c>
      <c r="H599" s="41">
        <f t="shared" si="71"/>
        <v>202900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157900</v>
      </c>
      <c r="D601" s="5">
        <f t="shared" si="75"/>
        <v>157900</v>
      </c>
      <c r="E601" s="5">
        <f t="shared" si="75"/>
        <v>157900</v>
      </c>
      <c r="H601" s="41">
        <f t="shared" si="71"/>
        <v>157900</v>
      </c>
    </row>
    <row r="602" spans="1:8" outlineLevel="2">
      <c r="A602" s="7">
        <v>6613</v>
      </c>
      <c r="B602" s="4" t="s">
        <v>501</v>
      </c>
      <c r="C602" s="5">
        <v>45000</v>
      </c>
      <c r="D602" s="5">
        <f t="shared" si="75"/>
        <v>45000</v>
      </c>
      <c r="E602" s="5">
        <f t="shared" si="75"/>
        <v>45000</v>
      </c>
      <c r="H602" s="41">
        <f t="shared" si="71"/>
        <v>45000</v>
      </c>
    </row>
    <row r="603" spans="1:8" outlineLevel="1">
      <c r="A603" s="148" t="s">
        <v>506</v>
      </c>
      <c r="B603" s="149"/>
      <c r="C603" s="32">
        <f>SUM(C604:C609)</f>
        <v>69508</v>
      </c>
      <c r="D603" s="32">
        <f>SUM(D604:D609)</f>
        <v>69508</v>
      </c>
      <c r="E603" s="32">
        <f>SUM(E604:E609)</f>
        <v>69508</v>
      </c>
      <c r="H603" s="41">
        <f t="shared" si="71"/>
        <v>69508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69508</v>
      </c>
      <c r="D609" s="5">
        <f t="shared" si="76"/>
        <v>69508</v>
      </c>
      <c r="E609" s="5">
        <f t="shared" si="76"/>
        <v>69508</v>
      </c>
      <c r="H609" s="41">
        <f t="shared" si="71"/>
        <v>69508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80000</v>
      </c>
      <c r="D628" s="32">
        <f>SUM(D629:D637)</f>
        <v>80000</v>
      </c>
      <c r="E628" s="32">
        <f>SUM(E629:E637)</f>
        <v>80000</v>
      </c>
      <c r="H628" s="41">
        <f t="shared" si="71"/>
        <v>80000</v>
      </c>
    </row>
    <row r="629" spans="1:10" outlineLevel="2">
      <c r="A629" s="7">
        <v>6617</v>
      </c>
      <c r="B629" s="4" t="s">
        <v>532</v>
      </c>
      <c r="C629" s="5">
        <v>80000</v>
      </c>
      <c r="D629" s="5">
        <f>C629</f>
        <v>80000</v>
      </c>
      <c r="E629" s="5">
        <f>D629</f>
        <v>80000</v>
      </c>
      <c r="H629" s="41">
        <f t="shared" si="71"/>
        <v>80000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296439</v>
      </c>
      <c r="D716" s="36">
        <f>D717</f>
        <v>296439</v>
      </c>
      <c r="E716" s="36">
        <f>E717</f>
        <v>296439</v>
      </c>
      <c r="G716" s="39" t="s">
        <v>66</v>
      </c>
      <c r="H716" s="41">
        <f t="shared" si="92"/>
        <v>296439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296439</v>
      </c>
      <c r="D717" s="33">
        <f>D718+D722</f>
        <v>296439</v>
      </c>
      <c r="E717" s="33">
        <f>E718+E722</f>
        <v>296439</v>
      </c>
      <c r="G717" s="39" t="s">
        <v>599</v>
      </c>
      <c r="H717" s="41">
        <f t="shared" si="92"/>
        <v>296439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296439</v>
      </c>
      <c r="D718" s="31">
        <f>SUM(D719:D721)</f>
        <v>296439</v>
      </c>
      <c r="E718" s="31">
        <f>SUM(E719:E721)</f>
        <v>296439</v>
      </c>
      <c r="H718" s="41">
        <f t="shared" si="92"/>
        <v>296439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296439</v>
      </c>
      <c r="D720" s="5">
        <f t="shared" ref="D720:E721" si="94">C720</f>
        <v>296439</v>
      </c>
      <c r="E720" s="5">
        <f t="shared" si="94"/>
        <v>296439</v>
      </c>
      <c r="H720" s="41">
        <f t="shared" si="92"/>
        <v>296439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9" zoomScale="120" zoomScaleNormal="120" workbookViewId="0">
      <selection activeCell="D721" sqref="D72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9.28515625" customWidth="1"/>
    <col min="4" max="5" width="13.85546875" bestFit="1" customWidth="1"/>
    <col min="7" max="7" width="15.5703125" bestFit="1" customWidth="1"/>
    <col min="8" max="8" width="28.5703125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6130000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3516000</v>
      </c>
      <c r="D2" s="26">
        <f>D3+D67</f>
        <v>3516000</v>
      </c>
      <c r="E2" s="26">
        <f>E3+E67</f>
        <v>3516000</v>
      </c>
      <c r="G2" s="39" t="s">
        <v>60</v>
      </c>
      <c r="H2" s="41">
        <f>C2</f>
        <v>3516000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1691700</v>
      </c>
      <c r="D3" s="23">
        <f>D4+D11+D38+D61</f>
        <v>1691700</v>
      </c>
      <c r="E3" s="23">
        <f>E4+E11+E38+E61</f>
        <v>1691700</v>
      </c>
      <c r="G3" s="39" t="s">
        <v>57</v>
      </c>
      <c r="H3" s="41">
        <f t="shared" ref="H3:H66" si="0">C3</f>
        <v>1691700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1111500</v>
      </c>
      <c r="D4" s="21">
        <f>SUM(D5:D10)</f>
        <v>1111500</v>
      </c>
      <c r="E4" s="21">
        <f>SUM(E5:E10)</f>
        <v>1111500</v>
      </c>
      <c r="F4" s="17"/>
      <c r="G4" s="39" t="s">
        <v>53</v>
      </c>
      <c r="H4" s="41">
        <f t="shared" si="0"/>
        <v>1111500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440000</v>
      </c>
      <c r="D5" s="2">
        <f>C5</f>
        <v>440000</v>
      </c>
      <c r="E5" s="2">
        <f>D5</f>
        <v>440000</v>
      </c>
      <c r="F5" s="17"/>
      <c r="G5" s="17"/>
      <c r="H5" s="41">
        <f t="shared" si="0"/>
        <v>440000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85000</v>
      </c>
      <c r="D6" s="2">
        <f t="shared" ref="D6:E10" si="1">C6</f>
        <v>85000</v>
      </c>
      <c r="E6" s="2">
        <f t="shared" si="1"/>
        <v>85000</v>
      </c>
      <c r="F6" s="17"/>
      <c r="G6" s="17"/>
      <c r="H6" s="41">
        <f t="shared" si="0"/>
        <v>85000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500000</v>
      </c>
      <c r="D7" s="2">
        <f t="shared" si="1"/>
        <v>500000</v>
      </c>
      <c r="E7" s="2">
        <f t="shared" si="1"/>
        <v>500000</v>
      </c>
      <c r="F7" s="17"/>
      <c r="G7" s="17"/>
      <c r="H7" s="41">
        <f t="shared" si="0"/>
        <v>500000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85000</v>
      </c>
      <c r="D8" s="2">
        <f t="shared" si="1"/>
        <v>85000</v>
      </c>
      <c r="E8" s="2">
        <f t="shared" si="1"/>
        <v>85000</v>
      </c>
      <c r="F8" s="17"/>
      <c r="G8" s="17"/>
      <c r="H8" s="41">
        <f t="shared" si="0"/>
        <v>85000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281000</v>
      </c>
      <c r="D11" s="21">
        <f>SUM(D12:D37)</f>
        <v>281000</v>
      </c>
      <c r="E11" s="21">
        <f>SUM(E12:E37)</f>
        <v>281000</v>
      </c>
      <c r="F11" s="17"/>
      <c r="G11" s="39" t="s">
        <v>54</v>
      </c>
      <c r="H11" s="41">
        <f t="shared" si="0"/>
        <v>281000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130000</v>
      </c>
      <c r="D12" s="2">
        <f>C12</f>
        <v>130000</v>
      </c>
      <c r="E12" s="2">
        <f>D12</f>
        <v>130000</v>
      </c>
      <c r="H12" s="41">
        <f t="shared" si="0"/>
        <v>130000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56000</v>
      </c>
      <c r="D14" s="2">
        <f t="shared" si="2"/>
        <v>56000</v>
      </c>
      <c r="E14" s="2">
        <f t="shared" si="2"/>
        <v>56000</v>
      </c>
      <c r="H14" s="41">
        <f t="shared" si="0"/>
        <v>56000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40000</v>
      </c>
      <c r="D34" s="2">
        <f t="shared" si="3"/>
        <v>40000</v>
      </c>
      <c r="E34" s="2">
        <f t="shared" si="3"/>
        <v>40000</v>
      </c>
      <c r="H34" s="41">
        <f t="shared" si="0"/>
        <v>40000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45000</v>
      </c>
      <c r="D36" s="2">
        <f t="shared" si="3"/>
        <v>45000</v>
      </c>
      <c r="E36" s="2">
        <f t="shared" si="3"/>
        <v>45000</v>
      </c>
      <c r="H36" s="41">
        <f t="shared" si="0"/>
        <v>45000</v>
      </c>
    </row>
    <row r="37" spans="1:10" outlineLevel="1">
      <c r="A37" s="3">
        <v>2499</v>
      </c>
      <c r="B37" s="1" t="s">
        <v>10</v>
      </c>
      <c r="C37" s="15">
        <v>5000</v>
      </c>
      <c r="D37" s="2">
        <f t="shared" si="3"/>
        <v>5000</v>
      </c>
      <c r="E37" s="2">
        <f t="shared" si="3"/>
        <v>5000</v>
      </c>
      <c r="H37" s="41">
        <f t="shared" si="0"/>
        <v>5000</v>
      </c>
    </row>
    <row r="38" spans="1:10">
      <c r="A38" s="159" t="s">
        <v>145</v>
      </c>
      <c r="B38" s="160"/>
      <c r="C38" s="21">
        <f>SUM(C39:C60)</f>
        <v>291200</v>
      </c>
      <c r="D38" s="21">
        <f>SUM(D39:D60)</f>
        <v>291200</v>
      </c>
      <c r="E38" s="21">
        <f>SUM(E39:E60)</f>
        <v>291200</v>
      </c>
      <c r="G38" s="39" t="s">
        <v>55</v>
      </c>
      <c r="H38" s="41">
        <f t="shared" si="0"/>
        <v>291200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30000</v>
      </c>
      <c r="D44" s="2">
        <f t="shared" si="4"/>
        <v>30000</v>
      </c>
      <c r="E44" s="2">
        <f t="shared" si="4"/>
        <v>30000</v>
      </c>
      <c r="H44" s="41">
        <f t="shared" si="0"/>
        <v>30000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8000</v>
      </c>
      <c r="D57" s="2">
        <f t="shared" si="5"/>
        <v>8000</v>
      </c>
      <c r="E57" s="2">
        <f t="shared" si="5"/>
        <v>8000</v>
      </c>
      <c r="H57" s="41">
        <f t="shared" si="0"/>
        <v>8000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20000</v>
      </c>
      <c r="D60" s="2">
        <f t="shared" si="5"/>
        <v>20000</v>
      </c>
      <c r="E60" s="2">
        <f t="shared" si="5"/>
        <v>20000</v>
      </c>
      <c r="H60" s="41">
        <f t="shared" si="0"/>
        <v>20000</v>
      </c>
    </row>
    <row r="61" spans="1:10">
      <c r="A61" s="159" t="s">
        <v>158</v>
      </c>
      <c r="B61" s="160"/>
      <c r="C61" s="22">
        <f>SUM(C62:C66)</f>
        <v>8000</v>
      </c>
      <c r="D61" s="22">
        <f>SUM(D62:D66)</f>
        <v>8000</v>
      </c>
      <c r="E61" s="22">
        <f>SUM(E62:E66)</f>
        <v>8000</v>
      </c>
      <c r="G61" s="39" t="s">
        <v>105</v>
      </c>
      <c r="H61" s="41">
        <f t="shared" si="0"/>
        <v>8000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  <c r="H62" s="41">
        <f t="shared" si="0"/>
        <v>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3000</v>
      </c>
      <c r="D65" s="2">
        <f t="shared" si="6"/>
        <v>3000</v>
      </c>
      <c r="E65" s="2">
        <f t="shared" si="6"/>
        <v>3000</v>
      </c>
      <c r="H65" s="41">
        <f t="shared" si="0"/>
        <v>3000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1824300</v>
      </c>
      <c r="D67" s="25">
        <f>D97+D68</f>
        <v>1824300</v>
      </c>
      <c r="E67" s="25">
        <f>E97+E68</f>
        <v>1824300</v>
      </c>
      <c r="G67" s="39" t="s">
        <v>59</v>
      </c>
      <c r="H67" s="41">
        <f t="shared" ref="H67:H130" si="7">C67</f>
        <v>1824300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215000</v>
      </c>
      <c r="D68" s="21">
        <f>SUM(D69:D96)</f>
        <v>215000</v>
      </c>
      <c r="E68" s="21">
        <f>SUM(E69:E96)</f>
        <v>215000</v>
      </c>
      <c r="G68" s="39" t="s">
        <v>56</v>
      </c>
      <c r="H68" s="41">
        <f t="shared" si="7"/>
        <v>215000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8000</v>
      </c>
      <c r="D76" s="2">
        <f t="shared" si="8"/>
        <v>8000</v>
      </c>
      <c r="E76" s="2">
        <f t="shared" si="8"/>
        <v>8000</v>
      </c>
      <c r="H76" s="41">
        <f t="shared" si="7"/>
        <v>8000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30000</v>
      </c>
      <c r="D83" s="2">
        <f t="shared" si="8"/>
        <v>30000</v>
      </c>
      <c r="E83" s="2">
        <f t="shared" si="8"/>
        <v>30000</v>
      </c>
      <c r="H83" s="41">
        <f t="shared" si="7"/>
        <v>30000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47000</v>
      </c>
      <c r="D85" s="2">
        <f t="shared" si="8"/>
        <v>47000</v>
      </c>
      <c r="E85" s="2">
        <f t="shared" si="8"/>
        <v>47000</v>
      </c>
      <c r="H85" s="41">
        <f t="shared" si="7"/>
        <v>47000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1609300</v>
      </c>
      <c r="D97" s="21">
        <f>SUM(D98:D113)</f>
        <v>1609300</v>
      </c>
      <c r="E97" s="21">
        <f>SUM(E98:E113)</f>
        <v>1609300</v>
      </c>
      <c r="G97" s="39" t="s">
        <v>58</v>
      </c>
      <c r="H97" s="41">
        <f t="shared" si="7"/>
        <v>1609300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1600000</v>
      </c>
      <c r="D98" s="2">
        <f>C98</f>
        <v>1600000</v>
      </c>
      <c r="E98" s="2">
        <f>D98</f>
        <v>1600000</v>
      </c>
      <c r="H98" s="41">
        <f t="shared" si="7"/>
        <v>1600000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10"/>
        <v>1500</v>
      </c>
      <c r="E106" s="2">
        <f t="shared" si="10"/>
        <v>1500</v>
      </c>
      <c r="H106" s="41">
        <f t="shared" si="7"/>
        <v>1500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1500</v>
      </c>
      <c r="D109" s="2">
        <f t="shared" si="10"/>
        <v>1500</v>
      </c>
      <c r="E109" s="2">
        <f t="shared" si="10"/>
        <v>1500</v>
      </c>
      <c r="H109" s="41">
        <f t="shared" si="7"/>
        <v>1500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3000</v>
      </c>
      <c r="D111" s="2">
        <f t="shared" si="10"/>
        <v>3000</v>
      </c>
      <c r="E111" s="2">
        <f t="shared" si="10"/>
        <v>3000</v>
      </c>
      <c r="H111" s="41">
        <f t="shared" si="7"/>
        <v>3000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2300</v>
      </c>
      <c r="D113" s="2">
        <f t="shared" si="10"/>
        <v>2300</v>
      </c>
      <c r="E113" s="2">
        <f t="shared" si="10"/>
        <v>2300</v>
      </c>
      <c r="H113" s="41">
        <f t="shared" si="7"/>
        <v>2300</v>
      </c>
    </row>
    <row r="114" spans="1:10">
      <c r="A114" s="164" t="s">
        <v>62</v>
      </c>
      <c r="B114" s="165"/>
      <c r="C114" s="26">
        <f>C115+C152+C177</f>
        <v>2614000</v>
      </c>
      <c r="D114" s="26">
        <f>D115+D152+D177</f>
        <v>2614000</v>
      </c>
      <c r="E114" s="26">
        <f>E115+E152+E177</f>
        <v>2614000</v>
      </c>
      <c r="G114" s="39" t="s">
        <v>62</v>
      </c>
      <c r="H114" s="41">
        <f t="shared" si="7"/>
        <v>2614000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2091190</v>
      </c>
      <c r="D115" s="23">
        <f>D116+D135</f>
        <v>2091190</v>
      </c>
      <c r="E115" s="23">
        <f>E116+E135</f>
        <v>2091190</v>
      </c>
      <c r="G115" s="39" t="s">
        <v>61</v>
      </c>
      <c r="H115" s="41">
        <f t="shared" si="7"/>
        <v>2091190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1144945.4369999999</v>
      </c>
      <c r="D116" s="21">
        <f>D117+D120+D123+D126+D129+D132</f>
        <v>1144945.4369999999</v>
      </c>
      <c r="E116" s="21">
        <f>E117+E120+E123+E126+E129+E132</f>
        <v>1144945.4369999999</v>
      </c>
      <c r="G116" s="39" t="s">
        <v>583</v>
      </c>
      <c r="H116" s="41">
        <f t="shared" si="7"/>
        <v>1144945.4369999999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637552</v>
      </c>
      <c r="D117" s="2">
        <f>D118+D119</f>
        <v>637552</v>
      </c>
      <c r="E117" s="2">
        <f>E118+E119</f>
        <v>637552</v>
      </c>
      <c r="H117" s="41">
        <f t="shared" si="7"/>
        <v>637552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637552</v>
      </c>
      <c r="D119" s="128">
        <f>C119</f>
        <v>637552</v>
      </c>
      <c r="E119" s="128">
        <f>D119</f>
        <v>637552</v>
      </c>
      <c r="H119" s="41">
        <f t="shared" si="7"/>
        <v>637552</v>
      </c>
    </row>
    <row r="120" spans="1:10" ht="15" customHeight="1" outlineLevel="1">
      <c r="A120" s="3">
        <v>7001</v>
      </c>
      <c r="B120" s="1" t="s">
        <v>197</v>
      </c>
      <c r="C120" s="2">
        <f>C121+C122</f>
        <v>273509</v>
      </c>
      <c r="D120" s="2">
        <f>D121+D122</f>
        <v>273509</v>
      </c>
      <c r="E120" s="2">
        <f>E121+E122</f>
        <v>273509</v>
      </c>
      <c r="H120" s="41">
        <f t="shared" si="7"/>
        <v>273509</v>
      </c>
    </row>
    <row r="121" spans="1:10" ht="15" customHeight="1" outlineLevel="2">
      <c r="A121" s="130"/>
      <c r="B121" s="129" t="s">
        <v>855</v>
      </c>
      <c r="C121" s="128">
        <v>273509</v>
      </c>
      <c r="D121" s="128">
        <f>C121</f>
        <v>273509</v>
      </c>
      <c r="E121" s="128">
        <f>D121</f>
        <v>273509</v>
      </c>
      <c r="H121" s="41">
        <f t="shared" si="7"/>
        <v>273509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233884.43700000001</v>
      </c>
      <c r="D126" s="2">
        <f>D127+D128</f>
        <v>233884.43700000001</v>
      </c>
      <c r="E126" s="2">
        <f>E127+E128</f>
        <v>233884.43700000001</v>
      </c>
      <c r="H126" s="41">
        <f t="shared" si="7"/>
        <v>233884.43700000001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233884.43700000001</v>
      </c>
      <c r="D128" s="128">
        <f>C128</f>
        <v>233884.43700000001</v>
      </c>
      <c r="E128" s="128">
        <f>D128</f>
        <v>233884.43700000001</v>
      </c>
      <c r="H128" s="41">
        <f t="shared" si="7"/>
        <v>233884.43700000001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946244.56300000008</v>
      </c>
      <c r="D135" s="21">
        <f>D136+D140+D143+D146+D149</f>
        <v>946244.56300000008</v>
      </c>
      <c r="E135" s="21">
        <f>E136+E140+E143+E146+E149</f>
        <v>946244.56300000008</v>
      </c>
      <c r="G135" s="39" t="s">
        <v>584</v>
      </c>
      <c r="H135" s="41">
        <f t="shared" si="11"/>
        <v>946244.56300000008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456432.56300000002</v>
      </c>
      <c r="D136" s="2">
        <f>D137+D138+D139</f>
        <v>456432.56300000002</v>
      </c>
      <c r="E136" s="2">
        <f>E137+E138+E139</f>
        <v>456432.56300000002</v>
      </c>
      <c r="H136" s="41">
        <f t="shared" si="11"/>
        <v>456432.56300000002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455332.56300000002</v>
      </c>
      <c r="D138" s="128">
        <f t="shared" ref="D138:E139" si="12">C138</f>
        <v>455332.56300000002</v>
      </c>
      <c r="E138" s="128">
        <f t="shared" si="12"/>
        <v>455332.56300000002</v>
      </c>
      <c r="H138" s="41">
        <f t="shared" si="11"/>
        <v>455332.56300000002</v>
      </c>
    </row>
    <row r="139" spans="1:10" ht="15" customHeight="1" outlineLevel="2">
      <c r="A139" s="130"/>
      <c r="B139" s="129" t="s">
        <v>861</v>
      </c>
      <c r="C139" s="128">
        <v>1100</v>
      </c>
      <c r="D139" s="128">
        <f t="shared" si="12"/>
        <v>1100</v>
      </c>
      <c r="E139" s="128">
        <f t="shared" si="12"/>
        <v>1100</v>
      </c>
      <c r="H139" s="41">
        <f t="shared" si="11"/>
        <v>1100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489812</v>
      </c>
      <c r="D149" s="2">
        <f>D150+D151</f>
        <v>489812</v>
      </c>
      <c r="E149" s="2">
        <f>E150+E151</f>
        <v>489812</v>
      </c>
      <c r="H149" s="41">
        <f t="shared" si="11"/>
        <v>489812</v>
      </c>
    </row>
    <row r="150" spans="1:10" ht="15" customHeight="1" outlineLevel="2">
      <c r="A150" s="130"/>
      <c r="B150" s="129" t="s">
        <v>855</v>
      </c>
      <c r="C150" s="128">
        <v>489812</v>
      </c>
      <c r="D150" s="128">
        <f>C150</f>
        <v>489812</v>
      </c>
      <c r="E150" s="128">
        <f>D150</f>
        <v>489812</v>
      </c>
      <c r="H150" s="41">
        <f t="shared" si="11"/>
        <v>489812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522810</v>
      </c>
      <c r="D152" s="23">
        <f>D153+D163+D170</f>
        <v>522810</v>
      </c>
      <c r="E152" s="23">
        <f>E153+E163+E170</f>
        <v>522810</v>
      </c>
      <c r="G152" s="39" t="s">
        <v>66</v>
      </c>
      <c r="H152" s="41">
        <f t="shared" si="11"/>
        <v>522810</v>
      </c>
      <c r="I152" s="42"/>
      <c r="J152" s="40" t="b">
        <f>AND(H152=I152)</f>
        <v>0</v>
      </c>
    </row>
    <row r="153" spans="1:10">
      <c r="A153" s="159" t="s">
        <v>208</v>
      </c>
      <c r="B153" s="160"/>
      <c r="C153" s="21">
        <f>C154+C157+C160</f>
        <v>522810</v>
      </c>
      <c r="D153" s="21">
        <f>D154+D157+D160</f>
        <v>522810</v>
      </c>
      <c r="E153" s="21">
        <f>E154+E157+E160</f>
        <v>522810</v>
      </c>
      <c r="G153" s="39" t="s">
        <v>585</v>
      </c>
      <c r="H153" s="41">
        <f t="shared" si="11"/>
        <v>522810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522810</v>
      </c>
      <c r="D154" s="2">
        <f>D155+D156</f>
        <v>522810</v>
      </c>
      <c r="E154" s="2">
        <f>E155+E156</f>
        <v>522810</v>
      </c>
      <c r="H154" s="41">
        <f t="shared" si="11"/>
        <v>522810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522810</v>
      </c>
      <c r="D156" s="128">
        <f>C156</f>
        <v>522810</v>
      </c>
      <c r="E156" s="128">
        <f>D156</f>
        <v>522810</v>
      </c>
      <c r="H156" s="41">
        <f t="shared" si="11"/>
        <v>522810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6130000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3370000</v>
      </c>
      <c r="D257" s="37">
        <f>D258+D550</f>
        <v>3220250</v>
      </c>
      <c r="E257" s="37">
        <f>E258+E550</f>
        <v>3220250</v>
      </c>
      <c r="G257" s="39" t="s">
        <v>60</v>
      </c>
      <c r="H257" s="41">
        <f>C257</f>
        <v>3370000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3212130</v>
      </c>
      <c r="D258" s="36">
        <f>D259+D339+D483+D547</f>
        <v>3062380</v>
      </c>
      <c r="E258" s="36">
        <f>E259+E339+E483+E547</f>
        <v>3062380</v>
      </c>
      <c r="G258" s="39" t="s">
        <v>57</v>
      </c>
      <c r="H258" s="41">
        <f t="shared" ref="H258:H321" si="21">C258</f>
        <v>3212130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2031900</v>
      </c>
      <c r="D259" s="33">
        <f>D260+D263+D314</f>
        <v>1882150</v>
      </c>
      <c r="E259" s="33">
        <f>E260+E263+E314</f>
        <v>1882150</v>
      </c>
      <c r="G259" s="39" t="s">
        <v>590</v>
      </c>
      <c r="H259" s="41">
        <f t="shared" si="21"/>
        <v>2031900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1940810</v>
      </c>
      <c r="D263" s="32">
        <f>D264+D265+D289+D296+D298+D302+D305+D308+D313</f>
        <v>1881060</v>
      </c>
      <c r="E263" s="32">
        <f>E264+E265+E289+E296+E298+E302+E305+E308+E313</f>
        <v>1881060</v>
      </c>
      <c r="H263" s="41">
        <f t="shared" si="21"/>
        <v>1940810</v>
      </c>
    </row>
    <row r="264" spans="1:10" outlineLevel="2">
      <c r="A264" s="6">
        <v>1101</v>
      </c>
      <c r="B264" s="4" t="s">
        <v>34</v>
      </c>
      <c r="C264" s="5">
        <v>1881060</v>
      </c>
      <c r="D264" s="5">
        <f>C264</f>
        <v>1881060</v>
      </c>
      <c r="E264" s="5">
        <f>D264</f>
        <v>1881060</v>
      </c>
      <c r="H264" s="41">
        <f t="shared" si="21"/>
        <v>1881060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36750</v>
      </c>
      <c r="D298" s="5">
        <f>SUM(D299:D301)</f>
        <v>0</v>
      </c>
      <c r="E298" s="5">
        <f>SUM(E299:E301)</f>
        <v>0</v>
      </c>
      <c r="H298" s="41">
        <f t="shared" si="21"/>
        <v>36750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22000</v>
      </c>
      <c r="D302" s="5">
        <f>SUM(D303:D304)</f>
        <v>0</v>
      </c>
      <c r="E302" s="5">
        <f>SUM(E303:E304)</f>
        <v>0</v>
      </c>
      <c r="H302" s="41">
        <f t="shared" si="21"/>
        <v>22000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90000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90000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90000</v>
      </c>
      <c r="D325" s="5">
        <f>SUM(D326:D327)</f>
        <v>0</v>
      </c>
      <c r="E325" s="5">
        <f>SUM(E326:E327)</f>
        <v>0</v>
      </c>
      <c r="H325" s="41">
        <f t="shared" si="28"/>
        <v>90000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975630</v>
      </c>
      <c r="D339" s="33">
        <f>D340+D444+D482</f>
        <v>975630</v>
      </c>
      <c r="E339" s="33">
        <f>E340+E444+E482</f>
        <v>975630</v>
      </c>
      <c r="G339" s="39" t="s">
        <v>591</v>
      </c>
      <c r="H339" s="41">
        <f t="shared" si="28"/>
        <v>975630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932130</v>
      </c>
      <c r="D340" s="32">
        <f>D341+D342+D343+D344+D347+D348+D353+D356+D357+D362+D367+BH290668+D371+D372+D373+D376+D377+D378+D382+D388+D391+D392+D395+D398+D399+D404+D407+D408+D409+D412+D415+D416+D419+D420+D421+D422+D429+D443</f>
        <v>932130</v>
      </c>
      <c r="E340" s="32">
        <f>E341+E342+E343+E344+E347+E348+E353+E356+E357+E362+E367+BI290668+E371+E372+E373+E376+E377+E378+E382+E388+E391+E392+E395+E398+E399+E404+E407+E408+E409+E412+E415+E416+E419+E420+E421+E422+E429+E443</f>
        <v>932130</v>
      </c>
      <c r="H340" s="41">
        <f t="shared" si="28"/>
        <v>932130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33000</v>
      </c>
      <c r="D342" s="5">
        <f t="shared" ref="D342:E343" si="31">C342</f>
        <v>33000</v>
      </c>
      <c r="E342" s="5">
        <f t="shared" si="31"/>
        <v>33000</v>
      </c>
      <c r="H342" s="41">
        <f t="shared" si="28"/>
        <v>33000</v>
      </c>
    </row>
    <row r="343" spans="1:10" outlineLevel="2">
      <c r="A343" s="6">
        <v>2201</v>
      </c>
      <c r="B343" s="4" t="s">
        <v>41</v>
      </c>
      <c r="C343" s="5">
        <v>380000</v>
      </c>
      <c r="D343" s="5">
        <f t="shared" si="31"/>
        <v>380000</v>
      </c>
      <c r="E343" s="5">
        <f t="shared" si="31"/>
        <v>380000</v>
      </c>
      <c r="H343" s="41">
        <f t="shared" si="28"/>
        <v>380000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 t="shared" si="28"/>
        <v>11000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119000</v>
      </c>
      <c r="D348" s="5">
        <f>SUM(D349:D352)</f>
        <v>119000</v>
      </c>
      <c r="E348" s="5">
        <f>SUM(E349:E352)</f>
        <v>119000</v>
      </c>
      <c r="H348" s="41">
        <f t="shared" si="28"/>
        <v>119000</v>
      </c>
    </row>
    <row r="349" spans="1:10" outlineLevel="3">
      <c r="A349" s="29"/>
      <c r="B349" s="28" t="s">
        <v>278</v>
      </c>
      <c r="C349" s="30">
        <v>110000</v>
      </c>
      <c r="D349" s="30">
        <f>C349</f>
        <v>110000</v>
      </c>
      <c r="E349" s="30">
        <f>D349</f>
        <v>110000</v>
      </c>
      <c r="H349" s="41">
        <f t="shared" si="28"/>
        <v>110000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6000</v>
      </c>
      <c r="D351" s="30">
        <f t="shared" si="33"/>
        <v>6000</v>
      </c>
      <c r="E351" s="30">
        <f t="shared" si="33"/>
        <v>6000</v>
      </c>
      <c r="H351" s="41">
        <f t="shared" si="28"/>
        <v>6000</v>
      </c>
    </row>
    <row r="352" spans="1:10" outlineLevel="3">
      <c r="A352" s="29"/>
      <c r="B352" s="28" t="s">
        <v>281</v>
      </c>
      <c r="C352" s="30">
        <v>3000</v>
      </c>
      <c r="D352" s="30">
        <f t="shared" si="33"/>
        <v>3000</v>
      </c>
      <c r="E352" s="30">
        <f t="shared" si="33"/>
        <v>3000</v>
      </c>
      <c r="H352" s="41">
        <f t="shared" si="28"/>
        <v>3000</v>
      </c>
    </row>
    <row r="353" spans="1:8" outlineLevel="2">
      <c r="A353" s="6">
        <v>2201</v>
      </c>
      <c r="B353" s="4" t="s">
        <v>282</v>
      </c>
      <c r="C353" s="5">
        <f>SUM(C354:C355)</f>
        <v>3300</v>
      </c>
      <c r="D353" s="5">
        <f>SUM(D354:D355)</f>
        <v>3300</v>
      </c>
      <c r="E353" s="5">
        <f>SUM(E354:E355)</f>
        <v>3300</v>
      </c>
      <c r="H353" s="41">
        <f t="shared" si="28"/>
        <v>3300</v>
      </c>
    </row>
    <row r="354" spans="1:8" outlineLevel="3">
      <c r="A354" s="29"/>
      <c r="B354" s="28" t="s">
        <v>42</v>
      </c>
      <c r="C354" s="30">
        <v>3000</v>
      </c>
      <c r="D354" s="30">
        <f t="shared" ref="D354:E356" si="34">C354</f>
        <v>3000</v>
      </c>
      <c r="E354" s="30">
        <f t="shared" si="34"/>
        <v>3000</v>
      </c>
      <c r="H354" s="41">
        <f t="shared" si="28"/>
        <v>3000</v>
      </c>
    </row>
    <row r="355" spans="1:8" outlineLevel="3">
      <c r="A355" s="29"/>
      <c r="B355" s="28" t="s">
        <v>283</v>
      </c>
      <c r="C355" s="30">
        <v>300</v>
      </c>
      <c r="D355" s="30">
        <f t="shared" si="34"/>
        <v>300</v>
      </c>
      <c r="E355" s="30">
        <f t="shared" si="34"/>
        <v>300</v>
      </c>
      <c r="H355" s="41">
        <f t="shared" si="28"/>
        <v>300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17000</v>
      </c>
      <c r="D357" s="5">
        <f>SUM(D358:D361)</f>
        <v>17000</v>
      </c>
      <c r="E357" s="5">
        <f>SUM(E358:E361)</f>
        <v>17000</v>
      </c>
      <c r="H357" s="41">
        <f t="shared" si="28"/>
        <v>17000</v>
      </c>
    </row>
    <row r="358" spans="1:8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  <c r="H358" s="41">
        <f t="shared" si="28"/>
        <v>17000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111000</v>
      </c>
      <c r="D362" s="5">
        <f>SUM(D363:D366)</f>
        <v>111000</v>
      </c>
      <c r="E362" s="5">
        <f>SUM(E363:E366)</f>
        <v>111000</v>
      </c>
      <c r="H362" s="41">
        <f t="shared" si="28"/>
        <v>111000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4700</v>
      </c>
      <c r="D382" s="5">
        <f>SUM(D383:D387)</f>
        <v>4700</v>
      </c>
      <c r="E382" s="5">
        <f>SUM(E383:E387)</f>
        <v>4700</v>
      </c>
      <c r="H382" s="41">
        <f t="shared" si="28"/>
        <v>4700</v>
      </c>
    </row>
    <row r="383" spans="1:8" outlineLevel="3">
      <c r="A383" s="29"/>
      <c r="B383" s="28" t="s">
        <v>304</v>
      </c>
      <c r="C383" s="30">
        <v>1750</v>
      </c>
      <c r="D383" s="30">
        <f>C383</f>
        <v>1750</v>
      </c>
      <c r="E383" s="30">
        <f>D383</f>
        <v>1750</v>
      </c>
      <c r="H383" s="41">
        <f t="shared" si="28"/>
        <v>1750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1750</v>
      </c>
      <c r="D386" s="30">
        <f t="shared" si="40"/>
        <v>1750</v>
      </c>
      <c r="E386" s="30">
        <f t="shared" si="40"/>
        <v>1750</v>
      </c>
      <c r="H386" s="41">
        <f t="shared" ref="H386:H449" si="41">C386</f>
        <v>1750</v>
      </c>
    </row>
    <row r="387" spans="1:8" outlineLevel="3">
      <c r="A387" s="29"/>
      <c r="B387" s="28" t="s">
        <v>308</v>
      </c>
      <c r="C387" s="30">
        <v>1200</v>
      </c>
      <c r="D387" s="30">
        <f t="shared" si="40"/>
        <v>1200</v>
      </c>
      <c r="E387" s="30">
        <f t="shared" si="40"/>
        <v>1200</v>
      </c>
      <c r="H387" s="41">
        <f t="shared" si="41"/>
        <v>1200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35000</v>
      </c>
      <c r="D392" s="5">
        <f>SUM(D393:D394)</f>
        <v>35000</v>
      </c>
      <c r="E392" s="5">
        <f>SUM(E393:E394)</f>
        <v>35000</v>
      </c>
      <c r="H392" s="41">
        <f t="shared" si="41"/>
        <v>35000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35000</v>
      </c>
      <c r="D394" s="30">
        <f>C394</f>
        <v>35000</v>
      </c>
      <c r="E394" s="30">
        <f>D394</f>
        <v>35000</v>
      </c>
      <c r="H394" s="41">
        <f t="shared" si="41"/>
        <v>35000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250</v>
      </c>
      <c r="D398" s="5">
        <f t="shared" si="43"/>
        <v>250</v>
      </c>
      <c r="E398" s="5">
        <f t="shared" si="43"/>
        <v>250</v>
      </c>
      <c r="H398" s="41">
        <f t="shared" si="41"/>
        <v>250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5680</v>
      </c>
      <c r="D404" s="5">
        <f>SUM(D405:D406)</f>
        <v>5680</v>
      </c>
      <c r="E404" s="5">
        <f>SUM(E405:E406)</f>
        <v>5680</v>
      </c>
      <c r="H404" s="41">
        <f t="shared" si="41"/>
        <v>5680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2680</v>
      </c>
      <c r="D406" s="30">
        <f t="shared" si="45"/>
        <v>2680</v>
      </c>
      <c r="E406" s="30">
        <f t="shared" si="45"/>
        <v>2680</v>
      </c>
      <c r="H406" s="41">
        <f t="shared" si="41"/>
        <v>2680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1200</v>
      </c>
      <c r="D422" s="5">
        <f>SUM(D423:D428)</f>
        <v>1200</v>
      </c>
      <c r="E422" s="5">
        <f>SUM(E423:E428)</f>
        <v>1200</v>
      </c>
      <c r="H422" s="41">
        <f t="shared" si="41"/>
        <v>1200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1200</v>
      </c>
      <c r="D428" s="30">
        <f t="shared" si="48"/>
        <v>1200</v>
      </c>
      <c r="E428" s="30">
        <f t="shared" si="48"/>
        <v>1200</v>
      </c>
      <c r="H428" s="41">
        <f t="shared" si="41"/>
        <v>1200</v>
      </c>
    </row>
    <row r="429" spans="1:8" outlineLevel="2">
      <c r="A429" s="6">
        <v>2201</v>
      </c>
      <c r="B429" s="4" t="s">
        <v>342</v>
      </c>
      <c r="C429" s="5">
        <f>SUM(C430:C442)</f>
        <v>170000</v>
      </c>
      <c r="D429" s="5">
        <f>SUM(D430:D442)</f>
        <v>170000</v>
      </c>
      <c r="E429" s="5">
        <f>SUM(E430:E442)</f>
        <v>170000</v>
      </c>
      <c r="H429" s="41">
        <f t="shared" si="41"/>
        <v>170000</v>
      </c>
    </row>
    <row r="430" spans="1:8" outlineLevel="3">
      <c r="A430" s="29"/>
      <c r="B430" s="28" t="s">
        <v>343</v>
      </c>
      <c r="C430" s="30">
        <v>20000</v>
      </c>
      <c r="D430" s="30">
        <f>C430</f>
        <v>20000</v>
      </c>
      <c r="E430" s="30">
        <f>D430</f>
        <v>20000</v>
      </c>
      <c r="H430" s="41">
        <f t="shared" si="41"/>
        <v>20000</v>
      </c>
    </row>
    <row r="431" spans="1:8" outlineLevel="3">
      <c r="A431" s="29"/>
      <c r="B431" s="28" t="s">
        <v>344</v>
      </c>
      <c r="C431" s="30">
        <v>100000</v>
      </c>
      <c r="D431" s="30">
        <f t="shared" ref="D431:E442" si="49">C431</f>
        <v>100000</v>
      </c>
      <c r="E431" s="30">
        <f t="shared" si="49"/>
        <v>100000</v>
      </c>
      <c r="H431" s="41">
        <f t="shared" si="41"/>
        <v>100000</v>
      </c>
    </row>
    <row r="432" spans="1:8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f t="shared" si="49"/>
        <v>20000</v>
      </c>
      <c r="H432" s="41">
        <f t="shared" si="41"/>
        <v>20000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5000</v>
      </c>
      <c r="D439" s="30">
        <f t="shared" si="49"/>
        <v>5000</v>
      </c>
      <c r="E439" s="30">
        <f t="shared" si="49"/>
        <v>5000</v>
      </c>
      <c r="H439" s="41">
        <f t="shared" si="41"/>
        <v>5000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outlineLevel="3">
      <c r="A442" s="29"/>
      <c r="B442" s="28" t="s">
        <v>355</v>
      </c>
      <c r="C442" s="30">
        <v>20000</v>
      </c>
      <c r="D442" s="30">
        <f t="shared" si="49"/>
        <v>20000</v>
      </c>
      <c r="E442" s="30">
        <f t="shared" si="49"/>
        <v>20000</v>
      </c>
      <c r="H442" s="41">
        <f t="shared" si="41"/>
        <v>20000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43500</v>
      </c>
      <c r="D444" s="32">
        <f>D445+D454+D455+D459+D462+D463+D468+D474+D477+D480+D481+D450</f>
        <v>43500</v>
      </c>
      <c r="E444" s="32">
        <f>E445+E454+E455+E459+E462+E463+E468+E474+E477+E480+E481+E450</f>
        <v>43500</v>
      </c>
      <c r="H444" s="41">
        <f t="shared" si="41"/>
        <v>43500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21500</v>
      </c>
      <c r="D445" s="5">
        <f>SUM(D446:D449)</f>
        <v>21500</v>
      </c>
      <c r="E445" s="5">
        <f>SUM(E446:E449)</f>
        <v>21500</v>
      </c>
      <c r="H445" s="41">
        <f t="shared" si="41"/>
        <v>21500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20000</v>
      </c>
      <c r="D449" s="30">
        <f t="shared" si="50"/>
        <v>20000</v>
      </c>
      <c r="E449" s="30">
        <f t="shared" si="50"/>
        <v>20000</v>
      </c>
      <c r="H449" s="41">
        <f t="shared" si="41"/>
        <v>20000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204600</v>
      </c>
      <c r="D483" s="35">
        <f>D484+D504+D509+D522+D528+D538</f>
        <v>204600</v>
      </c>
      <c r="E483" s="35">
        <f>E484+E504+E509+E522+E528+E538</f>
        <v>204600</v>
      </c>
      <c r="G483" s="39" t="s">
        <v>592</v>
      </c>
      <c r="H483" s="41">
        <f t="shared" si="51"/>
        <v>204600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85600</v>
      </c>
      <c r="D484" s="32">
        <f>D485+D486+D490+D491+D494+D497+D500+D501+D502+D503</f>
        <v>85600</v>
      </c>
      <c r="E484" s="32">
        <f>E485+E486+E490+E491+E494+E497+E500+E501+E502+E503</f>
        <v>85600</v>
      </c>
      <c r="H484" s="41">
        <f t="shared" si="51"/>
        <v>85600</v>
      </c>
    </row>
    <row r="485" spans="1:10" outlineLevel="2">
      <c r="A485" s="6">
        <v>3302</v>
      </c>
      <c r="B485" s="4" t="s">
        <v>391</v>
      </c>
      <c r="C485" s="5">
        <v>35000</v>
      </c>
      <c r="D485" s="5">
        <f>C485</f>
        <v>35000</v>
      </c>
      <c r="E485" s="5">
        <f>D485</f>
        <v>35000</v>
      </c>
      <c r="H485" s="41">
        <f t="shared" si="51"/>
        <v>35000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6600</v>
      </c>
      <c r="D494" s="5">
        <f>SUM(D495:D496)</f>
        <v>6600</v>
      </c>
      <c r="E494" s="5">
        <f>SUM(E495:E496)</f>
        <v>6600</v>
      </c>
      <c r="H494" s="41">
        <f t="shared" si="51"/>
        <v>6600</v>
      </c>
    </row>
    <row r="495" spans="1:10" ht="15" customHeight="1" outlineLevel="3">
      <c r="A495" s="28"/>
      <c r="B495" s="28" t="s">
        <v>401</v>
      </c>
      <c r="C495" s="30">
        <v>1600</v>
      </c>
      <c r="D495" s="30">
        <f>C495</f>
        <v>1600</v>
      </c>
      <c r="E495" s="30">
        <f>D495</f>
        <v>1600</v>
      </c>
      <c r="H495" s="41">
        <f t="shared" si="51"/>
        <v>1600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32000</v>
      </c>
      <c r="D500" s="5">
        <f t="shared" si="59"/>
        <v>32000</v>
      </c>
      <c r="E500" s="5">
        <f t="shared" si="59"/>
        <v>32000</v>
      </c>
      <c r="H500" s="41">
        <f t="shared" si="51"/>
        <v>32000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12000</v>
      </c>
      <c r="D502" s="5">
        <f t="shared" si="59"/>
        <v>12000</v>
      </c>
      <c r="E502" s="5">
        <f t="shared" si="59"/>
        <v>12000</v>
      </c>
      <c r="H502" s="41">
        <f t="shared" si="51"/>
        <v>12000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9000</v>
      </c>
      <c r="D504" s="32">
        <f>SUM(D505:D508)</f>
        <v>9000</v>
      </c>
      <c r="E504" s="32">
        <f>SUM(E505:E508)</f>
        <v>9000</v>
      </c>
      <c r="H504" s="41">
        <f t="shared" si="51"/>
        <v>9000</v>
      </c>
    </row>
    <row r="505" spans="1:12" outlineLevel="2" collapsed="1">
      <c r="A505" s="6">
        <v>3303</v>
      </c>
      <c r="B505" s="4" t="s">
        <v>411</v>
      </c>
      <c r="C505" s="5">
        <v>9000</v>
      </c>
      <c r="D505" s="5">
        <f>C505</f>
        <v>9000</v>
      </c>
      <c r="E505" s="5">
        <f>D505</f>
        <v>9000</v>
      </c>
      <c r="H505" s="41">
        <f t="shared" si="51"/>
        <v>9000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110000</v>
      </c>
      <c r="D509" s="32">
        <f>D510+D511+D512+D513+D517+D518+D519+D520+D521</f>
        <v>110000</v>
      </c>
      <c r="E509" s="32">
        <f>E510+E511+E512+E513+E517+E518+E519+E520+E521</f>
        <v>110000</v>
      </c>
      <c r="F509" s="51"/>
      <c r="H509" s="41">
        <f t="shared" si="51"/>
        <v>110000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100000</v>
      </c>
      <c r="D520" s="5">
        <f t="shared" si="62"/>
        <v>100000</v>
      </c>
      <c r="E520" s="5">
        <f t="shared" si="62"/>
        <v>100000</v>
      </c>
      <c r="H520" s="41">
        <f t="shared" si="63"/>
        <v>100000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157870</v>
      </c>
      <c r="D550" s="36">
        <f>D551</f>
        <v>157870</v>
      </c>
      <c r="E550" s="36">
        <f>E551</f>
        <v>157870</v>
      </c>
      <c r="G550" s="39" t="s">
        <v>59</v>
      </c>
      <c r="H550" s="41">
        <f t="shared" si="63"/>
        <v>157870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157870</v>
      </c>
      <c r="D551" s="33">
        <f>D552+D556</f>
        <v>157870</v>
      </c>
      <c r="E551" s="33">
        <f>E552+E556</f>
        <v>157870</v>
      </c>
      <c r="G551" s="39" t="s">
        <v>594</v>
      </c>
      <c r="H551" s="41">
        <f t="shared" si="63"/>
        <v>157870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157870</v>
      </c>
      <c r="D552" s="32">
        <f>SUM(D553:D555)</f>
        <v>157870</v>
      </c>
      <c r="E552" s="32">
        <f>SUM(E553:E555)</f>
        <v>157870</v>
      </c>
      <c r="H552" s="41">
        <f t="shared" si="63"/>
        <v>157870</v>
      </c>
    </row>
    <row r="553" spans="1:10" outlineLevel="2" collapsed="1">
      <c r="A553" s="6">
        <v>5500</v>
      </c>
      <c r="B553" s="4" t="s">
        <v>458</v>
      </c>
      <c r="C553" s="5">
        <v>157870</v>
      </c>
      <c r="D553" s="5">
        <f t="shared" ref="D553:E555" si="67">C553</f>
        <v>157870</v>
      </c>
      <c r="E553" s="5">
        <f t="shared" si="67"/>
        <v>157870</v>
      </c>
      <c r="H553" s="41">
        <f t="shared" si="63"/>
        <v>157870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2760000</v>
      </c>
      <c r="D559" s="37">
        <f>D560+D716+D725</f>
        <v>2760000</v>
      </c>
      <c r="E559" s="37">
        <f>E560+E716+E725</f>
        <v>2760000</v>
      </c>
      <c r="G559" s="39" t="s">
        <v>62</v>
      </c>
      <c r="H559" s="41">
        <f t="shared" si="63"/>
        <v>2760000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2469240</v>
      </c>
      <c r="D560" s="36">
        <f>D561+D638+D642+D645</f>
        <v>2469240</v>
      </c>
      <c r="E560" s="36">
        <f>E561+E638+E642+E645</f>
        <v>2469240</v>
      </c>
      <c r="G560" s="39" t="s">
        <v>61</v>
      </c>
      <c r="H560" s="41">
        <f t="shared" si="63"/>
        <v>2469240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2391600</v>
      </c>
      <c r="D561" s="38">
        <f>D562+D567+D568+D569+D576+D577+D581+D584+D585+D586+D587+D592+D595+D599+D603+D610+D616+D628</f>
        <v>2391600</v>
      </c>
      <c r="E561" s="38">
        <f>E562+E567+E568+E569+E576+E577+E581+E584+E585+E586+E587+E592+E595+E599+E603+E610+E616+E628</f>
        <v>2391600</v>
      </c>
      <c r="G561" s="39" t="s">
        <v>595</v>
      </c>
      <c r="H561" s="41">
        <f t="shared" si="63"/>
        <v>2391600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25600</v>
      </c>
      <c r="D562" s="32">
        <f>SUM(D563:D566)</f>
        <v>25600</v>
      </c>
      <c r="E562" s="32">
        <f>SUM(E563:E566)</f>
        <v>25600</v>
      </c>
      <c r="H562" s="41">
        <f t="shared" si="63"/>
        <v>25600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4600</v>
      </c>
      <c r="D564" s="5">
        <f t="shared" ref="D564:E566" si="68">C564</f>
        <v>4600</v>
      </c>
      <c r="E564" s="5">
        <f t="shared" si="68"/>
        <v>4600</v>
      </c>
      <c r="H564" s="41">
        <f t="shared" si="63"/>
        <v>4600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21000</v>
      </c>
      <c r="D566" s="5">
        <f t="shared" si="68"/>
        <v>21000</v>
      </c>
      <c r="E566" s="5">
        <f t="shared" si="68"/>
        <v>21000</v>
      </c>
      <c r="H566" s="41">
        <f t="shared" si="63"/>
        <v>21000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110000</v>
      </c>
      <c r="D569" s="32">
        <f>SUM(D570:D575)</f>
        <v>110000</v>
      </c>
      <c r="E569" s="32">
        <f>SUM(E570:E575)</f>
        <v>110000</v>
      </c>
      <c r="H569" s="41">
        <f t="shared" si="63"/>
        <v>110000</v>
      </c>
    </row>
    <row r="570" spans="1:10" outlineLevel="2">
      <c r="A570" s="7">
        <v>6603</v>
      </c>
      <c r="B570" s="4" t="s">
        <v>474</v>
      </c>
      <c r="C570" s="5">
        <v>30000</v>
      </c>
      <c r="D570" s="5">
        <f>C570</f>
        <v>30000</v>
      </c>
      <c r="E570" s="5">
        <f>D570</f>
        <v>30000</v>
      </c>
      <c r="H570" s="41">
        <f t="shared" si="63"/>
        <v>30000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80000</v>
      </c>
      <c r="D572" s="5">
        <f t="shared" si="69"/>
        <v>80000</v>
      </c>
      <c r="E572" s="5">
        <f t="shared" si="69"/>
        <v>80000</v>
      </c>
      <c r="H572" s="41">
        <f t="shared" si="63"/>
        <v>80000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36000</v>
      </c>
      <c r="D581" s="32">
        <f>SUM(D582:D583)</f>
        <v>36000</v>
      </c>
      <c r="E581" s="32">
        <f>SUM(E582:E583)</f>
        <v>36000</v>
      </c>
      <c r="H581" s="41">
        <f t="shared" si="71"/>
        <v>36000</v>
      </c>
    </row>
    <row r="582" spans="1:8" outlineLevel="2">
      <c r="A582" s="7">
        <v>6606</v>
      </c>
      <c r="B582" s="4" t="s">
        <v>486</v>
      </c>
      <c r="C582" s="5">
        <v>21000</v>
      </c>
      <c r="D582" s="5">
        <f t="shared" ref="D582:E586" si="72">C582</f>
        <v>21000</v>
      </c>
      <c r="E582" s="5">
        <f t="shared" si="72"/>
        <v>21000</v>
      </c>
      <c r="H582" s="41">
        <f t="shared" si="71"/>
        <v>21000</v>
      </c>
    </row>
    <row r="583" spans="1:8" outlineLevel="2">
      <c r="A583" s="7">
        <v>6606</v>
      </c>
      <c r="B583" s="4" t="s">
        <v>487</v>
      </c>
      <c r="C583" s="5">
        <v>15000</v>
      </c>
      <c r="D583" s="5">
        <f t="shared" si="72"/>
        <v>15000</v>
      </c>
      <c r="E583" s="5">
        <f t="shared" si="72"/>
        <v>15000</v>
      </c>
      <c r="H583" s="41">
        <f t="shared" si="71"/>
        <v>15000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23000</v>
      </c>
      <c r="D587" s="32">
        <f>SUM(D588:D591)</f>
        <v>23000</v>
      </c>
      <c r="E587" s="32">
        <f>SUM(E588:E591)</f>
        <v>23000</v>
      </c>
      <c r="H587" s="41">
        <f t="shared" si="71"/>
        <v>23000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23000</v>
      </c>
      <c r="D591" s="5">
        <f t="shared" si="73"/>
        <v>23000</v>
      </c>
      <c r="E591" s="5">
        <f t="shared" si="73"/>
        <v>23000</v>
      </c>
      <c r="H591" s="41">
        <f t="shared" si="71"/>
        <v>23000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1607500</v>
      </c>
      <c r="D599" s="32">
        <f>SUM(D600:D602)</f>
        <v>1607500</v>
      </c>
      <c r="E599" s="32">
        <f>SUM(E600:E602)</f>
        <v>1607500</v>
      </c>
      <c r="H599" s="41">
        <f t="shared" si="71"/>
        <v>1607500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1545000</v>
      </c>
      <c r="D601" s="5">
        <f t="shared" si="75"/>
        <v>1545000</v>
      </c>
      <c r="E601" s="5">
        <f t="shared" si="75"/>
        <v>1545000</v>
      </c>
      <c r="H601" s="41">
        <f t="shared" si="71"/>
        <v>1545000</v>
      </c>
    </row>
    <row r="602" spans="1:8" outlineLevel="2">
      <c r="A602" s="7">
        <v>6613</v>
      </c>
      <c r="B602" s="4" t="s">
        <v>501</v>
      </c>
      <c r="C602" s="5">
        <v>62500</v>
      </c>
      <c r="D602" s="5">
        <f t="shared" si="75"/>
        <v>62500</v>
      </c>
      <c r="E602" s="5">
        <f t="shared" si="75"/>
        <v>62500</v>
      </c>
      <c r="H602" s="41">
        <f t="shared" si="71"/>
        <v>62500</v>
      </c>
    </row>
    <row r="603" spans="1:8" outlineLevel="1">
      <c r="A603" s="148" t="s">
        <v>506</v>
      </c>
      <c r="B603" s="149"/>
      <c r="C603" s="32">
        <f>SUM(C604:C609)</f>
        <v>417500</v>
      </c>
      <c r="D603" s="32">
        <f>SUM(D604:D609)</f>
        <v>417500</v>
      </c>
      <c r="E603" s="32">
        <f>SUM(E604:E609)</f>
        <v>417500</v>
      </c>
      <c r="H603" s="41">
        <f t="shared" si="71"/>
        <v>417500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417500</v>
      </c>
      <c r="D609" s="5">
        <f t="shared" si="76"/>
        <v>417500</v>
      </c>
      <c r="E609" s="5">
        <f t="shared" si="76"/>
        <v>417500</v>
      </c>
      <c r="H609" s="41">
        <f t="shared" si="71"/>
        <v>417500</v>
      </c>
    </row>
    <row r="610" spans="1:8" outlineLevel="1">
      <c r="A610" s="148" t="s">
        <v>513</v>
      </c>
      <c r="B610" s="149"/>
      <c r="C610" s="32">
        <f>SUM(C611:C615)</f>
        <v>90000</v>
      </c>
      <c r="D610" s="32">
        <f>SUM(D611:D615)</f>
        <v>90000</v>
      </c>
      <c r="E610" s="32">
        <f>SUM(E611:E615)</f>
        <v>90000</v>
      </c>
      <c r="H610" s="41">
        <f t="shared" si="71"/>
        <v>90000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90000</v>
      </c>
      <c r="D615" s="5">
        <f t="shared" si="77"/>
        <v>90000</v>
      </c>
      <c r="E615" s="5">
        <f t="shared" si="77"/>
        <v>90000</v>
      </c>
      <c r="H615" s="41">
        <f t="shared" si="71"/>
        <v>90000</v>
      </c>
    </row>
    <row r="616" spans="1:8" outlineLevel="1">
      <c r="A616" s="148" t="s">
        <v>519</v>
      </c>
      <c r="B616" s="149"/>
      <c r="C616" s="32">
        <f>SUM(C617:C627)</f>
        <v>66000</v>
      </c>
      <c r="D616" s="32">
        <f>SUM(D617:D627)</f>
        <v>66000</v>
      </c>
      <c r="E616" s="32">
        <f>SUM(E617:E627)</f>
        <v>66000</v>
      </c>
      <c r="H616" s="41">
        <f t="shared" si="71"/>
        <v>66000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66000</v>
      </c>
      <c r="D620" s="5">
        <f t="shared" si="78"/>
        <v>66000</v>
      </c>
      <c r="E620" s="5">
        <f t="shared" si="78"/>
        <v>66000</v>
      </c>
      <c r="H620" s="41">
        <f t="shared" si="71"/>
        <v>66000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16000</v>
      </c>
      <c r="D628" s="32">
        <f>SUM(D629:D637)</f>
        <v>16000</v>
      </c>
      <c r="E628" s="32">
        <f>SUM(E629:E637)</f>
        <v>16000</v>
      </c>
      <c r="H628" s="41">
        <f t="shared" si="71"/>
        <v>16000</v>
      </c>
    </row>
    <row r="629" spans="1:10" outlineLevel="2">
      <c r="A629" s="7">
        <v>6617</v>
      </c>
      <c r="B629" s="4" t="s">
        <v>532</v>
      </c>
      <c r="C629" s="5">
        <v>16000</v>
      </c>
      <c r="D629" s="5">
        <f>C629</f>
        <v>16000</v>
      </c>
      <c r="E629" s="5">
        <f>D629</f>
        <v>16000</v>
      </c>
      <c r="H629" s="41">
        <f t="shared" si="71"/>
        <v>16000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77640</v>
      </c>
      <c r="D642" s="38">
        <f>D643+D644</f>
        <v>77640</v>
      </c>
      <c r="E642" s="38">
        <f>E643+E644</f>
        <v>77640</v>
      </c>
      <c r="G642" s="39" t="s">
        <v>597</v>
      </c>
      <c r="H642" s="41">
        <f t="shared" ref="H642:H705" si="81">C642</f>
        <v>77640</v>
      </c>
      <c r="I642" s="42"/>
      <c r="J642" s="40" t="b">
        <f>AND(H642=I642)</f>
        <v>0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77640</v>
      </c>
      <c r="D644" s="32">
        <f>C644</f>
        <v>77640</v>
      </c>
      <c r="E644" s="32">
        <f>D644</f>
        <v>77640</v>
      </c>
      <c r="H644" s="41">
        <f t="shared" si="81"/>
        <v>77640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290760</v>
      </c>
      <c r="D716" s="36">
        <f>D717</f>
        <v>290760</v>
      </c>
      <c r="E716" s="36">
        <f>E717</f>
        <v>290760</v>
      </c>
      <c r="G716" s="39" t="s">
        <v>66</v>
      </c>
      <c r="H716" s="41">
        <f t="shared" si="92"/>
        <v>290760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290760</v>
      </c>
      <c r="D717" s="33">
        <f>D718+D722</f>
        <v>290760</v>
      </c>
      <c r="E717" s="33">
        <f>E718+E722</f>
        <v>290760</v>
      </c>
      <c r="G717" s="39" t="s">
        <v>599</v>
      </c>
      <c r="H717" s="41">
        <f t="shared" si="92"/>
        <v>290760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290760</v>
      </c>
      <c r="D718" s="31">
        <f>SUM(D719:D721)</f>
        <v>290760</v>
      </c>
      <c r="E718" s="31">
        <f>SUM(E719:E721)</f>
        <v>290760</v>
      </c>
      <c r="H718" s="41">
        <f t="shared" si="92"/>
        <v>290760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290760</v>
      </c>
      <c r="D720" s="5">
        <f t="shared" ref="D720:E721" si="94">C720</f>
        <v>290760</v>
      </c>
      <c r="E720" s="5">
        <f t="shared" si="94"/>
        <v>290760</v>
      </c>
      <c r="H720" s="41">
        <f t="shared" si="92"/>
        <v>290760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2" zoomScale="120" zoomScaleNormal="120" workbookViewId="0">
      <selection activeCell="I721" sqref="I72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8.85546875" customWidth="1"/>
    <col min="4" max="5" width="13.85546875" bestFit="1" customWidth="1"/>
    <col min="7" max="7" width="15.5703125" bestFit="1" customWidth="1"/>
    <col min="8" max="8" width="26.42578125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39" t="s">
        <v>853</v>
      </c>
      <c r="E1" s="139" t="s">
        <v>852</v>
      </c>
      <c r="G1" s="43" t="s">
        <v>31</v>
      </c>
      <c r="H1" s="44">
        <f>C2+C114</f>
        <v>4913000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3868000</v>
      </c>
      <c r="D2" s="26">
        <f>D3+D67</f>
        <v>3868000</v>
      </c>
      <c r="E2" s="26">
        <f>E3+E67</f>
        <v>3868000</v>
      </c>
      <c r="G2" s="39" t="s">
        <v>60</v>
      </c>
      <c r="H2" s="41">
        <f>C2</f>
        <v>3868000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1778700</v>
      </c>
      <c r="D3" s="23">
        <f>D4+D11+D38+D61</f>
        <v>1778700</v>
      </c>
      <c r="E3" s="23">
        <f>E4+E11+E38+E61</f>
        <v>1778700</v>
      </c>
      <c r="G3" s="39" t="s">
        <v>57</v>
      </c>
      <c r="H3" s="41">
        <f t="shared" ref="H3:H66" si="0">C3</f>
        <v>1778700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1076500</v>
      </c>
      <c r="D4" s="21">
        <f>SUM(D5:D10)</f>
        <v>1076500</v>
      </c>
      <c r="E4" s="21">
        <f>SUM(E5:E10)</f>
        <v>1076500</v>
      </c>
      <c r="F4" s="17"/>
      <c r="G4" s="39" t="s">
        <v>53</v>
      </c>
      <c r="H4" s="41">
        <f t="shared" si="0"/>
        <v>1076500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90000</v>
      </c>
      <c r="D6" s="2">
        <f t="shared" ref="D6:E10" si="1">C6</f>
        <v>90000</v>
      </c>
      <c r="E6" s="2">
        <f t="shared" si="1"/>
        <v>90000</v>
      </c>
      <c r="F6" s="17"/>
      <c r="G6" s="17"/>
      <c r="H6" s="41">
        <f t="shared" si="0"/>
        <v>90000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550000</v>
      </c>
      <c r="D7" s="2">
        <f t="shared" si="1"/>
        <v>550000</v>
      </c>
      <c r="E7" s="2">
        <f t="shared" si="1"/>
        <v>550000</v>
      </c>
      <c r="F7" s="17"/>
      <c r="G7" s="17"/>
      <c r="H7" s="41">
        <f t="shared" si="0"/>
        <v>550000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85000</v>
      </c>
      <c r="D9" s="2">
        <f t="shared" si="1"/>
        <v>85000</v>
      </c>
      <c r="E9" s="2">
        <f t="shared" si="1"/>
        <v>85000</v>
      </c>
      <c r="F9" s="17"/>
      <c r="G9" s="17"/>
      <c r="H9" s="41">
        <f t="shared" si="0"/>
        <v>85000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336000</v>
      </c>
      <c r="D11" s="21">
        <f>SUM(D12:D37)</f>
        <v>336000</v>
      </c>
      <c r="E11" s="21">
        <f>SUM(E12:E37)</f>
        <v>336000</v>
      </c>
      <c r="F11" s="17"/>
      <c r="G11" s="39" t="s">
        <v>54</v>
      </c>
      <c r="H11" s="41">
        <f t="shared" si="0"/>
        <v>336000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146600</v>
      </c>
      <c r="D12" s="2">
        <f>C12</f>
        <v>146600</v>
      </c>
      <c r="E12" s="2">
        <f>D12</f>
        <v>146600</v>
      </c>
      <c r="H12" s="41">
        <f t="shared" si="0"/>
        <v>146600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34400</v>
      </c>
      <c r="D14" s="2">
        <f t="shared" si="2"/>
        <v>34400</v>
      </c>
      <c r="E14" s="2">
        <f t="shared" si="2"/>
        <v>34400</v>
      </c>
      <c r="H14" s="41">
        <f t="shared" si="0"/>
        <v>34400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30000</v>
      </c>
      <c r="D32" s="2">
        <f t="shared" si="3"/>
        <v>30000</v>
      </c>
      <c r="E32" s="2">
        <f t="shared" si="3"/>
        <v>30000</v>
      </c>
      <c r="H32" s="41">
        <f t="shared" si="0"/>
        <v>30000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90000</v>
      </c>
      <c r="D36" s="2">
        <f t="shared" si="3"/>
        <v>90000</v>
      </c>
      <c r="E36" s="2">
        <f t="shared" si="3"/>
        <v>90000</v>
      </c>
      <c r="H36" s="41">
        <f t="shared" si="0"/>
        <v>90000</v>
      </c>
    </row>
    <row r="37" spans="1:10" outlineLevel="1">
      <c r="A37" s="3">
        <v>2499</v>
      </c>
      <c r="B37" s="1" t="s">
        <v>10</v>
      </c>
      <c r="C37" s="15">
        <v>15000</v>
      </c>
      <c r="D37" s="2">
        <f t="shared" si="3"/>
        <v>15000</v>
      </c>
      <c r="E37" s="2">
        <f t="shared" si="3"/>
        <v>15000</v>
      </c>
      <c r="H37" s="41">
        <f t="shared" si="0"/>
        <v>15000</v>
      </c>
    </row>
    <row r="38" spans="1:10">
      <c r="A38" s="159" t="s">
        <v>145</v>
      </c>
      <c r="B38" s="160"/>
      <c r="C38" s="21">
        <f>SUM(C39:C60)</f>
        <v>361200</v>
      </c>
      <c r="D38" s="21">
        <f>SUM(D39:D60)</f>
        <v>361200</v>
      </c>
      <c r="E38" s="21">
        <f>SUM(E39:E60)</f>
        <v>361200</v>
      </c>
      <c r="G38" s="39" t="s">
        <v>55</v>
      </c>
      <c r="H38" s="41">
        <f t="shared" si="0"/>
        <v>361200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30000</v>
      </c>
      <c r="D44" s="2">
        <f t="shared" si="4"/>
        <v>30000</v>
      </c>
      <c r="E44" s="2">
        <f t="shared" si="4"/>
        <v>30000</v>
      </c>
      <c r="H44" s="41">
        <f t="shared" si="0"/>
        <v>30000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25000</v>
      </c>
      <c r="D54" s="2">
        <f t="shared" si="4"/>
        <v>25000</v>
      </c>
      <c r="E54" s="2">
        <f t="shared" si="4"/>
        <v>25000</v>
      </c>
      <c r="H54" s="41">
        <f t="shared" si="0"/>
        <v>25000</v>
      </c>
    </row>
    <row r="55" spans="1:10" outlineLevel="1">
      <c r="A55" s="20">
        <v>3303</v>
      </c>
      <c r="B55" s="20" t="s">
        <v>153</v>
      </c>
      <c r="C55" s="2">
        <v>180000</v>
      </c>
      <c r="D55" s="2">
        <f t="shared" si="4"/>
        <v>180000</v>
      </c>
      <c r="E55" s="2">
        <f t="shared" si="4"/>
        <v>180000</v>
      </c>
      <c r="H55" s="41">
        <f t="shared" si="0"/>
        <v>180000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35000</v>
      </c>
      <c r="D57" s="2">
        <f t="shared" si="5"/>
        <v>35000</v>
      </c>
      <c r="E57" s="2">
        <f t="shared" si="5"/>
        <v>35000</v>
      </c>
      <c r="H57" s="41">
        <f t="shared" si="0"/>
        <v>35000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20000</v>
      </c>
      <c r="D60" s="2">
        <f t="shared" si="5"/>
        <v>20000</v>
      </c>
      <c r="E60" s="2">
        <f t="shared" si="5"/>
        <v>20000</v>
      </c>
      <c r="H60" s="41">
        <f t="shared" si="0"/>
        <v>20000</v>
      </c>
    </row>
    <row r="61" spans="1:10">
      <c r="A61" s="159" t="s">
        <v>158</v>
      </c>
      <c r="B61" s="160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>
        <f t="shared" si="0"/>
        <v>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</v>
      </c>
      <c r="D62" s="2">
        <f>C62</f>
        <v>1000</v>
      </c>
      <c r="E62" s="2">
        <f>D62</f>
        <v>1000</v>
      </c>
      <c r="H62" s="41">
        <f t="shared" si="0"/>
        <v>1000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4000</v>
      </c>
      <c r="D65" s="2">
        <f t="shared" si="6"/>
        <v>4000</v>
      </c>
      <c r="E65" s="2">
        <f t="shared" si="6"/>
        <v>4000</v>
      </c>
      <c r="H65" s="41">
        <f t="shared" si="0"/>
        <v>4000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2089300</v>
      </c>
      <c r="D67" s="25">
        <f>D97+D68</f>
        <v>2089300</v>
      </c>
      <c r="E67" s="25">
        <f>E97+E68</f>
        <v>2089300</v>
      </c>
      <c r="G67" s="39" t="s">
        <v>59</v>
      </c>
      <c r="H67" s="41">
        <f t="shared" ref="H67:H130" si="7">C67</f>
        <v>2089300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177000</v>
      </c>
      <c r="D68" s="21">
        <f>SUM(D69:D96)</f>
        <v>177000</v>
      </c>
      <c r="E68" s="21">
        <f>SUM(E69:E96)</f>
        <v>177000</v>
      </c>
      <c r="G68" s="39" t="s">
        <v>56</v>
      </c>
      <c r="H68" s="41">
        <f t="shared" si="7"/>
        <v>177000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12000</v>
      </c>
      <c r="D76" s="2">
        <f t="shared" si="8"/>
        <v>12000</v>
      </c>
      <c r="E76" s="2">
        <f t="shared" si="8"/>
        <v>12000</v>
      </c>
      <c r="H76" s="41">
        <f t="shared" si="7"/>
        <v>12000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80000</v>
      </c>
      <c r="D79" s="2">
        <f t="shared" si="8"/>
        <v>80000</v>
      </c>
      <c r="E79" s="2">
        <f t="shared" si="8"/>
        <v>80000</v>
      </c>
      <c r="H79" s="41">
        <f t="shared" si="7"/>
        <v>80000</v>
      </c>
    </row>
    <row r="80" spans="1:10" ht="15" customHeight="1" outlineLevel="1">
      <c r="A80" s="3">
        <v>5202</v>
      </c>
      <c r="B80" s="2" t="s">
        <v>172</v>
      </c>
      <c r="C80" s="2">
        <v>18000</v>
      </c>
      <c r="D80" s="2">
        <f t="shared" si="8"/>
        <v>18000</v>
      </c>
      <c r="E80" s="2">
        <f t="shared" si="8"/>
        <v>18000</v>
      </c>
      <c r="H80" s="41">
        <f t="shared" si="7"/>
        <v>18000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20000</v>
      </c>
      <c r="D83" s="2">
        <f t="shared" si="8"/>
        <v>20000</v>
      </c>
      <c r="E83" s="2">
        <f t="shared" si="8"/>
        <v>20000</v>
      </c>
      <c r="H83" s="41">
        <f t="shared" si="7"/>
        <v>20000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47000</v>
      </c>
      <c r="D85" s="2">
        <f t="shared" si="8"/>
        <v>47000</v>
      </c>
      <c r="E85" s="2">
        <f t="shared" si="8"/>
        <v>47000</v>
      </c>
      <c r="H85" s="41">
        <f t="shared" si="7"/>
        <v>47000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1912300</v>
      </c>
      <c r="D97" s="21">
        <f>SUM(D98:D113)</f>
        <v>1912300</v>
      </c>
      <c r="E97" s="21">
        <f>SUM(E98:E113)</f>
        <v>1912300</v>
      </c>
      <c r="G97" s="39" t="s">
        <v>58</v>
      </c>
      <c r="H97" s="41">
        <f t="shared" si="7"/>
        <v>1912300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1900000</v>
      </c>
      <c r="D98" s="2">
        <f>C98</f>
        <v>1900000</v>
      </c>
      <c r="E98" s="2">
        <f>D98</f>
        <v>1900000</v>
      </c>
      <c r="H98" s="41">
        <f t="shared" si="7"/>
        <v>1900000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2500</v>
      </c>
      <c r="D101" s="2">
        <f t="shared" si="10"/>
        <v>2500</v>
      </c>
      <c r="E101" s="2">
        <f t="shared" si="10"/>
        <v>2500</v>
      </c>
      <c r="H101" s="41">
        <f t="shared" si="7"/>
        <v>2500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7000</v>
      </c>
      <c r="D103" s="2">
        <f t="shared" si="10"/>
        <v>7000</v>
      </c>
      <c r="E103" s="2">
        <f t="shared" si="10"/>
        <v>7000</v>
      </c>
      <c r="H103" s="41">
        <f t="shared" si="7"/>
        <v>7000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1500</v>
      </c>
      <c r="D109" s="2">
        <f t="shared" si="10"/>
        <v>1500</v>
      </c>
      <c r="E109" s="2">
        <f t="shared" si="10"/>
        <v>1500</v>
      </c>
      <c r="H109" s="41">
        <f t="shared" si="7"/>
        <v>1500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1045000</v>
      </c>
      <c r="D114" s="26">
        <f>D115+D152+D177</f>
        <v>1045000</v>
      </c>
      <c r="E114" s="26">
        <f>E115+E152+E177</f>
        <v>1045000</v>
      </c>
      <c r="G114" s="39" t="s">
        <v>62</v>
      </c>
      <c r="H114" s="41">
        <f t="shared" si="7"/>
        <v>1045000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1045000</v>
      </c>
      <c r="D115" s="23">
        <f>D116+D135</f>
        <v>1045000</v>
      </c>
      <c r="E115" s="23">
        <f>E116+E135</f>
        <v>1045000</v>
      </c>
      <c r="G115" s="39" t="s">
        <v>61</v>
      </c>
      <c r="H115" s="41">
        <f t="shared" si="7"/>
        <v>1045000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365000</v>
      </c>
      <c r="D116" s="21">
        <f>D117+D120+D123+D126+D129+D132</f>
        <v>365000</v>
      </c>
      <c r="E116" s="21">
        <f>E117+E120+E123+E126+E129+E132</f>
        <v>365000</v>
      </c>
      <c r="G116" s="39" t="s">
        <v>583</v>
      </c>
      <c r="H116" s="41">
        <f t="shared" si="7"/>
        <v>365000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365000</v>
      </c>
      <c r="D126" s="2">
        <f>D127+D128</f>
        <v>365000</v>
      </c>
      <c r="E126" s="2">
        <f>E127+E128</f>
        <v>365000</v>
      </c>
      <c r="H126" s="41">
        <f t="shared" si="7"/>
        <v>365000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365000</v>
      </c>
      <c r="D128" s="128">
        <f>C128</f>
        <v>365000</v>
      </c>
      <c r="E128" s="128">
        <f>D128</f>
        <v>365000</v>
      </c>
      <c r="H128" s="41">
        <f t="shared" si="7"/>
        <v>365000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680000</v>
      </c>
      <c r="D135" s="21">
        <f>D136+D140+D143+D146+D149</f>
        <v>680000</v>
      </c>
      <c r="E135" s="21">
        <f>E136+E140+E143+E146+E149</f>
        <v>680000</v>
      </c>
      <c r="G135" s="39" t="s">
        <v>584</v>
      </c>
      <c r="H135" s="41">
        <f t="shared" si="11"/>
        <v>680000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400000</v>
      </c>
      <c r="D136" s="2">
        <f>D137+D138+D139</f>
        <v>400000</v>
      </c>
      <c r="E136" s="2">
        <f>E137+E138+E139</f>
        <v>400000</v>
      </c>
      <c r="H136" s="41">
        <f t="shared" si="11"/>
        <v>400000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400000</v>
      </c>
      <c r="D138" s="128">
        <f t="shared" ref="D138:E139" si="12">C138</f>
        <v>400000</v>
      </c>
      <c r="E138" s="128">
        <f t="shared" si="12"/>
        <v>400000</v>
      </c>
      <c r="H138" s="41">
        <f t="shared" si="11"/>
        <v>400000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280000</v>
      </c>
      <c r="D149" s="2">
        <f>D150+D151</f>
        <v>280000</v>
      </c>
      <c r="E149" s="2">
        <f>E150+E151</f>
        <v>280000</v>
      </c>
      <c r="H149" s="41">
        <f t="shared" si="11"/>
        <v>280000</v>
      </c>
    </row>
    <row r="150" spans="1:10" ht="15" customHeight="1" outlineLevel="2">
      <c r="A150" s="130"/>
      <c r="B150" s="129" t="s">
        <v>855</v>
      </c>
      <c r="C150" s="128">
        <v>280000</v>
      </c>
      <c r="D150" s="128">
        <f>C150</f>
        <v>280000</v>
      </c>
      <c r="E150" s="128">
        <f>D150</f>
        <v>280000</v>
      </c>
      <c r="H150" s="41">
        <f t="shared" si="11"/>
        <v>280000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39" t="s">
        <v>853</v>
      </c>
      <c r="E256" s="139" t="s">
        <v>852</v>
      </c>
      <c r="G256" s="47" t="s">
        <v>589</v>
      </c>
      <c r="H256" s="48">
        <f>C257+C559</f>
        <v>4913000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3638450</v>
      </c>
      <c r="D257" s="37">
        <f>D258+D550</f>
        <v>3472250</v>
      </c>
      <c r="E257" s="37">
        <f>E258+E550</f>
        <v>3472250</v>
      </c>
      <c r="G257" s="39" t="s">
        <v>60</v>
      </c>
      <c r="H257" s="41">
        <f>C257</f>
        <v>3638450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3479845</v>
      </c>
      <c r="D258" s="36">
        <f>D259+D339+D483+D547</f>
        <v>3313645</v>
      </c>
      <c r="E258" s="36">
        <f>E259+E339+E483+E547</f>
        <v>3313645</v>
      </c>
      <c r="G258" s="39" t="s">
        <v>57</v>
      </c>
      <c r="H258" s="41">
        <f t="shared" ref="H258:H321" si="21">C258</f>
        <v>3479845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2341677</v>
      </c>
      <c r="D259" s="33">
        <f>D260+D263+D314</f>
        <v>2175477</v>
      </c>
      <c r="E259" s="33">
        <f>E260+E263+E314</f>
        <v>2175477</v>
      </c>
      <c r="G259" s="39" t="s">
        <v>590</v>
      </c>
      <c r="H259" s="41">
        <f t="shared" si="21"/>
        <v>2341677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2230677</v>
      </c>
      <c r="D263" s="32">
        <f>D264+D265+D289+D296+D298+D302+D305+D308+D313</f>
        <v>2175477</v>
      </c>
      <c r="E263" s="32">
        <f>E264+E265+E289+E296+E298+E302+E305+E308+E313</f>
        <v>2175477</v>
      </c>
      <c r="H263" s="41">
        <f t="shared" si="21"/>
        <v>2230677</v>
      </c>
    </row>
    <row r="264" spans="1:10" outlineLevel="2">
      <c r="A264" s="6">
        <v>1101</v>
      </c>
      <c r="B264" s="4" t="s">
        <v>34</v>
      </c>
      <c r="C264" s="5">
        <v>2175477</v>
      </c>
      <c r="D264" s="5">
        <f>C264</f>
        <v>2175477</v>
      </c>
      <c r="E264" s="5">
        <f>D264</f>
        <v>2175477</v>
      </c>
      <c r="H264" s="41">
        <f t="shared" si="21"/>
        <v>2175477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1200</v>
      </c>
      <c r="D296" s="5">
        <f>SUM(D297)</f>
        <v>0</v>
      </c>
      <c r="E296" s="5">
        <f>SUM(E297)</f>
        <v>0</v>
      </c>
      <c r="H296" s="41">
        <f t="shared" si="21"/>
        <v>1200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38000</v>
      </c>
      <c r="D298" s="5">
        <f>SUM(D299:D301)</f>
        <v>0</v>
      </c>
      <c r="E298" s="5">
        <f>SUM(E299:E301)</f>
        <v>0</v>
      </c>
      <c r="H298" s="41">
        <f t="shared" si="21"/>
        <v>38000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16000</v>
      </c>
      <c r="D302" s="5">
        <f>SUM(D303:D304)</f>
        <v>0</v>
      </c>
      <c r="E302" s="5">
        <f>SUM(E303:E304)</f>
        <v>0</v>
      </c>
      <c r="H302" s="41">
        <f t="shared" si="21"/>
        <v>16000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111000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111000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111000</v>
      </c>
      <c r="D325" s="5">
        <f>SUM(D326:D327)</f>
        <v>0</v>
      </c>
      <c r="E325" s="5">
        <f>SUM(E326:E327)</f>
        <v>0</v>
      </c>
      <c r="H325" s="41">
        <f t="shared" si="28"/>
        <v>111000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909750</v>
      </c>
      <c r="D339" s="33">
        <f>D340+D444+D482</f>
        <v>909750</v>
      </c>
      <c r="E339" s="33">
        <f>E340+E444+E482</f>
        <v>909750</v>
      </c>
      <c r="G339" s="39" t="s">
        <v>591</v>
      </c>
      <c r="H339" s="41">
        <f t="shared" si="28"/>
        <v>909750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860250</v>
      </c>
      <c r="D340" s="32">
        <f>D341+D342+D343+D344+D347+D348+D353+D356+D357+D362+D367+BH290668+D371+D372+D373+D376+D377+D378+D382+D388+D391+D392+D395+D398+D399+D404+D407+D408+D409+D412+D415+D416+D419+D420+D421+D422+D429+D443</f>
        <v>860250</v>
      </c>
      <c r="E340" s="32">
        <f>E341+E342+E343+E344+E347+E348+E353+E356+E357+E362+E367+BI290668+E371+E372+E373+E376+E377+E378+E382+E388+E391+E392+E395+E398+E399+E404+E407+E408+E409+E412+E415+E416+E419+E420+E421+E422+E429+E443</f>
        <v>860250</v>
      </c>
      <c r="H340" s="41">
        <f t="shared" si="28"/>
        <v>860250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35500</v>
      </c>
      <c r="D342" s="5">
        <f t="shared" ref="D342:E343" si="31">C342</f>
        <v>35500</v>
      </c>
      <c r="E342" s="5">
        <f t="shared" si="31"/>
        <v>35500</v>
      </c>
      <c r="H342" s="41">
        <f t="shared" si="28"/>
        <v>35500</v>
      </c>
    </row>
    <row r="343" spans="1:10" outlineLevel="2">
      <c r="A343" s="6">
        <v>2201</v>
      </c>
      <c r="B343" s="4" t="s">
        <v>41</v>
      </c>
      <c r="C343" s="5">
        <v>386000</v>
      </c>
      <c r="D343" s="5">
        <f t="shared" si="31"/>
        <v>386000</v>
      </c>
      <c r="E343" s="5">
        <f t="shared" si="31"/>
        <v>386000</v>
      </c>
      <c r="H343" s="41">
        <f t="shared" si="28"/>
        <v>386000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 t="shared" si="28"/>
        <v>11000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119000</v>
      </c>
      <c r="D348" s="5">
        <f>SUM(D349:D352)</f>
        <v>119000</v>
      </c>
      <c r="E348" s="5">
        <f>SUM(E349:E352)</f>
        <v>119000</v>
      </c>
      <c r="H348" s="41">
        <f t="shared" si="28"/>
        <v>119000</v>
      </c>
    </row>
    <row r="349" spans="1:10" outlineLevel="3">
      <c r="A349" s="29"/>
      <c r="B349" s="28" t="s">
        <v>278</v>
      </c>
      <c r="C349" s="30">
        <v>110000</v>
      </c>
      <c r="D349" s="30">
        <f>C349</f>
        <v>110000</v>
      </c>
      <c r="E349" s="30">
        <f>D349</f>
        <v>110000</v>
      </c>
      <c r="H349" s="41">
        <f t="shared" si="28"/>
        <v>110000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5000</v>
      </c>
      <c r="D351" s="30">
        <f t="shared" si="33"/>
        <v>5000</v>
      </c>
      <c r="E351" s="30">
        <f t="shared" si="33"/>
        <v>5000</v>
      </c>
      <c r="H351" s="41">
        <f t="shared" si="28"/>
        <v>5000</v>
      </c>
    </row>
    <row r="352" spans="1:10" outlineLevel="3">
      <c r="A352" s="29"/>
      <c r="B352" s="28" t="s">
        <v>281</v>
      </c>
      <c r="C352" s="30">
        <v>4000</v>
      </c>
      <c r="D352" s="30">
        <f t="shared" si="33"/>
        <v>4000</v>
      </c>
      <c r="E352" s="30">
        <f t="shared" si="33"/>
        <v>4000</v>
      </c>
      <c r="H352" s="41">
        <f t="shared" si="28"/>
        <v>4000</v>
      </c>
    </row>
    <row r="353" spans="1:8" outlineLevel="2">
      <c r="A353" s="6">
        <v>2201</v>
      </c>
      <c r="B353" s="4" t="s">
        <v>282</v>
      </c>
      <c r="C353" s="5">
        <f>SUM(C354:C355)</f>
        <v>3300</v>
      </c>
      <c r="D353" s="5">
        <f>SUM(D354:D355)</f>
        <v>3300</v>
      </c>
      <c r="E353" s="5">
        <f>SUM(E354:E355)</f>
        <v>3300</v>
      </c>
      <c r="H353" s="41">
        <f t="shared" si="28"/>
        <v>3300</v>
      </c>
    </row>
    <row r="354" spans="1:8" outlineLevel="3">
      <c r="A354" s="29"/>
      <c r="B354" s="28" t="s">
        <v>42</v>
      </c>
      <c r="C354" s="30">
        <v>3000</v>
      </c>
      <c r="D354" s="30">
        <f t="shared" ref="D354:E356" si="34">C354</f>
        <v>3000</v>
      </c>
      <c r="E354" s="30">
        <f t="shared" si="34"/>
        <v>3000</v>
      </c>
      <c r="H354" s="41">
        <f t="shared" si="28"/>
        <v>3000</v>
      </c>
    </row>
    <row r="355" spans="1:8" outlineLevel="3">
      <c r="A355" s="29"/>
      <c r="B355" s="28" t="s">
        <v>283</v>
      </c>
      <c r="C355" s="30">
        <v>300</v>
      </c>
      <c r="D355" s="30">
        <f t="shared" si="34"/>
        <v>300</v>
      </c>
      <c r="E355" s="30">
        <f t="shared" si="34"/>
        <v>300</v>
      </c>
      <c r="H355" s="41">
        <f t="shared" si="28"/>
        <v>300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22000</v>
      </c>
      <c r="D357" s="5">
        <f>SUM(D358:D361)</f>
        <v>22000</v>
      </c>
      <c r="E357" s="5">
        <f>SUM(E358:E361)</f>
        <v>22000</v>
      </c>
      <c r="H357" s="41">
        <f t="shared" si="28"/>
        <v>22000</v>
      </c>
    </row>
    <row r="358" spans="1:8" outlineLevel="3">
      <c r="A358" s="29"/>
      <c r="B358" s="28" t="s">
        <v>286</v>
      </c>
      <c r="C358" s="30">
        <v>22000</v>
      </c>
      <c r="D358" s="30">
        <f>C358</f>
        <v>22000</v>
      </c>
      <c r="E358" s="30">
        <f>D358</f>
        <v>22000</v>
      </c>
      <c r="H358" s="41">
        <f t="shared" si="28"/>
        <v>22000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111000</v>
      </c>
      <c r="D362" s="5">
        <f>SUM(D363:D366)</f>
        <v>111000</v>
      </c>
      <c r="E362" s="5">
        <f>SUM(E363:E366)</f>
        <v>111000</v>
      </c>
      <c r="H362" s="41">
        <f t="shared" si="28"/>
        <v>111000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9500</v>
      </c>
      <c r="D378" s="5">
        <f>SUM(D379:D381)</f>
        <v>9500</v>
      </c>
      <c r="E378" s="5">
        <f>SUM(E379:E381)</f>
        <v>9500</v>
      </c>
      <c r="H378" s="41">
        <f t="shared" si="28"/>
        <v>9500</v>
      </c>
    </row>
    <row r="379" spans="1:8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8450</v>
      </c>
      <c r="D382" s="5">
        <f>SUM(D383:D387)</f>
        <v>8450</v>
      </c>
      <c r="E382" s="5">
        <f>SUM(E383:E387)</f>
        <v>8450</v>
      </c>
      <c r="H382" s="41">
        <f t="shared" si="28"/>
        <v>8450</v>
      </c>
    </row>
    <row r="383" spans="1:8" outlineLevel="3">
      <c r="A383" s="29"/>
      <c r="B383" s="28" t="s">
        <v>304</v>
      </c>
      <c r="C383" s="30">
        <v>1750</v>
      </c>
      <c r="D383" s="30">
        <f>C383</f>
        <v>1750</v>
      </c>
      <c r="E383" s="30">
        <f>D383</f>
        <v>1750</v>
      </c>
      <c r="H383" s="41">
        <f t="shared" si="28"/>
        <v>1750</v>
      </c>
    </row>
    <row r="384" spans="1:8" outlineLevel="3">
      <c r="A384" s="29"/>
      <c r="B384" s="28" t="s">
        <v>305</v>
      </c>
      <c r="C384" s="30">
        <v>1750</v>
      </c>
      <c r="D384" s="30">
        <f t="shared" ref="D384:E387" si="40">C384</f>
        <v>1750</v>
      </c>
      <c r="E384" s="30">
        <f t="shared" si="40"/>
        <v>1750</v>
      </c>
      <c r="H384" s="41">
        <f t="shared" si="28"/>
        <v>1750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1750</v>
      </c>
      <c r="D386" s="30">
        <f t="shared" si="40"/>
        <v>1750</v>
      </c>
      <c r="E386" s="30">
        <f t="shared" si="40"/>
        <v>1750</v>
      </c>
      <c r="H386" s="41">
        <f t="shared" ref="H386:H449" si="41">C386</f>
        <v>1750</v>
      </c>
    </row>
    <row r="387" spans="1:8" outlineLevel="3">
      <c r="A387" s="29"/>
      <c r="B387" s="28" t="s">
        <v>308</v>
      </c>
      <c r="C387" s="30">
        <v>3200</v>
      </c>
      <c r="D387" s="30">
        <f t="shared" si="40"/>
        <v>3200</v>
      </c>
      <c r="E387" s="30">
        <f t="shared" si="40"/>
        <v>3200</v>
      </c>
      <c r="H387" s="41">
        <f t="shared" si="41"/>
        <v>3200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  <c r="H404" s="41">
        <f t="shared" si="41"/>
        <v>3500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2500</v>
      </c>
      <c r="D406" s="30">
        <f t="shared" si="45"/>
        <v>2500</v>
      </c>
      <c r="E406" s="30">
        <f t="shared" si="45"/>
        <v>2500</v>
      </c>
      <c r="H406" s="41">
        <f t="shared" si="41"/>
        <v>2500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86500</v>
      </c>
      <c r="D429" s="5">
        <f>SUM(D430:D442)</f>
        <v>86500</v>
      </c>
      <c r="E429" s="5">
        <f>SUM(E430:E442)</f>
        <v>86500</v>
      </c>
      <c r="H429" s="41">
        <f t="shared" si="41"/>
        <v>86500</v>
      </c>
    </row>
    <row r="430" spans="1:8" outlineLevel="3">
      <c r="A430" s="29"/>
      <c r="B430" s="28" t="s">
        <v>343</v>
      </c>
      <c r="C430" s="30">
        <v>11000</v>
      </c>
      <c r="D430" s="30">
        <f>C430</f>
        <v>11000</v>
      </c>
      <c r="E430" s="30">
        <f>D430</f>
        <v>11000</v>
      </c>
      <c r="H430" s="41">
        <f t="shared" si="41"/>
        <v>11000</v>
      </c>
    </row>
    <row r="431" spans="1:8" outlineLevel="3">
      <c r="A431" s="29"/>
      <c r="B431" s="28" t="s">
        <v>344</v>
      </c>
      <c r="C431" s="30">
        <v>15500</v>
      </c>
      <c r="D431" s="30">
        <f t="shared" ref="D431:E442" si="49">C431</f>
        <v>15500</v>
      </c>
      <c r="E431" s="30">
        <f t="shared" si="49"/>
        <v>15500</v>
      </c>
      <c r="H431" s="41">
        <f t="shared" si="41"/>
        <v>15500</v>
      </c>
    </row>
    <row r="432" spans="1:8" outlineLevel="3">
      <c r="A432" s="29"/>
      <c r="B432" s="28" t="s">
        <v>345</v>
      </c>
      <c r="C432" s="30">
        <v>30000</v>
      </c>
      <c r="D432" s="30">
        <f t="shared" si="49"/>
        <v>30000</v>
      </c>
      <c r="E432" s="30">
        <f t="shared" si="49"/>
        <v>30000</v>
      </c>
      <c r="H432" s="41">
        <f t="shared" si="41"/>
        <v>30000</v>
      </c>
    </row>
    <row r="433" spans="1:8" outlineLevel="3">
      <c r="A433" s="29"/>
      <c r="B433" s="28" t="s">
        <v>346</v>
      </c>
      <c r="C433" s="30">
        <v>0</v>
      </c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2000</v>
      </c>
      <c r="D434" s="30">
        <f t="shared" si="49"/>
        <v>2000</v>
      </c>
      <c r="E434" s="30">
        <f t="shared" si="49"/>
        <v>2000</v>
      </c>
      <c r="H434" s="41">
        <f t="shared" si="41"/>
        <v>2000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5000</v>
      </c>
      <c r="D439" s="30">
        <f t="shared" si="49"/>
        <v>5000</v>
      </c>
      <c r="E439" s="30">
        <f t="shared" si="49"/>
        <v>5000</v>
      </c>
      <c r="H439" s="41">
        <f t="shared" si="41"/>
        <v>5000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8000</v>
      </c>
      <c r="D441" s="30">
        <f t="shared" si="49"/>
        <v>8000</v>
      </c>
      <c r="E441" s="30">
        <f t="shared" si="49"/>
        <v>8000</v>
      </c>
      <c r="H441" s="41">
        <f t="shared" si="41"/>
        <v>8000</v>
      </c>
    </row>
    <row r="442" spans="1:8" outlineLevel="3">
      <c r="A442" s="29"/>
      <c r="B442" s="28" t="s">
        <v>355</v>
      </c>
      <c r="C442" s="30">
        <v>15000</v>
      </c>
      <c r="D442" s="30">
        <f t="shared" si="49"/>
        <v>15000</v>
      </c>
      <c r="E442" s="30">
        <f t="shared" si="49"/>
        <v>15000</v>
      </c>
      <c r="H442" s="41">
        <f t="shared" si="41"/>
        <v>15000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49500</v>
      </c>
      <c r="D444" s="32">
        <f>D445+D454+D455+D459+D462+D463+D468+D474+D477+D480+D481+D450</f>
        <v>49500</v>
      </c>
      <c r="E444" s="32">
        <f>E445+E454+E455+E459+E462+E463+E468+E474+E477+E480+E481+E450</f>
        <v>49500</v>
      </c>
      <c r="H444" s="41">
        <f t="shared" si="41"/>
        <v>49500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31500</v>
      </c>
      <c r="D445" s="5">
        <f>SUM(D446:D449)</f>
        <v>31500</v>
      </c>
      <c r="E445" s="5">
        <f>SUM(E446:E449)</f>
        <v>31500</v>
      </c>
      <c r="H445" s="41">
        <f t="shared" si="41"/>
        <v>31500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20000</v>
      </c>
      <c r="D449" s="30">
        <f t="shared" si="50"/>
        <v>20000</v>
      </c>
      <c r="E449" s="30">
        <f t="shared" si="50"/>
        <v>20000</v>
      </c>
      <c r="H449" s="41">
        <f t="shared" si="41"/>
        <v>20000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228418</v>
      </c>
      <c r="D483" s="35">
        <f>D484+D504+D509+D522+D528+D538</f>
        <v>228418</v>
      </c>
      <c r="E483" s="35">
        <f>E484+E504+E509+E522+E528+E538</f>
        <v>228418</v>
      </c>
      <c r="G483" s="39" t="s">
        <v>592</v>
      </c>
      <c r="H483" s="41">
        <f t="shared" si="51"/>
        <v>228418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101000</v>
      </c>
      <c r="D484" s="32">
        <f>D485+D486+D490+D491+D494+D497+D500+D501+D502+D503</f>
        <v>101000</v>
      </c>
      <c r="E484" s="32">
        <f>E485+E486+E490+E491+E494+E497+E500+E501+E502+E503</f>
        <v>101000</v>
      </c>
      <c r="H484" s="41">
        <f t="shared" si="51"/>
        <v>101000</v>
      </c>
    </row>
    <row r="485" spans="1:10" outlineLevel="2">
      <c r="A485" s="6">
        <v>3302</v>
      </c>
      <c r="B485" s="4" t="s">
        <v>391</v>
      </c>
      <c r="C485" s="5">
        <v>53500</v>
      </c>
      <c r="D485" s="5">
        <f>C485</f>
        <v>53500</v>
      </c>
      <c r="E485" s="5">
        <f>D485</f>
        <v>53500</v>
      </c>
      <c r="H485" s="41">
        <f t="shared" si="51"/>
        <v>53500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7500</v>
      </c>
      <c r="D494" s="5">
        <f>SUM(D495:D496)</f>
        <v>7500</v>
      </c>
      <c r="E494" s="5">
        <f>SUM(E495:E496)</f>
        <v>7500</v>
      </c>
      <c r="H494" s="41">
        <f t="shared" si="51"/>
        <v>7500</v>
      </c>
    </row>
    <row r="495" spans="1:10" ht="15" customHeight="1" outlineLevel="3">
      <c r="A495" s="28"/>
      <c r="B495" s="28" t="s">
        <v>401</v>
      </c>
      <c r="C495" s="30">
        <v>2500</v>
      </c>
      <c r="D495" s="30">
        <f>C495</f>
        <v>2500</v>
      </c>
      <c r="E495" s="30">
        <f>D495</f>
        <v>2500</v>
      </c>
      <c r="H495" s="41">
        <f t="shared" si="51"/>
        <v>2500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1"/>
        <v>10000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113500</v>
      </c>
      <c r="D509" s="32">
        <f>D510+D511+D512+D513+D517+D518+D519+D520+D521</f>
        <v>113500</v>
      </c>
      <c r="E509" s="32">
        <f>E510+E511+E512+E513+E517+E518+E519+E520+E521</f>
        <v>113500</v>
      </c>
      <c r="F509" s="51"/>
      <c r="H509" s="41">
        <f t="shared" si="51"/>
        <v>113500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23000</v>
      </c>
      <c r="D513" s="5">
        <f>SUM(D514:D516)</f>
        <v>23000</v>
      </c>
      <c r="E513" s="5">
        <f>SUM(E514:E516)</f>
        <v>23000</v>
      </c>
      <c r="H513" s="41">
        <f t="shared" si="51"/>
        <v>23000</v>
      </c>
    </row>
    <row r="514" spans="1:8" ht="15" customHeight="1" outlineLevel="3">
      <c r="A514" s="29"/>
      <c r="B514" s="28" t="s">
        <v>419</v>
      </c>
      <c r="C514" s="30">
        <v>20000</v>
      </c>
      <c r="D514" s="30">
        <f t="shared" ref="D514:E521" si="62">C514</f>
        <v>20000</v>
      </c>
      <c r="E514" s="30">
        <f t="shared" si="62"/>
        <v>20000</v>
      </c>
      <c r="H514" s="41">
        <f t="shared" ref="H514:H577" si="63">C514</f>
        <v>20000</v>
      </c>
    </row>
    <row r="515" spans="1:8" ht="15" customHeight="1" outlineLevel="3">
      <c r="A515" s="29"/>
      <c r="B515" s="28" t="s">
        <v>420</v>
      </c>
      <c r="C515" s="30">
        <v>3000</v>
      </c>
      <c r="D515" s="30">
        <f t="shared" si="62"/>
        <v>3000</v>
      </c>
      <c r="E515" s="30">
        <f t="shared" si="62"/>
        <v>3000</v>
      </c>
      <c r="H515" s="41">
        <f t="shared" si="63"/>
        <v>3000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90500</v>
      </c>
      <c r="D520" s="5">
        <f t="shared" si="62"/>
        <v>90500</v>
      </c>
      <c r="E520" s="5">
        <f t="shared" si="62"/>
        <v>90500</v>
      </c>
      <c r="H520" s="41">
        <f t="shared" si="63"/>
        <v>90500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3918</v>
      </c>
      <c r="D538" s="32">
        <f>SUM(D539:D544)</f>
        <v>3918</v>
      </c>
      <c r="E538" s="32">
        <f>SUM(E539:E544)</f>
        <v>3918</v>
      </c>
      <c r="H538" s="41">
        <f t="shared" si="63"/>
        <v>3918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3918</v>
      </c>
      <c r="D540" s="5">
        <f t="shared" ref="D540:E543" si="66">C540</f>
        <v>3918</v>
      </c>
      <c r="E540" s="5">
        <f t="shared" si="66"/>
        <v>3918</v>
      </c>
      <c r="H540" s="41">
        <f t="shared" si="63"/>
        <v>3918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158605</v>
      </c>
      <c r="D550" s="36">
        <f>D551</f>
        <v>158605</v>
      </c>
      <c r="E550" s="36">
        <f>E551</f>
        <v>158605</v>
      </c>
      <c r="G550" s="39" t="s">
        <v>59</v>
      </c>
      <c r="H550" s="41">
        <f t="shared" si="63"/>
        <v>158605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158605</v>
      </c>
      <c r="D551" s="33">
        <f>D552+D556</f>
        <v>158605</v>
      </c>
      <c r="E551" s="33">
        <f>E552+E556</f>
        <v>158605</v>
      </c>
      <c r="G551" s="39" t="s">
        <v>594</v>
      </c>
      <c r="H551" s="41">
        <f t="shared" si="63"/>
        <v>158605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158605</v>
      </c>
      <c r="D552" s="32">
        <f>SUM(D553:D555)</f>
        <v>158605</v>
      </c>
      <c r="E552" s="32">
        <f>SUM(E553:E555)</f>
        <v>158605</v>
      </c>
      <c r="H552" s="41">
        <f t="shared" si="63"/>
        <v>158605</v>
      </c>
    </row>
    <row r="553" spans="1:10" outlineLevel="2" collapsed="1">
      <c r="A553" s="6">
        <v>5500</v>
      </c>
      <c r="B553" s="4" t="s">
        <v>458</v>
      </c>
      <c r="C553" s="5">
        <v>158605</v>
      </c>
      <c r="D553" s="5">
        <f t="shared" ref="D553:E555" si="67">C553</f>
        <v>158605</v>
      </c>
      <c r="E553" s="5">
        <f t="shared" si="67"/>
        <v>158605</v>
      </c>
      <c r="H553" s="41">
        <f t="shared" si="63"/>
        <v>158605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1274550</v>
      </c>
      <c r="D559" s="37">
        <f>D560+D716+D725</f>
        <v>1274550</v>
      </c>
      <c r="E559" s="37">
        <f>E560+E716+E725</f>
        <v>1274550</v>
      </c>
      <c r="G559" s="39" t="s">
        <v>62</v>
      </c>
      <c r="H559" s="41">
        <f t="shared" si="63"/>
        <v>1274550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946750</v>
      </c>
      <c r="D560" s="36">
        <f>D561+D638+D642+D645</f>
        <v>946750</v>
      </c>
      <c r="E560" s="36">
        <f>E561+E638+E642+E645</f>
        <v>946750</v>
      </c>
      <c r="G560" s="39" t="s">
        <v>61</v>
      </c>
      <c r="H560" s="41">
        <f t="shared" si="63"/>
        <v>946750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946750</v>
      </c>
      <c r="D561" s="38">
        <f>D562+D567+D568+D569+D576+D577+D581+D584+D585+D586+D587+D592+D595+D599+D603+D610+D616+D628</f>
        <v>946750</v>
      </c>
      <c r="E561" s="38">
        <f>E562+E567+E568+E569+E576+E577+E581+E584+E585+E586+E587+E592+E595+E599+E603+E610+E616+E628</f>
        <v>946750</v>
      </c>
      <c r="G561" s="39" t="s">
        <v>595</v>
      </c>
      <c r="H561" s="41">
        <f t="shared" si="63"/>
        <v>946750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295750</v>
      </c>
      <c r="D569" s="32">
        <f>SUM(D570:D575)</f>
        <v>295750</v>
      </c>
      <c r="E569" s="32">
        <f>SUM(E570:E575)</f>
        <v>295750</v>
      </c>
      <c r="H569" s="41">
        <f t="shared" si="63"/>
        <v>295750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295750</v>
      </c>
      <c r="D572" s="5">
        <f t="shared" si="69"/>
        <v>295750</v>
      </c>
      <c r="E572" s="5">
        <f t="shared" si="69"/>
        <v>295750</v>
      </c>
      <c r="H572" s="41">
        <f t="shared" si="63"/>
        <v>295750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70000</v>
      </c>
      <c r="D581" s="32">
        <f>SUM(D582:D583)</f>
        <v>70000</v>
      </c>
      <c r="E581" s="32">
        <f>SUM(E582:E583)</f>
        <v>70000</v>
      </c>
      <c r="H581" s="41">
        <f t="shared" si="71"/>
        <v>70000</v>
      </c>
    </row>
    <row r="582" spans="1:8" outlineLevel="2">
      <c r="A582" s="7">
        <v>6606</v>
      </c>
      <c r="B582" s="4" t="s">
        <v>486</v>
      </c>
      <c r="C582" s="5">
        <v>70000</v>
      </c>
      <c r="D582" s="5">
        <f t="shared" ref="D582:E586" si="72">C582</f>
        <v>70000</v>
      </c>
      <c r="E582" s="5">
        <f t="shared" si="72"/>
        <v>70000</v>
      </c>
      <c r="H582" s="41">
        <f t="shared" si="71"/>
        <v>70000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40000</v>
      </c>
      <c r="D595" s="32">
        <f>SUM(D596:D598)</f>
        <v>40000</v>
      </c>
      <c r="E595" s="32">
        <f>SUM(E596:E598)</f>
        <v>40000</v>
      </c>
      <c r="H595" s="41">
        <f t="shared" si="71"/>
        <v>40000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40000</v>
      </c>
      <c r="D597" s="5">
        <f t="shared" ref="D597:E598" si="74">C597</f>
        <v>40000</v>
      </c>
      <c r="E597" s="5">
        <f t="shared" si="74"/>
        <v>40000</v>
      </c>
      <c r="H597" s="41">
        <f t="shared" si="71"/>
        <v>40000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276000</v>
      </c>
      <c r="D599" s="32">
        <f>SUM(D600:D602)</f>
        <v>276000</v>
      </c>
      <c r="E599" s="32">
        <f>SUM(E600:E602)</f>
        <v>276000</v>
      </c>
      <c r="H599" s="41">
        <f t="shared" si="71"/>
        <v>276000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276000</v>
      </c>
      <c r="D601" s="5">
        <f t="shared" si="75"/>
        <v>276000</v>
      </c>
      <c r="E601" s="5">
        <f t="shared" si="75"/>
        <v>276000</v>
      </c>
      <c r="H601" s="41">
        <f t="shared" si="71"/>
        <v>276000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120000</v>
      </c>
      <c r="D603" s="32">
        <f>SUM(D604:D609)</f>
        <v>120000</v>
      </c>
      <c r="E603" s="32">
        <f>SUM(E604:E609)</f>
        <v>120000</v>
      </c>
      <c r="H603" s="41">
        <f t="shared" si="71"/>
        <v>120000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120000</v>
      </c>
      <c r="D609" s="5">
        <f t="shared" si="76"/>
        <v>120000</v>
      </c>
      <c r="E609" s="5">
        <f t="shared" si="76"/>
        <v>120000</v>
      </c>
      <c r="H609" s="41">
        <f t="shared" si="71"/>
        <v>120000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125000</v>
      </c>
      <c r="D616" s="32">
        <f>SUM(D617:D627)</f>
        <v>125000</v>
      </c>
      <c r="E616" s="32">
        <f>SUM(E617:E627)</f>
        <v>125000</v>
      </c>
      <c r="H616" s="41">
        <f t="shared" si="71"/>
        <v>125000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125000</v>
      </c>
      <c r="D620" s="5">
        <f t="shared" si="78"/>
        <v>125000</v>
      </c>
      <c r="E620" s="5">
        <f t="shared" si="78"/>
        <v>125000</v>
      </c>
      <c r="H620" s="41">
        <f t="shared" si="71"/>
        <v>125000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20000</v>
      </c>
      <c r="D628" s="32">
        <f>SUM(D629:D637)</f>
        <v>20000</v>
      </c>
      <c r="E628" s="32">
        <f>SUM(E629:E637)</f>
        <v>20000</v>
      </c>
      <c r="H628" s="41">
        <f t="shared" si="71"/>
        <v>20000</v>
      </c>
    </row>
    <row r="629" spans="1:10" outlineLevel="2">
      <c r="A629" s="7">
        <v>6617</v>
      </c>
      <c r="B629" s="4" t="s">
        <v>532</v>
      </c>
      <c r="C629" s="5">
        <v>20000</v>
      </c>
      <c r="D629" s="5">
        <f>C629</f>
        <v>20000</v>
      </c>
      <c r="E629" s="5">
        <f>D629</f>
        <v>20000</v>
      </c>
      <c r="H629" s="41">
        <f t="shared" si="71"/>
        <v>20000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327800</v>
      </c>
      <c r="D716" s="36">
        <f>D717</f>
        <v>327800</v>
      </c>
      <c r="E716" s="36">
        <f>E717</f>
        <v>327800</v>
      </c>
      <c r="G716" s="39" t="s">
        <v>66</v>
      </c>
      <c r="H716" s="41">
        <f t="shared" si="92"/>
        <v>327800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327800</v>
      </c>
      <c r="D717" s="33">
        <f>D718+D722</f>
        <v>327800</v>
      </c>
      <c r="E717" s="33">
        <f>E718+E722</f>
        <v>327800</v>
      </c>
      <c r="G717" s="39" t="s">
        <v>599</v>
      </c>
      <c r="H717" s="41">
        <f t="shared" si="92"/>
        <v>327800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327800</v>
      </c>
      <c r="D718" s="31">
        <f>SUM(D719:D721)</f>
        <v>327800</v>
      </c>
      <c r="E718" s="31">
        <f>SUM(E719:E721)</f>
        <v>327800</v>
      </c>
      <c r="H718" s="41">
        <f t="shared" si="92"/>
        <v>327800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327800</v>
      </c>
      <c r="D720" s="5">
        <f t="shared" ref="D720:E721" si="94">C720</f>
        <v>327800</v>
      </c>
      <c r="E720" s="5">
        <f t="shared" si="94"/>
        <v>327800</v>
      </c>
      <c r="H720" s="41">
        <f t="shared" si="92"/>
        <v>327800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D250" zoomScale="160" zoomScaleNormal="160" workbookViewId="0">
      <selection activeCell="H720" sqref="H720"/>
    </sheetView>
  </sheetViews>
  <sheetFormatPr defaultColWidth="9.140625" defaultRowHeight="15" outlineLevelRow="3"/>
  <cols>
    <col min="1" max="1" width="7" bestFit="1" customWidth="1"/>
    <col min="2" max="2" width="62.140625" customWidth="1"/>
    <col min="3" max="3" width="23.28515625" customWidth="1"/>
    <col min="4" max="4" width="24" customWidth="1"/>
    <col min="5" max="5" width="21.42578125" customWidth="1"/>
    <col min="7" max="7" width="15.5703125" bestFit="1" customWidth="1"/>
    <col min="8" max="8" width="31.42578125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6789450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4139000</v>
      </c>
      <c r="D2" s="26">
        <f>D3+D67</f>
        <v>4139000</v>
      </c>
      <c r="E2" s="26">
        <f>E3+E67</f>
        <v>4139000</v>
      </c>
      <c r="G2" s="39" t="s">
        <v>60</v>
      </c>
      <c r="H2" s="41">
        <f>C2</f>
        <v>4139000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2084700</v>
      </c>
      <c r="D3" s="23">
        <f>D4+D11+D38+D61</f>
        <v>2084700</v>
      </c>
      <c r="E3" s="23">
        <f>E4+E11+E38+E61</f>
        <v>2084700</v>
      </c>
      <c r="G3" s="39" t="s">
        <v>57</v>
      </c>
      <c r="H3" s="41">
        <f t="shared" ref="H3:H66" si="0">C3</f>
        <v>2084700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1331500</v>
      </c>
      <c r="D4" s="21">
        <f>SUM(D5:D10)</f>
        <v>1331500</v>
      </c>
      <c r="E4" s="21">
        <f>SUM(E5:E10)</f>
        <v>1331500</v>
      </c>
      <c r="F4" s="17"/>
      <c r="G4" s="39" t="s">
        <v>53</v>
      </c>
      <c r="H4" s="41">
        <f t="shared" si="0"/>
        <v>1331500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90000</v>
      </c>
      <c r="D6" s="2">
        <f t="shared" ref="D6:E10" si="1">C6</f>
        <v>90000</v>
      </c>
      <c r="E6" s="2">
        <f t="shared" si="1"/>
        <v>90000</v>
      </c>
      <c r="F6" s="17"/>
      <c r="G6" s="17"/>
      <c r="H6" s="41">
        <f t="shared" si="0"/>
        <v>90000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700000</v>
      </c>
      <c r="D7" s="2">
        <f t="shared" si="1"/>
        <v>700000</v>
      </c>
      <c r="E7" s="2">
        <f t="shared" si="1"/>
        <v>700000</v>
      </c>
      <c r="F7" s="17"/>
      <c r="G7" s="17"/>
      <c r="H7" s="41">
        <f t="shared" si="0"/>
        <v>700000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f t="shared" si="1"/>
        <v>100000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90000</v>
      </c>
      <c r="D9" s="2">
        <f t="shared" si="1"/>
        <v>90000</v>
      </c>
      <c r="E9" s="2">
        <f t="shared" si="1"/>
        <v>90000</v>
      </c>
      <c r="F9" s="17"/>
      <c r="G9" s="17"/>
      <c r="H9" s="41">
        <f t="shared" si="0"/>
        <v>90000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358000</v>
      </c>
      <c r="D11" s="21">
        <f>SUM(D12:D37)</f>
        <v>358000</v>
      </c>
      <c r="E11" s="21">
        <f>SUM(E12:E37)</f>
        <v>358000</v>
      </c>
      <c r="F11" s="17"/>
      <c r="G11" s="39" t="s">
        <v>54</v>
      </c>
      <c r="H11" s="41">
        <f t="shared" si="0"/>
        <v>358000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200000</v>
      </c>
      <c r="D12" s="2">
        <f>C12</f>
        <v>200000</v>
      </c>
      <c r="E12" s="2">
        <f>D12</f>
        <v>200000</v>
      </c>
      <c r="H12" s="41">
        <f t="shared" si="0"/>
        <v>200000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38000</v>
      </c>
      <c r="D15" s="2">
        <f t="shared" si="2"/>
        <v>38000</v>
      </c>
      <c r="E15" s="2">
        <f t="shared" si="2"/>
        <v>38000</v>
      </c>
      <c r="H15" s="41">
        <f t="shared" si="0"/>
        <v>38000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30000</v>
      </c>
      <c r="D32" s="2">
        <f t="shared" si="3"/>
        <v>30000</v>
      </c>
      <c r="E32" s="2">
        <f t="shared" si="3"/>
        <v>30000</v>
      </c>
      <c r="H32" s="41">
        <f t="shared" si="0"/>
        <v>30000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60000</v>
      </c>
      <c r="D36" s="2">
        <f t="shared" si="3"/>
        <v>60000</v>
      </c>
      <c r="E36" s="2">
        <f t="shared" si="3"/>
        <v>60000</v>
      </c>
      <c r="H36" s="41">
        <f t="shared" si="0"/>
        <v>60000</v>
      </c>
    </row>
    <row r="37" spans="1:10" outlineLevel="1">
      <c r="A37" s="3">
        <v>2499</v>
      </c>
      <c r="B37" s="1" t="s">
        <v>10</v>
      </c>
      <c r="C37" s="15">
        <v>10000</v>
      </c>
      <c r="D37" s="2">
        <f t="shared" si="3"/>
        <v>10000</v>
      </c>
      <c r="E37" s="2">
        <f t="shared" si="3"/>
        <v>10000</v>
      </c>
      <c r="H37" s="41">
        <f t="shared" si="0"/>
        <v>10000</v>
      </c>
    </row>
    <row r="38" spans="1:10">
      <c r="A38" s="159" t="s">
        <v>145</v>
      </c>
      <c r="B38" s="160"/>
      <c r="C38" s="21">
        <f>SUM(C39:C60)</f>
        <v>389200</v>
      </c>
      <c r="D38" s="21">
        <f>SUM(D39:D60)</f>
        <v>389200</v>
      </c>
      <c r="E38" s="21">
        <f>SUM(E39:E60)</f>
        <v>389200</v>
      </c>
      <c r="G38" s="39" t="s">
        <v>55</v>
      </c>
      <c r="H38" s="41">
        <f t="shared" si="0"/>
        <v>389200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32000</v>
      </c>
      <c r="D39" s="2">
        <f>C39</f>
        <v>32000</v>
      </c>
      <c r="E39" s="2">
        <f>D39</f>
        <v>32000</v>
      </c>
      <c r="H39" s="41">
        <f t="shared" si="0"/>
        <v>32000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30000</v>
      </c>
      <c r="D44" s="2">
        <f t="shared" si="4"/>
        <v>30000</v>
      </c>
      <c r="E44" s="2">
        <f t="shared" si="4"/>
        <v>30000</v>
      </c>
      <c r="H44" s="41">
        <f t="shared" si="0"/>
        <v>30000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160000</v>
      </c>
      <c r="D55" s="2">
        <f t="shared" si="4"/>
        <v>160000</v>
      </c>
      <c r="E55" s="2">
        <f t="shared" si="4"/>
        <v>160000</v>
      </c>
      <c r="H55" s="41">
        <f t="shared" si="0"/>
        <v>160000</v>
      </c>
    </row>
    <row r="56" spans="1:10" outlineLevel="1">
      <c r="A56" s="20">
        <v>3303</v>
      </c>
      <c r="B56" s="20" t="s">
        <v>154</v>
      </c>
      <c r="C56" s="2">
        <v>90000</v>
      </c>
      <c r="D56" s="2">
        <f t="shared" ref="D56:E60" si="5">C56</f>
        <v>90000</v>
      </c>
      <c r="E56" s="2">
        <f t="shared" si="5"/>
        <v>90000</v>
      </c>
      <c r="H56" s="41">
        <f t="shared" si="0"/>
        <v>90000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12000</v>
      </c>
      <c r="D60" s="2">
        <f t="shared" si="5"/>
        <v>12000</v>
      </c>
      <c r="E60" s="2">
        <f t="shared" si="5"/>
        <v>12000</v>
      </c>
      <c r="H60" s="41">
        <f t="shared" si="0"/>
        <v>12000</v>
      </c>
    </row>
    <row r="61" spans="1:10">
      <c r="A61" s="159" t="s">
        <v>158</v>
      </c>
      <c r="B61" s="160"/>
      <c r="C61" s="22">
        <f>SUM(C62:C66)</f>
        <v>6000</v>
      </c>
      <c r="D61" s="22">
        <f>SUM(D62:D66)</f>
        <v>6000</v>
      </c>
      <c r="E61" s="22">
        <f>SUM(E62:E66)</f>
        <v>6000</v>
      </c>
      <c r="G61" s="39" t="s">
        <v>105</v>
      </c>
      <c r="H61" s="41">
        <f t="shared" si="0"/>
        <v>6000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2000</v>
      </c>
      <c r="D62" s="2">
        <f>C62</f>
        <v>2000</v>
      </c>
      <c r="E62" s="2">
        <f>D62</f>
        <v>2000</v>
      </c>
      <c r="H62" s="41">
        <f t="shared" si="0"/>
        <v>2000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4000</v>
      </c>
      <c r="D65" s="2">
        <f t="shared" si="6"/>
        <v>4000</v>
      </c>
      <c r="E65" s="2">
        <f t="shared" si="6"/>
        <v>4000</v>
      </c>
      <c r="H65" s="41">
        <f t="shared" si="0"/>
        <v>4000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2054300</v>
      </c>
      <c r="D67" s="25">
        <f>D97+D68</f>
        <v>2054300</v>
      </c>
      <c r="E67" s="25">
        <f>E97+E68</f>
        <v>2054300</v>
      </c>
      <c r="G67" s="39" t="s">
        <v>59</v>
      </c>
      <c r="H67" s="41">
        <f t="shared" ref="H67:H130" si="7">C67</f>
        <v>2054300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191800</v>
      </c>
      <c r="D68" s="21">
        <f>SUM(D69:D96)</f>
        <v>191800</v>
      </c>
      <c r="E68" s="21">
        <f>SUM(E69:E96)</f>
        <v>191800</v>
      </c>
      <c r="G68" s="39" t="s">
        <v>56</v>
      </c>
      <c r="H68" s="41">
        <f t="shared" si="7"/>
        <v>191800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7000</v>
      </c>
      <c r="D76" s="2">
        <f t="shared" si="8"/>
        <v>7000</v>
      </c>
      <c r="E76" s="2">
        <f t="shared" si="8"/>
        <v>7000</v>
      </c>
      <c r="H76" s="41">
        <f t="shared" si="7"/>
        <v>7000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80000</v>
      </c>
      <c r="D79" s="2">
        <f t="shared" si="8"/>
        <v>80000</v>
      </c>
      <c r="E79" s="2">
        <f t="shared" si="8"/>
        <v>80000</v>
      </c>
      <c r="H79" s="41">
        <f t="shared" si="7"/>
        <v>80000</v>
      </c>
    </row>
    <row r="80" spans="1:10" ht="15" customHeight="1" outlineLevel="1">
      <c r="A80" s="3">
        <v>5202</v>
      </c>
      <c r="B80" s="2" t="s">
        <v>172</v>
      </c>
      <c r="C80" s="2">
        <v>20000</v>
      </c>
      <c r="D80" s="2">
        <f t="shared" si="8"/>
        <v>20000</v>
      </c>
      <c r="E80" s="2">
        <f t="shared" si="8"/>
        <v>20000</v>
      </c>
      <c r="H80" s="41">
        <f t="shared" si="7"/>
        <v>20000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30000</v>
      </c>
      <c r="D83" s="2">
        <f t="shared" si="8"/>
        <v>30000</v>
      </c>
      <c r="E83" s="2">
        <f t="shared" si="8"/>
        <v>30000</v>
      </c>
      <c r="H83" s="41">
        <f t="shared" si="7"/>
        <v>30000</v>
      </c>
    </row>
    <row r="84" spans="1:8" ht="15" customHeight="1" outlineLevel="1">
      <c r="A84" s="3">
        <v>5206</v>
      </c>
      <c r="B84" s="2" t="s">
        <v>176</v>
      </c>
      <c r="C84" s="2">
        <v>54800</v>
      </c>
      <c r="D84" s="2">
        <f t="shared" si="8"/>
        <v>54800</v>
      </c>
      <c r="E84" s="2">
        <f t="shared" si="8"/>
        <v>54800</v>
      </c>
      <c r="H84" s="41">
        <f t="shared" si="7"/>
        <v>54800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1862500</v>
      </c>
      <c r="D97" s="21">
        <f>SUM(D98:D113)</f>
        <v>1862500</v>
      </c>
      <c r="E97" s="21">
        <f>SUM(E98:E113)</f>
        <v>1862500</v>
      </c>
      <c r="G97" s="39" t="s">
        <v>58</v>
      </c>
      <c r="H97" s="41">
        <f t="shared" si="7"/>
        <v>1862500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1845000</v>
      </c>
      <c r="D98" s="2">
        <f>C98</f>
        <v>1845000</v>
      </c>
      <c r="E98" s="2">
        <f>D98</f>
        <v>1845000</v>
      </c>
      <c r="H98" s="41">
        <f t="shared" si="7"/>
        <v>1845000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2000</v>
      </c>
      <c r="D101" s="2">
        <f t="shared" si="10"/>
        <v>2000</v>
      </c>
      <c r="E101" s="2">
        <f t="shared" si="10"/>
        <v>2000</v>
      </c>
      <c r="H101" s="41">
        <f t="shared" si="7"/>
        <v>2000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13000</v>
      </c>
      <c r="D103" s="2">
        <f t="shared" si="10"/>
        <v>13000</v>
      </c>
      <c r="E103" s="2">
        <f t="shared" si="10"/>
        <v>13000</v>
      </c>
      <c r="H103" s="41">
        <f t="shared" si="7"/>
        <v>13000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</v>
      </c>
      <c r="D106" s="2">
        <f t="shared" si="10"/>
        <v>100</v>
      </c>
      <c r="E106" s="2">
        <f t="shared" si="10"/>
        <v>100</v>
      </c>
      <c r="H106" s="41">
        <f t="shared" si="7"/>
        <v>100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1400</v>
      </c>
      <c r="D109" s="2">
        <f t="shared" si="10"/>
        <v>1400</v>
      </c>
      <c r="E109" s="2">
        <f t="shared" si="10"/>
        <v>1400</v>
      </c>
      <c r="H109" s="41">
        <f t="shared" si="7"/>
        <v>1400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64" t="s">
        <v>62</v>
      </c>
      <c r="B114" s="165"/>
      <c r="C114" s="26">
        <f>C115+C152+C177</f>
        <v>2650450</v>
      </c>
      <c r="D114" s="26">
        <f>D115+D152+D177</f>
        <v>2650450</v>
      </c>
      <c r="E114" s="26">
        <f>E115+E152+E177</f>
        <v>2650450</v>
      </c>
      <c r="G114" s="39" t="s">
        <v>62</v>
      </c>
      <c r="H114" s="41">
        <f t="shared" si="7"/>
        <v>2650450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2650450</v>
      </c>
      <c r="D115" s="23">
        <f>D116+D135</f>
        <v>2650450</v>
      </c>
      <c r="E115" s="23">
        <f>E116+E135</f>
        <v>2650450</v>
      </c>
      <c r="G115" s="39" t="s">
        <v>61</v>
      </c>
      <c r="H115" s="41">
        <f t="shared" si="7"/>
        <v>2650450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1622000</v>
      </c>
      <c r="D116" s="21">
        <f>D117+D120+D123+D126+D129+D132</f>
        <v>1622000</v>
      </c>
      <c r="E116" s="21">
        <f>E117+E120+E123+E126+E129+E132</f>
        <v>1622000</v>
      </c>
      <c r="G116" s="39" t="s">
        <v>583</v>
      </c>
      <c r="H116" s="41">
        <f t="shared" si="7"/>
        <v>1622000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1346000</v>
      </c>
      <c r="D117" s="2">
        <f>D118+D119</f>
        <v>1346000</v>
      </c>
      <c r="E117" s="2">
        <f>E118+E119</f>
        <v>1346000</v>
      </c>
      <c r="H117" s="41">
        <f t="shared" si="7"/>
        <v>1346000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1346000</v>
      </c>
      <c r="D119" s="128">
        <f>C119</f>
        <v>1346000</v>
      </c>
      <c r="E119" s="128">
        <f>D119</f>
        <v>1346000</v>
      </c>
      <c r="H119" s="41">
        <f t="shared" si="7"/>
        <v>1346000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276000</v>
      </c>
      <c r="D126" s="2">
        <f>D127+D128</f>
        <v>276000</v>
      </c>
      <c r="E126" s="2">
        <f>E127+E128</f>
        <v>276000</v>
      </c>
      <c r="H126" s="41">
        <f t="shared" si="7"/>
        <v>276000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276000</v>
      </c>
      <c r="D128" s="128">
        <f>C128</f>
        <v>276000</v>
      </c>
      <c r="E128" s="128">
        <f>D128</f>
        <v>276000</v>
      </c>
      <c r="H128" s="41">
        <f t="shared" si="7"/>
        <v>276000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1028450</v>
      </c>
      <c r="D135" s="21">
        <f>D136+D140+D143+D146+D149</f>
        <v>1028450</v>
      </c>
      <c r="E135" s="21">
        <f>E136+E140+E143+E146+E149</f>
        <v>1028450</v>
      </c>
      <c r="G135" s="39" t="s">
        <v>584</v>
      </c>
      <c r="H135" s="41">
        <f t="shared" si="11"/>
        <v>1028450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368860</v>
      </c>
      <c r="D136" s="2">
        <f>D137+D138+D139</f>
        <v>368860</v>
      </c>
      <c r="E136" s="2">
        <f>E137+E138+E139</f>
        <v>368860</v>
      </c>
      <c r="H136" s="41">
        <f t="shared" si="11"/>
        <v>368860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300000</v>
      </c>
      <c r="D138" s="128">
        <f t="shared" ref="D138:E139" si="12">C138</f>
        <v>300000</v>
      </c>
      <c r="E138" s="128">
        <f t="shared" si="12"/>
        <v>300000</v>
      </c>
      <c r="H138" s="41">
        <f t="shared" si="11"/>
        <v>300000</v>
      </c>
    </row>
    <row r="139" spans="1:10" ht="15" customHeight="1" outlineLevel="2">
      <c r="A139" s="130"/>
      <c r="B139" s="129" t="s">
        <v>861</v>
      </c>
      <c r="C139" s="128">
        <v>68860</v>
      </c>
      <c r="D139" s="128">
        <f t="shared" si="12"/>
        <v>68860</v>
      </c>
      <c r="E139" s="128">
        <f t="shared" si="12"/>
        <v>68860</v>
      </c>
      <c r="H139" s="41">
        <f t="shared" si="11"/>
        <v>68860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659590</v>
      </c>
      <c r="D149" s="2">
        <f>D150+D151</f>
        <v>659590</v>
      </c>
      <c r="E149" s="2">
        <f>E150+E151</f>
        <v>659590</v>
      </c>
      <c r="H149" s="41">
        <f t="shared" si="11"/>
        <v>659590</v>
      </c>
    </row>
    <row r="150" spans="1:10" ht="15" customHeight="1" outlineLevel="2">
      <c r="A150" s="130"/>
      <c r="B150" s="129" t="s">
        <v>855</v>
      </c>
      <c r="C150" s="128">
        <v>659590</v>
      </c>
      <c r="D150" s="128">
        <f>C150</f>
        <v>659590</v>
      </c>
      <c r="E150" s="128">
        <f>D150</f>
        <v>659590</v>
      </c>
      <c r="H150" s="41">
        <f t="shared" si="11"/>
        <v>659590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6789450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4097000</v>
      </c>
      <c r="D257" s="37">
        <f>D258+D550</f>
        <v>3970386</v>
      </c>
      <c r="E257" s="37">
        <f>E258+E550</f>
        <v>3970386</v>
      </c>
      <c r="G257" s="39" t="s">
        <v>60</v>
      </c>
      <c r="H257" s="41">
        <f>C257</f>
        <v>4097000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3897179</v>
      </c>
      <c r="D258" s="36">
        <f>D259+D339+D483+D547</f>
        <v>3770565</v>
      </c>
      <c r="E258" s="36">
        <f>E259+E339+E483+E547</f>
        <v>3770565</v>
      </c>
      <c r="G258" s="39" t="s">
        <v>57</v>
      </c>
      <c r="H258" s="41">
        <f t="shared" ref="H258:H321" si="21">C258</f>
        <v>3897179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2578000</v>
      </c>
      <c r="D259" s="33">
        <f>D260+D263+D314</f>
        <v>2451386</v>
      </c>
      <c r="E259" s="33">
        <f>E260+E263+E314</f>
        <v>2451386</v>
      </c>
      <c r="G259" s="39" t="s">
        <v>590</v>
      </c>
      <c r="H259" s="41">
        <f t="shared" si="21"/>
        <v>2578000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2455000</v>
      </c>
      <c r="D263" s="32">
        <f>D264+D265+D289+D296+D298+D302+D305+D308+D313</f>
        <v>2435000</v>
      </c>
      <c r="E263" s="32">
        <f>E264+E265+E289+E296+E298+E302+E305+E308+E313</f>
        <v>2435000</v>
      </c>
      <c r="H263" s="41">
        <f t="shared" si="21"/>
        <v>2455000</v>
      </c>
    </row>
    <row r="264" spans="1:10" outlineLevel="2">
      <c r="A264" s="6">
        <v>1101</v>
      </c>
      <c r="B264" s="4" t="s">
        <v>34</v>
      </c>
      <c r="C264" s="5">
        <v>741896</v>
      </c>
      <c r="D264" s="5">
        <f>C264</f>
        <v>741896</v>
      </c>
      <c r="E264" s="5">
        <f>D264</f>
        <v>741896</v>
      </c>
      <c r="H264" s="41">
        <f t="shared" si="21"/>
        <v>741896</v>
      </c>
    </row>
    <row r="265" spans="1:10" outlineLevel="2">
      <c r="A265" s="6">
        <v>1101</v>
      </c>
      <c r="B265" s="4" t="s">
        <v>35</v>
      </c>
      <c r="C265" s="5">
        <f>SUM(C266:C288)</f>
        <v>1226349</v>
      </c>
      <c r="D265" s="5">
        <f>SUM(D266:D288)</f>
        <v>1226349</v>
      </c>
      <c r="E265" s="5">
        <f>SUM(E266:E288)</f>
        <v>1226349</v>
      </c>
      <c r="H265" s="41">
        <f t="shared" si="21"/>
        <v>1226349</v>
      </c>
    </row>
    <row r="266" spans="1:10" outlineLevel="3">
      <c r="A266" s="29"/>
      <c r="B266" s="28" t="s">
        <v>218</v>
      </c>
      <c r="C266" s="30">
        <v>43415</v>
      </c>
      <c r="D266" s="30">
        <f>C266</f>
        <v>43415</v>
      </c>
      <c r="E266" s="30">
        <f>D266</f>
        <v>43415</v>
      </c>
      <c r="H266" s="41">
        <f t="shared" si="21"/>
        <v>43415</v>
      </c>
    </row>
    <row r="267" spans="1:10" outlineLevel="3">
      <c r="A267" s="29"/>
      <c r="B267" s="28" t="s">
        <v>219</v>
      </c>
      <c r="C267" s="30">
        <v>245256</v>
      </c>
      <c r="D267" s="30">
        <f t="shared" ref="D267:E282" si="22">C267</f>
        <v>245256</v>
      </c>
      <c r="E267" s="30">
        <f t="shared" si="22"/>
        <v>245256</v>
      </c>
      <c r="H267" s="41">
        <f t="shared" si="21"/>
        <v>245256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900</v>
      </c>
      <c r="D269" s="30">
        <f t="shared" si="22"/>
        <v>900</v>
      </c>
      <c r="E269" s="30">
        <f t="shared" si="22"/>
        <v>900</v>
      </c>
      <c r="H269" s="41">
        <f t="shared" si="21"/>
        <v>900</v>
      </c>
    </row>
    <row r="270" spans="1:10" outlineLevel="3">
      <c r="A270" s="29"/>
      <c r="B270" s="28" t="s">
        <v>222</v>
      </c>
      <c r="C270" s="30">
        <v>9168</v>
      </c>
      <c r="D270" s="30">
        <f t="shared" si="22"/>
        <v>9168</v>
      </c>
      <c r="E270" s="30">
        <f t="shared" si="22"/>
        <v>9168</v>
      </c>
      <c r="H270" s="41">
        <f t="shared" si="21"/>
        <v>9168</v>
      </c>
    </row>
    <row r="271" spans="1:10" outlineLevel="3">
      <c r="A271" s="29"/>
      <c r="B271" s="28" t="s">
        <v>223</v>
      </c>
      <c r="C271" s="30">
        <v>66036</v>
      </c>
      <c r="D271" s="30">
        <f t="shared" si="22"/>
        <v>66036</v>
      </c>
      <c r="E271" s="30">
        <f t="shared" si="22"/>
        <v>66036</v>
      </c>
      <c r="H271" s="41">
        <f t="shared" si="21"/>
        <v>66036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20464</v>
      </c>
      <c r="D276" s="30">
        <f t="shared" si="22"/>
        <v>20464</v>
      </c>
      <c r="E276" s="30">
        <f t="shared" si="22"/>
        <v>20464</v>
      </c>
      <c r="H276" s="41">
        <f t="shared" si="21"/>
        <v>20464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177200</v>
      </c>
      <c r="D283" s="30">
        <f t="shared" ref="D283:E288" si="23">C283</f>
        <v>177200</v>
      </c>
      <c r="E283" s="30">
        <f t="shared" si="23"/>
        <v>177200</v>
      </c>
      <c r="H283" s="41">
        <f t="shared" si="21"/>
        <v>177200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618700</v>
      </c>
      <c r="D286" s="30">
        <f t="shared" si="23"/>
        <v>618700</v>
      </c>
      <c r="E286" s="30">
        <f t="shared" si="23"/>
        <v>618700</v>
      </c>
      <c r="H286" s="41">
        <f t="shared" si="21"/>
        <v>618700</v>
      </c>
    </row>
    <row r="287" spans="1:8" outlineLevel="3">
      <c r="A287" s="29"/>
      <c r="B287" s="28" t="s">
        <v>239</v>
      </c>
      <c r="C287" s="30">
        <v>45210</v>
      </c>
      <c r="D287" s="30">
        <f t="shared" si="23"/>
        <v>45210</v>
      </c>
      <c r="E287" s="30">
        <f t="shared" si="23"/>
        <v>45210</v>
      </c>
      <c r="H287" s="41">
        <f t="shared" si="21"/>
        <v>45210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16560</v>
      </c>
      <c r="D289" s="5">
        <f>SUM(D290:D295)</f>
        <v>16560</v>
      </c>
      <c r="E289" s="5">
        <f>SUM(E290:E295)</f>
        <v>16560</v>
      </c>
      <c r="H289" s="41">
        <f t="shared" si="21"/>
        <v>16560</v>
      </c>
    </row>
    <row r="290" spans="1:8" outlineLevel="3">
      <c r="A290" s="29"/>
      <c r="B290" s="28" t="s">
        <v>241</v>
      </c>
      <c r="C290" s="30">
        <v>15000</v>
      </c>
      <c r="D290" s="30">
        <f>C290</f>
        <v>15000</v>
      </c>
      <c r="E290" s="30">
        <f>D290</f>
        <v>15000</v>
      </c>
      <c r="H290" s="41">
        <f t="shared" si="21"/>
        <v>15000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1560</v>
      </c>
      <c r="D293" s="30">
        <f t="shared" si="24"/>
        <v>1560</v>
      </c>
      <c r="E293" s="30">
        <f t="shared" si="24"/>
        <v>1560</v>
      </c>
      <c r="H293" s="41">
        <f t="shared" si="21"/>
        <v>1560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1200</v>
      </c>
      <c r="D296" s="5">
        <f>SUM(D297)</f>
        <v>1200</v>
      </c>
      <c r="E296" s="5">
        <f>SUM(E297)</f>
        <v>1200</v>
      </c>
      <c r="H296" s="41">
        <f t="shared" si="21"/>
        <v>1200</v>
      </c>
    </row>
    <row r="297" spans="1:8" outlineLevel="3">
      <c r="A297" s="29"/>
      <c r="B297" s="28" t="s">
        <v>111</v>
      </c>
      <c r="C297" s="30">
        <v>1200</v>
      </c>
      <c r="D297" s="30">
        <f>C297</f>
        <v>1200</v>
      </c>
      <c r="E297" s="30">
        <f>D297</f>
        <v>1200</v>
      </c>
      <c r="H297" s="41">
        <f t="shared" si="21"/>
        <v>1200</v>
      </c>
    </row>
    <row r="298" spans="1:8" outlineLevel="2">
      <c r="A298" s="6">
        <v>1101</v>
      </c>
      <c r="B298" s="4" t="s">
        <v>37</v>
      </c>
      <c r="C298" s="5">
        <f>SUM(C299:C301)</f>
        <v>70822</v>
      </c>
      <c r="D298" s="5">
        <f>SUM(D299:D301)</f>
        <v>70822</v>
      </c>
      <c r="E298" s="5">
        <f>SUM(E299:E301)</f>
        <v>70822</v>
      </c>
      <c r="H298" s="41">
        <f t="shared" si="21"/>
        <v>70822</v>
      </c>
    </row>
    <row r="299" spans="1:8" outlineLevel="3">
      <c r="A299" s="29"/>
      <c r="B299" s="28" t="s">
        <v>248</v>
      </c>
      <c r="C299" s="30">
        <v>22176</v>
      </c>
      <c r="D299" s="30">
        <f>C299</f>
        <v>22176</v>
      </c>
      <c r="E299" s="30">
        <f>D299</f>
        <v>22176</v>
      </c>
      <c r="H299" s="41">
        <f t="shared" si="21"/>
        <v>22176</v>
      </c>
    </row>
    <row r="300" spans="1:8" outlineLevel="3">
      <c r="A300" s="29"/>
      <c r="B300" s="28" t="s">
        <v>249</v>
      </c>
      <c r="C300" s="30">
        <v>37474</v>
      </c>
      <c r="D300" s="30">
        <f t="shared" ref="D300:E301" si="25">C300</f>
        <v>37474</v>
      </c>
      <c r="E300" s="30">
        <f t="shared" si="25"/>
        <v>37474</v>
      </c>
      <c r="H300" s="41">
        <f t="shared" si="21"/>
        <v>37474</v>
      </c>
    </row>
    <row r="301" spans="1:8" outlineLevel="3">
      <c r="A301" s="29"/>
      <c r="B301" s="28" t="s">
        <v>250</v>
      </c>
      <c r="C301" s="30">
        <v>11172</v>
      </c>
      <c r="D301" s="30">
        <f t="shared" si="25"/>
        <v>11172</v>
      </c>
      <c r="E301" s="30">
        <f t="shared" si="25"/>
        <v>11172</v>
      </c>
      <c r="H301" s="41">
        <f t="shared" si="21"/>
        <v>11172</v>
      </c>
    </row>
    <row r="302" spans="1:8" outlineLevel="2">
      <c r="A302" s="6">
        <v>1101</v>
      </c>
      <c r="B302" s="4" t="s">
        <v>251</v>
      </c>
      <c r="C302" s="5">
        <v>20000</v>
      </c>
      <c r="D302" s="5">
        <f>SUM(D303:D304)</f>
        <v>0</v>
      </c>
      <c r="E302" s="5">
        <f>SUM(E303:E304)</f>
        <v>0</v>
      </c>
      <c r="H302" s="41">
        <f t="shared" si="21"/>
        <v>20000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14777</v>
      </c>
      <c r="D305" s="5">
        <f>SUM(D306:D307)</f>
        <v>14777</v>
      </c>
      <c r="E305" s="5">
        <f>SUM(E306:E307)</f>
        <v>14777</v>
      </c>
      <c r="H305" s="41">
        <f t="shared" si="21"/>
        <v>14777</v>
      </c>
    </row>
    <row r="306" spans="1:8" outlineLevel="3">
      <c r="A306" s="29"/>
      <c r="B306" s="28" t="s">
        <v>254</v>
      </c>
      <c r="C306" s="30">
        <v>10875</v>
      </c>
      <c r="D306" s="30">
        <f>C306</f>
        <v>10875</v>
      </c>
      <c r="E306" s="30">
        <f>D306</f>
        <v>10875</v>
      </c>
      <c r="H306" s="41">
        <f t="shared" si="21"/>
        <v>10875</v>
      </c>
    </row>
    <row r="307" spans="1:8" outlineLevel="3">
      <c r="A307" s="29"/>
      <c r="B307" s="28" t="s">
        <v>255</v>
      </c>
      <c r="C307" s="30">
        <v>3902</v>
      </c>
      <c r="D307" s="30">
        <f>C307</f>
        <v>3902</v>
      </c>
      <c r="E307" s="30">
        <f>D307</f>
        <v>3902</v>
      </c>
      <c r="H307" s="41">
        <f t="shared" si="21"/>
        <v>3902</v>
      </c>
    </row>
    <row r="308" spans="1:8" outlineLevel="2">
      <c r="A308" s="6">
        <v>1101</v>
      </c>
      <c r="B308" s="4" t="s">
        <v>39</v>
      </c>
      <c r="C308" s="5">
        <f>SUM(C309:C312)</f>
        <v>363396</v>
      </c>
      <c r="D308" s="5">
        <f>SUM(D309:D312)</f>
        <v>363396</v>
      </c>
      <c r="E308" s="5">
        <f>SUM(E309:E312)</f>
        <v>363396</v>
      </c>
      <c r="H308" s="41">
        <f t="shared" si="21"/>
        <v>363396</v>
      </c>
    </row>
    <row r="309" spans="1:8" outlineLevel="3">
      <c r="A309" s="29"/>
      <c r="B309" s="28" t="s">
        <v>256</v>
      </c>
      <c r="C309" s="30">
        <v>262452</v>
      </c>
      <c r="D309" s="30">
        <f>C309</f>
        <v>262452</v>
      </c>
      <c r="E309" s="30">
        <f>D309</f>
        <v>262452</v>
      </c>
      <c r="H309" s="41">
        <f t="shared" si="21"/>
        <v>262452</v>
      </c>
    </row>
    <row r="310" spans="1:8" outlineLevel="3">
      <c r="A310" s="29"/>
      <c r="B310" s="28" t="s">
        <v>257</v>
      </c>
      <c r="C310" s="30">
        <v>80755</v>
      </c>
      <c r="D310" s="30">
        <f t="shared" ref="D310:E312" si="26">C310</f>
        <v>80755</v>
      </c>
      <c r="E310" s="30">
        <f t="shared" si="26"/>
        <v>80755</v>
      </c>
      <c r="H310" s="41">
        <f t="shared" si="21"/>
        <v>80755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20189</v>
      </c>
      <c r="D312" s="30">
        <f t="shared" si="26"/>
        <v>20189</v>
      </c>
      <c r="E312" s="30">
        <f t="shared" si="26"/>
        <v>20189</v>
      </c>
      <c r="H312" s="41">
        <f t="shared" si="21"/>
        <v>20189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123000</v>
      </c>
      <c r="D314" s="32">
        <f>D315+D325+D331+D336+D337+D338+D328</f>
        <v>16386</v>
      </c>
      <c r="E314" s="32">
        <f>E315+E325+E331+E336+E337+E338+E328</f>
        <v>16386</v>
      </c>
      <c r="H314" s="41">
        <f t="shared" si="21"/>
        <v>123000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106614</v>
      </c>
      <c r="D325" s="5">
        <f>SUM(D326:D327)</f>
        <v>0</v>
      </c>
      <c r="E325" s="5">
        <f>SUM(E326:E327)</f>
        <v>0</v>
      </c>
      <c r="H325" s="41">
        <f t="shared" si="28"/>
        <v>106614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1880</v>
      </c>
      <c r="D328" s="5">
        <f>SUM(D329:D330)</f>
        <v>1880</v>
      </c>
      <c r="E328" s="5">
        <f>SUM(E329:E330)</f>
        <v>1880</v>
      </c>
      <c r="H328" s="41">
        <f t="shared" si="28"/>
        <v>1880</v>
      </c>
    </row>
    <row r="329" spans="1:8" outlineLevel="3">
      <c r="A329" s="29"/>
      <c r="B329" s="28" t="s">
        <v>254</v>
      </c>
      <c r="C329" s="30">
        <v>1318</v>
      </c>
      <c r="D329" s="30">
        <f>C329</f>
        <v>1318</v>
      </c>
      <c r="E329" s="30">
        <f>D329</f>
        <v>1318</v>
      </c>
      <c r="H329" s="41">
        <f t="shared" si="28"/>
        <v>1318</v>
      </c>
    </row>
    <row r="330" spans="1:8" outlineLevel="3">
      <c r="A330" s="29"/>
      <c r="B330" s="28" t="s">
        <v>255</v>
      </c>
      <c r="C330" s="30">
        <v>562</v>
      </c>
      <c r="D330" s="30">
        <f>C330</f>
        <v>562</v>
      </c>
      <c r="E330" s="30">
        <f>D330</f>
        <v>562</v>
      </c>
      <c r="H330" s="41">
        <f t="shared" si="28"/>
        <v>562</v>
      </c>
    </row>
    <row r="331" spans="1:8" outlineLevel="2">
      <c r="A331" s="6">
        <v>1102</v>
      </c>
      <c r="B331" s="4" t="s">
        <v>39</v>
      </c>
      <c r="C331" s="5">
        <f>SUM(C332:C335)</f>
        <v>14506</v>
      </c>
      <c r="D331" s="5">
        <f>SUM(D332:D335)</f>
        <v>14506</v>
      </c>
      <c r="E331" s="5">
        <f>SUM(E332:E335)</f>
        <v>14506</v>
      </c>
      <c r="H331" s="41">
        <f t="shared" si="28"/>
        <v>14506</v>
      </c>
    </row>
    <row r="332" spans="1:8" outlineLevel="3">
      <c r="A332" s="29"/>
      <c r="B332" s="28" t="s">
        <v>256</v>
      </c>
      <c r="C332" s="30">
        <v>10162</v>
      </c>
      <c r="D332" s="30">
        <f>C332</f>
        <v>10162</v>
      </c>
      <c r="E332" s="30">
        <f>D332</f>
        <v>10162</v>
      </c>
      <c r="H332" s="41">
        <f t="shared" si="28"/>
        <v>10162</v>
      </c>
    </row>
    <row r="333" spans="1:8" outlineLevel="3">
      <c r="A333" s="29"/>
      <c r="B333" s="28" t="s">
        <v>257</v>
      </c>
      <c r="C333" s="30">
        <v>3252</v>
      </c>
      <c r="D333" s="30">
        <f t="shared" ref="D333:E335" si="29">C333</f>
        <v>3252</v>
      </c>
      <c r="E333" s="30">
        <f t="shared" si="29"/>
        <v>3252</v>
      </c>
      <c r="H333" s="41">
        <f t="shared" si="28"/>
        <v>3252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1092</v>
      </c>
      <c r="D335" s="30">
        <f t="shared" si="29"/>
        <v>1092</v>
      </c>
      <c r="E335" s="30">
        <f t="shared" si="29"/>
        <v>1092</v>
      </c>
      <c r="H335" s="41">
        <f t="shared" si="28"/>
        <v>1092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1033540</v>
      </c>
      <c r="D339" s="33">
        <f>D340+D444+D482</f>
        <v>1033540</v>
      </c>
      <c r="E339" s="33">
        <f>E340+E444+E482</f>
        <v>1033540</v>
      </c>
      <c r="G339" s="39" t="s">
        <v>591</v>
      </c>
      <c r="H339" s="41">
        <f t="shared" si="28"/>
        <v>1033540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957540</v>
      </c>
      <c r="D340" s="32">
        <f>D341+D342+D343+D344+D347+D348+D353+D356+D357+D362+D367+BH290668+D371+D372+D373+D376+D377+D378+D382+D388+D391+D392+D395+D398+D399+D404+D407+D408+D409+D412+D415+D416+D419+D420+D421+D422+D429+D443</f>
        <v>957540</v>
      </c>
      <c r="E340" s="32">
        <f>E341+E342+E343+E344+E347+E348+E353+E356+E357+E362+E367+BI290668+E371+E372+E373+E376+E377+E378+E382+E388+E391+E392+E395+E398+E399+E404+E407+E408+E409+E412+E415+E416+E419+E420+E421+E422+E429+E443</f>
        <v>957540</v>
      </c>
      <c r="H340" s="41">
        <f t="shared" si="28"/>
        <v>957540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outlineLevel="2">
      <c r="A343" s="6">
        <v>2201</v>
      </c>
      <c r="B343" s="4" t="s">
        <v>41</v>
      </c>
      <c r="C343" s="5">
        <v>400000</v>
      </c>
      <c r="D343" s="5">
        <f t="shared" si="31"/>
        <v>400000</v>
      </c>
      <c r="E343" s="5">
        <f t="shared" si="31"/>
        <v>400000</v>
      </c>
      <c r="H343" s="41">
        <f t="shared" si="28"/>
        <v>400000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 t="shared" si="28"/>
        <v>11000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119000</v>
      </c>
      <c r="D348" s="5">
        <f>SUM(D349:D352)</f>
        <v>119000</v>
      </c>
      <c r="E348" s="5">
        <f>SUM(E349:E352)</f>
        <v>119000</v>
      </c>
      <c r="H348" s="41">
        <f t="shared" si="28"/>
        <v>119000</v>
      </c>
    </row>
    <row r="349" spans="1:10" outlineLevel="3">
      <c r="A349" s="29"/>
      <c r="B349" s="28" t="s">
        <v>278</v>
      </c>
      <c r="C349" s="30">
        <v>110000</v>
      </c>
      <c r="D349" s="30">
        <f>C349</f>
        <v>110000</v>
      </c>
      <c r="E349" s="30">
        <f>D349</f>
        <v>110000</v>
      </c>
      <c r="H349" s="41">
        <f t="shared" si="28"/>
        <v>110000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5000</v>
      </c>
      <c r="D351" s="30">
        <f t="shared" si="33"/>
        <v>5000</v>
      </c>
      <c r="E351" s="30">
        <f t="shared" si="33"/>
        <v>5000</v>
      </c>
      <c r="H351" s="41">
        <f t="shared" si="28"/>
        <v>5000</v>
      </c>
    </row>
    <row r="352" spans="1:10" outlineLevel="3">
      <c r="A352" s="29"/>
      <c r="B352" s="28" t="s">
        <v>281</v>
      </c>
      <c r="C352" s="30">
        <v>4000</v>
      </c>
      <c r="D352" s="30">
        <f t="shared" si="33"/>
        <v>4000</v>
      </c>
      <c r="E352" s="30">
        <f t="shared" si="33"/>
        <v>4000</v>
      </c>
      <c r="H352" s="41">
        <f t="shared" si="28"/>
        <v>4000</v>
      </c>
    </row>
    <row r="353" spans="1:8" outlineLevel="2">
      <c r="A353" s="6">
        <v>2201</v>
      </c>
      <c r="B353" s="4" t="s">
        <v>282</v>
      </c>
      <c r="C353" s="5">
        <f>SUM(C354:C355)</f>
        <v>3200</v>
      </c>
      <c r="D353" s="5">
        <f>SUM(D354:D355)</f>
        <v>3200</v>
      </c>
      <c r="E353" s="5">
        <f>SUM(E354:E355)</f>
        <v>3200</v>
      </c>
      <c r="H353" s="41">
        <f t="shared" si="28"/>
        <v>3200</v>
      </c>
    </row>
    <row r="354" spans="1:8" outlineLevel="3">
      <c r="A354" s="29"/>
      <c r="B354" s="28" t="s">
        <v>42</v>
      </c>
      <c r="C354" s="30">
        <v>3000</v>
      </c>
      <c r="D354" s="30">
        <f t="shared" ref="D354:E356" si="34">C354</f>
        <v>3000</v>
      </c>
      <c r="E354" s="30">
        <f t="shared" si="34"/>
        <v>3000</v>
      </c>
      <c r="H354" s="41">
        <f t="shared" si="28"/>
        <v>3000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21000</v>
      </c>
      <c r="D357" s="5">
        <f>SUM(D358:D361)</f>
        <v>21000</v>
      </c>
      <c r="E357" s="5">
        <f>SUM(E358:E361)</f>
        <v>21000</v>
      </c>
      <c r="H357" s="41">
        <f t="shared" si="28"/>
        <v>21000</v>
      </c>
    </row>
    <row r="358" spans="1:8" outlineLevel="3">
      <c r="A358" s="29"/>
      <c r="B358" s="28" t="s">
        <v>286</v>
      </c>
      <c r="C358" s="30">
        <v>21000</v>
      </c>
      <c r="D358" s="30">
        <f>C358</f>
        <v>21000</v>
      </c>
      <c r="E358" s="30">
        <f>D358</f>
        <v>21000</v>
      </c>
      <c r="H358" s="41">
        <f t="shared" si="28"/>
        <v>21000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122000</v>
      </c>
      <c r="D362" s="5">
        <f>SUM(D363:D366)</f>
        <v>122000</v>
      </c>
      <c r="E362" s="5">
        <f>SUM(E363:E366)</f>
        <v>122000</v>
      </c>
      <c r="H362" s="41">
        <f t="shared" si="28"/>
        <v>122000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110000</v>
      </c>
      <c r="D364" s="30">
        <f t="shared" ref="D364:E366" si="36">C364</f>
        <v>110000</v>
      </c>
      <c r="E364" s="30">
        <f t="shared" si="36"/>
        <v>110000</v>
      </c>
      <c r="H364" s="41">
        <f t="shared" si="28"/>
        <v>110000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12000</v>
      </c>
      <c r="D372" s="5">
        <f t="shared" si="37"/>
        <v>12000</v>
      </c>
      <c r="E372" s="5">
        <f t="shared" si="37"/>
        <v>12000</v>
      </c>
      <c r="H372" s="41">
        <f t="shared" si="28"/>
        <v>12000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9500</v>
      </c>
      <c r="D378" s="5">
        <f>SUM(D379:D381)</f>
        <v>9500</v>
      </c>
      <c r="E378" s="5">
        <f>SUM(E379:E381)</f>
        <v>9500</v>
      </c>
      <c r="H378" s="41">
        <f t="shared" si="28"/>
        <v>9500</v>
      </c>
    </row>
    <row r="379" spans="1:8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8400</v>
      </c>
      <c r="D382" s="5">
        <f>SUM(D383:D387)</f>
        <v>8400</v>
      </c>
      <c r="E382" s="5">
        <f>SUM(E383:E387)</f>
        <v>8400</v>
      </c>
      <c r="H382" s="41">
        <f t="shared" si="28"/>
        <v>8400</v>
      </c>
    </row>
    <row r="383" spans="1:8" outlineLevel="3">
      <c r="A383" s="29"/>
      <c r="B383" s="28" t="s">
        <v>304</v>
      </c>
      <c r="C383" s="30">
        <v>1750</v>
      </c>
      <c r="D383" s="30">
        <f>C383</f>
        <v>1750</v>
      </c>
      <c r="E383" s="30">
        <f>D383</f>
        <v>1750</v>
      </c>
      <c r="H383" s="41">
        <f t="shared" si="28"/>
        <v>1750</v>
      </c>
    </row>
    <row r="384" spans="1:8" outlineLevel="3">
      <c r="A384" s="29"/>
      <c r="B384" s="28" t="s">
        <v>305</v>
      </c>
      <c r="C384" s="30">
        <v>1750</v>
      </c>
      <c r="D384" s="30">
        <f t="shared" ref="D384:E387" si="40">C384</f>
        <v>1750</v>
      </c>
      <c r="E384" s="30">
        <f t="shared" si="40"/>
        <v>1750</v>
      </c>
      <c r="H384" s="41">
        <f t="shared" si="28"/>
        <v>1750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1750</v>
      </c>
      <c r="D386" s="30">
        <f t="shared" si="40"/>
        <v>1750</v>
      </c>
      <c r="E386" s="30">
        <f t="shared" si="40"/>
        <v>1750</v>
      </c>
      <c r="H386" s="41">
        <f t="shared" ref="H386:H449" si="41">C386</f>
        <v>1750</v>
      </c>
    </row>
    <row r="387" spans="1:8" outlineLevel="3">
      <c r="A387" s="29"/>
      <c r="B387" s="28" t="s">
        <v>308</v>
      </c>
      <c r="C387" s="30">
        <v>3150</v>
      </c>
      <c r="D387" s="30">
        <f t="shared" si="40"/>
        <v>3150</v>
      </c>
      <c r="E387" s="30">
        <f t="shared" si="40"/>
        <v>3150</v>
      </c>
      <c r="H387" s="41">
        <f t="shared" si="41"/>
        <v>3150</v>
      </c>
    </row>
    <row r="388" spans="1:8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  <c r="H388" s="41">
        <f t="shared" si="41"/>
        <v>1500</v>
      </c>
    </row>
    <row r="389" spans="1:8" outlineLevel="3">
      <c r="A389" s="29"/>
      <c r="B389" s="28" t="s">
        <v>48</v>
      </c>
      <c r="C389" s="30">
        <v>1500</v>
      </c>
      <c r="D389" s="30">
        <f t="shared" ref="D389:E391" si="42">C389</f>
        <v>1500</v>
      </c>
      <c r="E389" s="30">
        <f t="shared" si="42"/>
        <v>1500</v>
      </c>
      <c r="H389" s="41">
        <f t="shared" si="41"/>
        <v>1500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33000</v>
      </c>
      <c r="D392" s="5">
        <f>SUM(D393:D394)</f>
        <v>33000</v>
      </c>
      <c r="E392" s="5">
        <f>SUM(E393:E394)</f>
        <v>33000</v>
      </c>
      <c r="H392" s="41">
        <f t="shared" si="41"/>
        <v>33000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33000</v>
      </c>
      <c r="D394" s="30">
        <f>C394</f>
        <v>33000</v>
      </c>
      <c r="E394" s="30">
        <f>D394</f>
        <v>33000</v>
      </c>
      <c r="H394" s="41">
        <f t="shared" si="41"/>
        <v>33000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1500</v>
      </c>
      <c r="D420" s="5">
        <f t="shared" si="47"/>
        <v>1500</v>
      </c>
      <c r="E420" s="5">
        <f t="shared" si="47"/>
        <v>1500</v>
      </c>
      <c r="H420" s="41">
        <f t="shared" si="41"/>
        <v>1500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3000</v>
      </c>
      <c r="D422" s="5">
        <f>SUM(D423:D428)</f>
        <v>3000</v>
      </c>
      <c r="E422" s="5">
        <f>SUM(E423:E428)</f>
        <v>3000</v>
      </c>
      <c r="H422" s="41">
        <f t="shared" si="41"/>
        <v>3000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160940</v>
      </c>
      <c r="D429" s="5">
        <f>SUM(D430:D442)</f>
        <v>160940</v>
      </c>
      <c r="E429" s="5">
        <f>SUM(E430:E442)</f>
        <v>160940</v>
      </c>
      <c r="H429" s="41">
        <f t="shared" si="41"/>
        <v>160940</v>
      </c>
    </row>
    <row r="430" spans="1:8" outlineLevel="3">
      <c r="A430" s="29"/>
      <c r="B430" s="28" t="s">
        <v>343</v>
      </c>
      <c r="C430" s="30">
        <v>14000</v>
      </c>
      <c r="D430" s="30">
        <f>C430</f>
        <v>14000</v>
      </c>
      <c r="E430" s="30">
        <f>D430</f>
        <v>14000</v>
      </c>
      <c r="H430" s="41">
        <f t="shared" si="41"/>
        <v>14000</v>
      </c>
    </row>
    <row r="431" spans="1:8" outlineLevel="3">
      <c r="A431" s="29"/>
      <c r="B431" s="28" t="s">
        <v>344</v>
      </c>
      <c r="C431" s="30">
        <v>35000</v>
      </c>
      <c r="D431" s="30">
        <f t="shared" ref="D431:E442" si="49">C431</f>
        <v>35000</v>
      </c>
      <c r="E431" s="30">
        <f t="shared" si="49"/>
        <v>35000</v>
      </c>
      <c r="H431" s="41">
        <f t="shared" si="41"/>
        <v>35000</v>
      </c>
    </row>
    <row r="432" spans="1:8" outlineLevel="3">
      <c r="A432" s="29"/>
      <c r="B432" s="28" t="s">
        <v>345</v>
      </c>
      <c r="C432" s="30">
        <v>30000</v>
      </c>
      <c r="D432" s="30">
        <f t="shared" si="49"/>
        <v>30000</v>
      </c>
      <c r="E432" s="30">
        <f t="shared" si="49"/>
        <v>30000</v>
      </c>
      <c r="H432" s="41">
        <f t="shared" si="41"/>
        <v>30000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>
        <v>4000</v>
      </c>
      <c r="D434" s="30">
        <f t="shared" si="49"/>
        <v>4000</v>
      </c>
      <c r="E434" s="30">
        <f t="shared" si="49"/>
        <v>4000</v>
      </c>
      <c r="H434" s="41">
        <f t="shared" si="41"/>
        <v>4000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16000</v>
      </c>
      <c r="D439" s="30">
        <f t="shared" si="49"/>
        <v>16000</v>
      </c>
      <c r="E439" s="30">
        <f t="shared" si="49"/>
        <v>16000</v>
      </c>
      <c r="H439" s="41">
        <f t="shared" si="41"/>
        <v>16000</v>
      </c>
    </row>
    <row r="440" spans="1:8" outlineLevel="3">
      <c r="A440" s="29"/>
      <c r="B440" s="28" t="s">
        <v>353</v>
      </c>
      <c r="C440" s="30">
        <v>46840</v>
      </c>
      <c r="D440" s="30">
        <f t="shared" si="49"/>
        <v>46840</v>
      </c>
      <c r="E440" s="30">
        <f t="shared" si="49"/>
        <v>46840</v>
      </c>
      <c r="H440" s="41">
        <f t="shared" si="41"/>
        <v>46840</v>
      </c>
    </row>
    <row r="441" spans="1:8" outlineLevel="3">
      <c r="A441" s="29"/>
      <c r="B441" s="28" t="s">
        <v>354</v>
      </c>
      <c r="C441" s="30">
        <v>7100</v>
      </c>
      <c r="D441" s="30">
        <f t="shared" si="49"/>
        <v>7100</v>
      </c>
      <c r="E441" s="30">
        <f t="shared" si="49"/>
        <v>7100</v>
      </c>
      <c r="H441" s="41">
        <f t="shared" si="41"/>
        <v>7100</v>
      </c>
    </row>
    <row r="442" spans="1:8" outlineLevel="3">
      <c r="A442" s="29"/>
      <c r="B442" s="28" t="s">
        <v>355</v>
      </c>
      <c r="C442" s="30">
        <v>7000</v>
      </c>
      <c r="D442" s="30">
        <f t="shared" si="49"/>
        <v>7000</v>
      </c>
      <c r="E442" s="30">
        <f t="shared" si="49"/>
        <v>7000</v>
      </c>
      <c r="H442" s="41">
        <f t="shared" si="41"/>
        <v>7000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76000</v>
      </c>
      <c r="D444" s="32">
        <f>D445+D454+D455+D459+D462+D463+D468+D474+D477+D480+D481+D450</f>
        <v>76000</v>
      </c>
      <c r="E444" s="32">
        <f>E445+E454+E455+E459+E462+E463+E468+E474+E477+E480+E481+E450</f>
        <v>76000</v>
      </c>
      <c r="H444" s="41">
        <f t="shared" si="41"/>
        <v>76000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33000</v>
      </c>
      <c r="D445" s="5">
        <f>SUM(D446:D449)</f>
        <v>33000</v>
      </c>
      <c r="E445" s="5">
        <f>SUM(E446:E449)</f>
        <v>33000</v>
      </c>
      <c r="H445" s="41">
        <f t="shared" si="41"/>
        <v>33000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15000</v>
      </c>
      <c r="D448" s="30">
        <f t="shared" si="50"/>
        <v>15000</v>
      </c>
      <c r="E448" s="30">
        <f t="shared" si="50"/>
        <v>15000</v>
      </c>
      <c r="H448" s="41">
        <f t="shared" si="41"/>
        <v>15000</v>
      </c>
    </row>
    <row r="449" spans="1:8" ht="15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13000</v>
      </c>
      <c r="D454" s="5">
        <f>C454</f>
        <v>13000</v>
      </c>
      <c r="E454" s="5">
        <f>D454</f>
        <v>13000</v>
      </c>
      <c r="H454" s="41">
        <f t="shared" si="51"/>
        <v>13000</v>
      </c>
    </row>
    <row r="455" spans="1:8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10000</v>
      </c>
      <c r="D481" s="5">
        <f t="shared" si="57"/>
        <v>10000</v>
      </c>
      <c r="E481" s="5">
        <f t="shared" si="57"/>
        <v>10000</v>
      </c>
      <c r="H481" s="41">
        <f t="shared" si="51"/>
        <v>10000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285639</v>
      </c>
      <c r="D483" s="35">
        <f>D484+D504+D509+D522+D528+D538</f>
        <v>285639</v>
      </c>
      <c r="E483" s="35">
        <f>E484+E504+E509+E522+E528+E538</f>
        <v>285639</v>
      </c>
      <c r="G483" s="39" t="s">
        <v>592</v>
      </c>
      <c r="H483" s="41">
        <f t="shared" si="51"/>
        <v>285639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161216</v>
      </c>
      <c r="D484" s="32">
        <f>D485+D486+D490+D491+D494+D497+D500+D501+D502+D503</f>
        <v>161216</v>
      </c>
      <c r="E484" s="32">
        <f>E485+E486+E490+E491+E494+E497+E500+E501+E502+E503</f>
        <v>161216</v>
      </c>
      <c r="H484" s="41">
        <f t="shared" si="51"/>
        <v>161216</v>
      </c>
    </row>
    <row r="485" spans="1:10" outlineLevel="2">
      <c r="A485" s="6">
        <v>3302</v>
      </c>
      <c r="B485" s="4" t="s">
        <v>391</v>
      </c>
      <c r="C485" s="5">
        <v>69000</v>
      </c>
      <c r="D485" s="5">
        <f>C485</f>
        <v>69000</v>
      </c>
      <c r="E485" s="5">
        <f>D485</f>
        <v>69000</v>
      </c>
      <c r="H485" s="41">
        <f t="shared" si="51"/>
        <v>69000</v>
      </c>
    </row>
    <row r="486" spans="1:10" outlineLevel="2">
      <c r="A486" s="6">
        <v>3302</v>
      </c>
      <c r="B486" s="4" t="s">
        <v>392</v>
      </c>
      <c r="C486" s="5">
        <f>SUM(C487:C489)</f>
        <v>34216</v>
      </c>
      <c r="D486" s="5">
        <f>SUM(D487:D489)</f>
        <v>34216</v>
      </c>
      <c r="E486" s="5">
        <f>SUM(E487:E489)</f>
        <v>34216</v>
      </c>
      <c r="H486" s="41">
        <f t="shared" si="51"/>
        <v>34216</v>
      </c>
    </row>
    <row r="487" spans="1:10" ht="15" customHeight="1" outlineLevel="3">
      <c r="A487" s="28"/>
      <c r="B487" s="28" t="s">
        <v>393</v>
      </c>
      <c r="C487" s="30">
        <v>34216</v>
      </c>
      <c r="D487" s="30">
        <f>C487</f>
        <v>34216</v>
      </c>
      <c r="E487" s="30">
        <f>D487</f>
        <v>34216</v>
      </c>
      <c r="H487" s="41">
        <f t="shared" si="51"/>
        <v>34216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  <c r="H494" s="41">
        <f t="shared" si="51"/>
        <v>8000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50000</v>
      </c>
      <c r="D500" s="5">
        <f t="shared" si="59"/>
        <v>50000</v>
      </c>
      <c r="E500" s="5">
        <f t="shared" si="59"/>
        <v>50000</v>
      </c>
      <c r="H500" s="41">
        <f t="shared" si="51"/>
        <v>50000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1"/>
        <v>10000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110500</v>
      </c>
      <c r="D509" s="32">
        <f>D510+D511+D512+D513+D517+D518+D519+D520+D521</f>
        <v>110500</v>
      </c>
      <c r="E509" s="32">
        <f>E510+E511+E512+E513+E517+E518+E519+E520+E521</f>
        <v>110500</v>
      </c>
      <c r="F509" s="51"/>
      <c r="H509" s="41">
        <f t="shared" si="51"/>
        <v>110500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20000</v>
      </c>
      <c r="D513" s="5">
        <f>SUM(D514:D516)</f>
        <v>20000</v>
      </c>
      <c r="E513" s="5">
        <f>SUM(E514:E516)</f>
        <v>20000</v>
      </c>
      <c r="H513" s="41">
        <f t="shared" si="51"/>
        <v>20000</v>
      </c>
    </row>
    <row r="514" spans="1:8" ht="15" customHeight="1" outlineLevel="3">
      <c r="A514" s="29"/>
      <c r="B514" s="28" t="s">
        <v>419</v>
      </c>
      <c r="C514" s="30">
        <v>20000</v>
      </c>
      <c r="D514" s="30">
        <f t="shared" ref="D514:E521" si="62">C514</f>
        <v>20000</v>
      </c>
      <c r="E514" s="30">
        <f t="shared" si="62"/>
        <v>20000</v>
      </c>
      <c r="H514" s="41">
        <f t="shared" ref="H514:H577" si="63">C514</f>
        <v>20000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90500</v>
      </c>
      <c r="D520" s="5">
        <f t="shared" si="62"/>
        <v>90500</v>
      </c>
      <c r="E520" s="5">
        <f t="shared" si="62"/>
        <v>90500</v>
      </c>
      <c r="H520" s="41">
        <f t="shared" si="63"/>
        <v>90500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3923</v>
      </c>
      <c r="D538" s="32">
        <f>SUM(D539:D544)</f>
        <v>3923</v>
      </c>
      <c r="E538" s="32">
        <f>SUM(E539:E544)</f>
        <v>3923</v>
      </c>
      <c r="H538" s="41">
        <f t="shared" si="63"/>
        <v>3923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3923</v>
      </c>
      <c r="D540" s="5">
        <f t="shared" ref="D540:E543" si="66">C540</f>
        <v>3923</v>
      </c>
      <c r="E540" s="5">
        <f t="shared" si="66"/>
        <v>3923</v>
      </c>
      <c r="H540" s="41">
        <f t="shared" si="63"/>
        <v>3923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199821</v>
      </c>
      <c r="D550" s="36">
        <f>D551</f>
        <v>199821</v>
      </c>
      <c r="E550" s="36">
        <f>E551</f>
        <v>199821</v>
      </c>
      <c r="G550" s="39" t="s">
        <v>59</v>
      </c>
      <c r="H550" s="41">
        <f t="shared" si="63"/>
        <v>199821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199821</v>
      </c>
      <c r="D551" s="33">
        <f>D552+D556</f>
        <v>199821</v>
      </c>
      <c r="E551" s="33">
        <f>E552+E556</f>
        <v>199821</v>
      </c>
      <c r="G551" s="39" t="s">
        <v>594</v>
      </c>
      <c r="H551" s="41">
        <f t="shared" si="63"/>
        <v>199821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199821</v>
      </c>
      <c r="D552" s="32">
        <f>SUM(D553:D555)</f>
        <v>199821</v>
      </c>
      <c r="E552" s="32">
        <f>SUM(E553:E555)</f>
        <v>199821</v>
      </c>
      <c r="H552" s="41">
        <f t="shared" si="63"/>
        <v>199821</v>
      </c>
    </row>
    <row r="553" spans="1:10" outlineLevel="2" collapsed="1">
      <c r="A553" s="6">
        <v>5500</v>
      </c>
      <c r="B553" s="4" t="s">
        <v>458</v>
      </c>
      <c r="C553" s="5">
        <v>199821</v>
      </c>
      <c r="D553" s="5">
        <f t="shared" ref="D553:E555" si="67">C553</f>
        <v>199821</v>
      </c>
      <c r="E553" s="5">
        <f t="shared" si="67"/>
        <v>199821</v>
      </c>
      <c r="H553" s="41">
        <f t="shared" si="63"/>
        <v>199821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2692450</v>
      </c>
      <c r="D559" s="37">
        <f>D560+D716+D725</f>
        <v>2692450</v>
      </c>
      <c r="E559" s="37">
        <f>E560+E716+E725</f>
        <v>2692450</v>
      </c>
      <c r="G559" s="39" t="s">
        <v>62</v>
      </c>
      <c r="H559" s="41">
        <f t="shared" si="63"/>
        <v>2692450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2393256</v>
      </c>
      <c r="D560" s="36">
        <f>D561+D638+D642+D645</f>
        <v>2393256</v>
      </c>
      <c r="E560" s="36">
        <f>E561+E638+E642+E645</f>
        <v>2393256</v>
      </c>
      <c r="G560" s="39" t="s">
        <v>61</v>
      </c>
      <c r="H560" s="41">
        <f t="shared" si="63"/>
        <v>2393256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2393256</v>
      </c>
      <c r="D561" s="38">
        <f>D562+D567+D568+D569+D576+D577+D581+D584+D585+D586+D587+D592+D595+D599+D603+D610+D616+D628</f>
        <v>2393256</v>
      </c>
      <c r="E561" s="38">
        <f>E562+E567+E568+E569+E576+E577+E581+E584+E585+E586+E587+E592+E595+E599+E603+E610+E616+E628</f>
        <v>2393256</v>
      </c>
      <c r="G561" s="39" t="s">
        <v>595</v>
      </c>
      <c r="H561" s="41">
        <f t="shared" si="63"/>
        <v>2393256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250000</v>
      </c>
      <c r="D569" s="32">
        <f>SUM(D570:D575)</f>
        <v>250000</v>
      </c>
      <c r="E569" s="32">
        <f>SUM(E570:E575)</f>
        <v>250000</v>
      </c>
      <c r="H569" s="41">
        <f t="shared" si="63"/>
        <v>250000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250000</v>
      </c>
      <c r="D572" s="5">
        <f t="shared" si="69"/>
        <v>250000</v>
      </c>
      <c r="E572" s="5">
        <f t="shared" si="69"/>
        <v>250000</v>
      </c>
      <c r="H572" s="41">
        <f t="shared" si="63"/>
        <v>250000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65000</v>
      </c>
      <c r="D581" s="32">
        <f>SUM(D582:D583)</f>
        <v>65000</v>
      </c>
      <c r="E581" s="32">
        <f>SUM(E582:E583)</f>
        <v>65000</v>
      </c>
      <c r="H581" s="41">
        <f t="shared" si="71"/>
        <v>65000</v>
      </c>
    </row>
    <row r="582" spans="1:8" outlineLevel="2">
      <c r="A582" s="7">
        <v>6606</v>
      </c>
      <c r="B582" s="4" t="s">
        <v>486</v>
      </c>
      <c r="C582" s="5">
        <v>65000</v>
      </c>
      <c r="D582" s="5">
        <f t="shared" ref="D582:E586" si="72">C582</f>
        <v>65000</v>
      </c>
      <c r="E582" s="5">
        <f t="shared" si="72"/>
        <v>65000</v>
      </c>
      <c r="H582" s="41">
        <f t="shared" si="71"/>
        <v>65000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7000</v>
      </c>
      <c r="D587" s="32">
        <f>SUM(D588:D591)</f>
        <v>7000</v>
      </c>
      <c r="E587" s="32">
        <f>SUM(E588:E591)</f>
        <v>7000</v>
      </c>
      <c r="H587" s="41">
        <f t="shared" si="71"/>
        <v>7000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7000</v>
      </c>
      <c r="D591" s="5">
        <f t="shared" si="73"/>
        <v>7000</v>
      </c>
      <c r="E591" s="5">
        <f t="shared" si="73"/>
        <v>7000</v>
      </c>
      <c r="H591" s="41">
        <f t="shared" si="71"/>
        <v>7000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123000</v>
      </c>
      <c r="D595" s="32">
        <f>SUM(D596:D598)</f>
        <v>123000</v>
      </c>
      <c r="E595" s="32">
        <f>SUM(E596:E598)</f>
        <v>123000</v>
      </c>
      <c r="H595" s="41">
        <f t="shared" si="71"/>
        <v>123000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123000</v>
      </c>
      <c r="D597" s="5">
        <f t="shared" ref="D597:E598" si="74">C597</f>
        <v>123000</v>
      </c>
      <c r="E597" s="5">
        <f t="shared" si="74"/>
        <v>123000</v>
      </c>
      <c r="H597" s="41">
        <f t="shared" si="71"/>
        <v>123000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510676</v>
      </c>
      <c r="D599" s="32">
        <f>SUM(D600:D602)</f>
        <v>510676</v>
      </c>
      <c r="E599" s="32">
        <f>SUM(E600:E602)</f>
        <v>510676</v>
      </c>
      <c r="H599" s="41">
        <f t="shared" si="71"/>
        <v>510676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492000</v>
      </c>
      <c r="D601" s="5">
        <f t="shared" si="75"/>
        <v>492000</v>
      </c>
      <c r="E601" s="5">
        <f t="shared" si="75"/>
        <v>492000</v>
      </c>
      <c r="H601" s="41">
        <f t="shared" si="71"/>
        <v>492000</v>
      </c>
    </row>
    <row r="602" spans="1:8" outlineLevel="2">
      <c r="A602" s="7">
        <v>6613</v>
      </c>
      <c r="B602" s="4" t="s">
        <v>501</v>
      </c>
      <c r="C602" s="5">
        <v>18676</v>
      </c>
      <c r="D602" s="5">
        <f t="shared" si="75"/>
        <v>18676</v>
      </c>
      <c r="E602" s="5">
        <f t="shared" si="75"/>
        <v>18676</v>
      </c>
      <c r="H602" s="41">
        <f t="shared" si="71"/>
        <v>18676</v>
      </c>
    </row>
    <row r="603" spans="1:8" outlineLevel="1">
      <c r="A603" s="148" t="s">
        <v>506</v>
      </c>
      <c r="B603" s="149"/>
      <c r="C603" s="32">
        <f>SUM(C604:C609)</f>
        <v>1200000</v>
      </c>
      <c r="D603" s="32">
        <f>SUM(D604:D609)</f>
        <v>1200000</v>
      </c>
      <c r="E603" s="32">
        <f>SUM(E604:E609)</f>
        <v>1200000</v>
      </c>
      <c r="H603" s="41">
        <f t="shared" si="71"/>
        <v>1200000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1200000</v>
      </c>
      <c r="D609" s="5">
        <f t="shared" si="76"/>
        <v>1200000</v>
      </c>
      <c r="E609" s="5">
        <f t="shared" si="76"/>
        <v>1200000</v>
      </c>
      <c r="H609" s="41">
        <f t="shared" si="71"/>
        <v>1200000</v>
      </c>
    </row>
    <row r="610" spans="1:8" outlineLevel="1">
      <c r="A610" s="148" t="s">
        <v>513</v>
      </c>
      <c r="B610" s="149"/>
      <c r="C610" s="32">
        <f>SUM(C611:C615)</f>
        <v>107000</v>
      </c>
      <c r="D610" s="32">
        <f>SUM(D611:D615)</f>
        <v>107000</v>
      </c>
      <c r="E610" s="32">
        <f>SUM(E611:E615)</f>
        <v>107000</v>
      </c>
      <c r="H610" s="41">
        <f t="shared" si="71"/>
        <v>107000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107000</v>
      </c>
      <c r="D615" s="5">
        <f t="shared" si="77"/>
        <v>107000</v>
      </c>
      <c r="E615" s="5">
        <f t="shared" si="77"/>
        <v>107000</v>
      </c>
      <c r="H615" s="41">
        <f t="shared" si="71"/>
        <v>107000</v>
      </c>
    </row>
    <row r="616" spans="1:8" outlineLevel="1">
      <c r="A616" s="148" t="s">
        <v>519</v>
      </c>
      <c r="B616" s="149"/>
      <c r="C616" s="32">
        <f>SUM(C617:C627)</f>
        <v>130580</v>
      </c>
      <c r="D616" s="32">
        <f>SUM(D617:D627)</f>
        <v>130580</v>
      </c>
      <c r="E616" s="32">
        <f>SUM(E617:E627)</f>
        <v>130580</v>
      </c>
      <c r="H616" s="41">
        <f t="shared" si="71"/>
        <v>130580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130580</v>
      </c>
      <c r="D620" s="5">
        <f t="shared" si="78"/>
        <v>130580</v>
      </c>
      <c r="E620" s="5">
        <f t="shared" si="78"/>
        <v>130580</v>
      </c>
      <c r="H620" s="41">
        <f t="shared" si="71"/>
        <v>130580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299194</v>
      </c>
      <c r="D716" s="36">
        <f>D717</f>
        <v>299194</v>
      </c>
      <c r="E716" s="36">
        <f>E717</f>
        <v>299194</v>
      </c>
      <c r="G716" s="39" t="s">
        <v>66</v>
      </c>
      <c r="H716" s="41">
        <f t="shared" si="92"/>
        <v>299194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299194</v>
      </c>
      <c r="D717" s="33">
        <f>D718+D722</f>
        <v>299194</v>
      </c>
      <c r="E717" s="33">
        <f>E718+E722</f>
        <v>299194</v>
      </c>
      <c r="G717" s="39" t="s">
        <v>599</v>
      </c>
      <c r="H717" s="41">
        <f t="shared" si="92"/>
        <v>299194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299194</v>
      </c>
      <c r="D718" s="31">
        <f>SUM(D719:D721)</f>
        <v>299194</v>
      </c>
      <c r="E718" s="31">
        <f>SUM(E719:E721)</f>
        <v>299194</v>
      </c>
      <c r="H718" s="41">
        <f t="shared" si="92"/>
        <v>299194</v>
      </c>
    </row>
    <row r="719" spans="1:10" ht="15" customHeight="1" outlineLevel="2">
      <c r="A719" s="6">
        <v>10950</v>
      </c>
      <c r="B719" s="4" t="s">
        <v>572</v>
      </c>
      <c r="C719" s="5">
        <v>299194</v>
      </c>
      <c r="D719" s="5">
        <f>C719</f>
        <v>299194</v>
      </c>
      <c r="E719" s="5">
        <f>D719</f>
        <v>299194</v>
      </c>
      <c r="H719" s="41">
        <f t="shared" si="92"/>
        <v>299194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rightToLeft="1" topLeftCell="A36" zoomScale="130" zoomScaleNormal="130" workbookViewId="0">
      <selection activeCell="C43" sqref="C43"/>
    </sheetView>
  </sheetViews>
  <sheetFormatPr defaultColWidth="9.140625" defaultRowHeight="15"/>
  <cols>
    <col min="1" max="1" width="34.140625" style="117" customWidth="1"/>
    <col min="2" max="2" width="32" style="117" customWidth="1"/>
    <col min="3" max="3" width="31.140625" style="117" customWidth="1"/>
    <col min="4" max="4" width="38.140625" style="117" customWidth="1"/>
    <col min="5" max="25" width="9.140625" style="117"/>
  </cols>
  <sheetData>
    <row r="1" spans="1:25">
      <c r="A1" s="114" t="s">
        <v>788</v>
      </c>
      <c r="B1" s="134" t="s">
        <v>789</v>
      </c>
      <c r="C1" s="114" t="s">
        <v>790</v>
      </c>
      <c r="D1" s="114" t="s">
        <v>791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02" t="s">
        <v>973</v>
      </c>
      <c r="B2" s="135"/>
      <c r="C2" s="96"/>
      <c r="D2" s="9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02" t="s">
        <v>974</v>
      </c>
      <c r="B3" s="135"/>
      <c r="C3" s="96"/>
      <c r="D3" s="9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02" t="s">
        <v>975</v>
      </c>
      <c r="B4" s="135"/>
      <c r="C4" s="96"/>
      <c r="D4" s="96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05" t="s">
        <v>976</v>
      </c>
      <c r="B5" s="135"/>
      <c r="C5" s="105"/>
      <c r="D5" s="10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05"/>
      <c r="B6" s="135"/>
      <c r="C6" s="105"/>
      <c r="D6" s="105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36" t="s">
        <v>977</v>
      </c>
      <c r="B7" s="106" t="s">
        <v>978</v>
      </c>
      <c r="C7" s="96"/>
      <c r="D7" s="9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05"/>
      <c r="B8" s="102" t="s">
        <v>979</v>
      </c>
      <c r="C8" s="96"/>
      <c r="D8" s="9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02"/>
      <c r="B9" s="102" t="s">
        <v>980</v>
      </c>
      <c r="C9" s="96"/>
      <c r="D9" s="96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02"/>
      <c r="B10" s="102" t="s">
        <v>981</v>
      </c>
      <c r="C10" s="105"/>
      <c r="D10" s="96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>
      <c r="A11" s="105"/>
      <c r="B11" s="136"/>
      <c r="C11" s="96"/>
      <c r="D11" s="96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36" t="s">
        <v>982</v>
      </c>
      <c r="B12" s="102"/>
      <c r="C12" s="96"/>
      <c r="D12" s="96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05" t="s">
        <v>983</v>
      </c>
      <c r="B13" s="136" t="s">
        <v>984</v>
      </c>
      <c r="C13" s="96"/>
      <c r="D13" s="9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05"/>
      <c r="B14" s="102" t="s">
        <v>985</v>
      </c>
      <c r="C14" s="96"/>
      <c r="D14" s="96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02"/>
      <c r="B15" s="105"/>
      <c r="C15" s="96"/>
      <c r="D15" s="96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05" t="s">
        <v>986</v>
      </c>
      <c r="B16" s="102" t="s">
        <v>987</v>
      </c>
      <c r="C16" s="96"/>
      <c r="D16" s="9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05"/>
      <c r="B17" s="105" t="s">
        <v>988</v>
      </c>
      <c r="C17" s="96"/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105"/>
      <c r="B18" s="105"/>
      <c r="C18" s="96"/>
      <c r="D18" s="96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05" t="s">
        <v>989</v>
      </c>
      <c r="B19" s="105" t="s">
        <v>990</v>
      </c>
      <c r="C19" s="96" t="s">
        <v>991</v>
      </c>
      <c r="D19" s="96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05"/>
      <c r="B20" s="105"/>
      <c r="C20" s="96" t="s">
        <v>992</v>
      </c>
      <c r="D20" s="96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05"/>
      <c r="B21" s="105"/>
      <c r="C21" s="96"/>
      <c r="D21" s="96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05"/>
      <c r="B22" s="105" t="s">
        <v>993</v>
      </c>
      <c r="C22" s="96" t="s">
        <v>994</v>
      </c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05"/>
      <c r="B23" s="105"/>
      <c r="C23" s="96" t="s">
        <v>995</v>
      </c>
      <c r="D23" s="96" t="s">
        <v>996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105"/>
      <c r="B24" s="105"/>
      <c r="C24" s="96"/>
      <c r="D24" s="96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05"/>
      <c r="B25" s="105" t="s">
        <v>997</v>
      </c>
      <c r="C25" s="96" t="s">
        <v>998</v>
      </c>
      <c r="D25" s="96" t="s">
        <v>999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105"/>
      <c r="B26" s="105"/>
      <c r="C26" s="96"/>
      <c r="D26" s="96" t="s">
        <v>1000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105"/>
      <c r="B27" s="105"/>
      <c r="C27" s="96"/>
      <c r="D27" s="96" t="s">
        <v>1001</v>
      </c>
    </row>
    <row r="28" spans="1:25">
      <c r="A28" s="105"/>
      <c r="B28" s="105"/>
      <c r="C28" s="96"/>
      <c r="D28" s="96" t="s">
        <v>1002</v>
      </c>
    </row>
    <row r="29" spans="1:25">
      <c r="A29" s="105"/>
      <c r="B29" s="105"/>
      <c r="C29" s="96"/>
      <c r="D29" s="96"/>
    </row>
    <row r="30" spans="1:25">
      <c r="A30" s="105"/>
      <c r="B30" s="105"/>
      <c r="C30" s="96" t="s">
        <v>1003</v>
      </c>
      <c r="D30" s="96" t="s">
        <v>1004</v>
      </c>
    </row>
    <row r="31" spans="1:25">
      <c r="A31" s="105"/>
      <c r="B31" s="105"/>
      <c r="C31" s="96"/>
      <c r="D31" s="96" t="s">
        <v>1005</v>
      </c>
    </row>
    <row r="32" spans="1:25">
      <c r="A32" s="105"/>
      <c r="B32" s="105"/>
      <c r="C32" s="96"/>
      <c r="D32" s="96" t="s">
        <v>1006</v>
      </c>
    </row>
    <row r="33" spans="1:4">
      <c r="A33" s="105"/>
      <c r="B33" s="105"/>
      <c r="C33" s="96"/>
      <c r="D33" s="96"/>
    </row>
    <row r="34" spans="1:4">
      <c r="A34" s="105" t="s">
        <v>1007</v>
      </c>
      <c r="B34" s="105" t="s">
        <v>1010</v>
      </c>
      <c r="C34" s="105" t="s">
        <v>1008</v>
      </c>
      <c r="D34" s="96"/>
    </row>
    <row r="35" spans="1:4">
      <c r="A35" s="105"/>
      <c r="B35" s="105"/>
      <c r="C35" s="105" t="s">
        <v>1009</v>
      </c>
      <c r="D35" s="96"/>
    </row>
    <row r="36" spans="1:4">
      <c r="A36" s="105"/>
      <c r="B36" s="105"/>
      <c r="C36" s="96"/>
      <c r="D36" s="96"/>
    </row>
    <row r="37" spans="1:4">
      <c r="A37" s="105"/>
      <c r="B37" s="105" t="s">
        <v>1011</v>
      </c>
      <c r="C37" s="96" t="s">
        <v>1012</v>
      </c>
      <c r="D37" s="96" t="s">
        <v>1013</v>
      </c>
    </row>
    <row r="38" spans="1:4">
      <c r="A38" s="105"/>
      <c r="B38" s="105"/>
      <c r="C38" s="96"/>
      <c r="D38" s="96" t="s">
        <v>980</v>
      </c>
    </row>
    <row r="39" spans="1:4">
      <c r="A39" s="105"/>
      <c r="B39" s="105"/>
      <c r="C39" s="96"/>
      <c r="D39" s="96"/>
    </row>
    <row r="40" spans="1:4">
      <c r="A40" s="105"/>
      <c r="B40" s="105"/>
      <c r="C40" s="96" t="s">
        <v>1014</v>
      </c>
      <c r="D40" s="96" t="s">
        <v>1016</v>
      </c>
    </row>
    <row r="41" spans="1:4">
      <c r="A41" s="105"/>
      <c r="B41" s="105"/>
      <c r="C41" s="96"/>
      <c r="D41" s="96" t="s">
        <v>1015</v>
      </c>
    </row>
    <row r="42" spans="1:4">
      <c r="A42" s="105"/>
      <c r="B42" s="105"/>
      <c r="C42" s="96"/>
      <c r="D42" s="96"/>
    </row>
    <row r="43" spans="1:4">
      <c r="A43" s="105"/>
      <c r="B43" s="105"/>
      <c r="C43" s="96"/>
      <c r="D43" s="96"/>
    </row>
    <row r="44" spans="1:4">
      <c r="A44" s="105"/>
      <c r="B44" s="105"/>
      <c r="C44" s="96"/>
      <c r="D44" s="96"/>
    </row>
    <row r="45" spans="1:4">
      <c r="A45" s="105"/>
      <c r="B45" s="105"/>
      <c r="C45" s="96"/>
      <c r="D45" s="96"/>
    </row>
    <row r="46" spans="1:4">
      <c r="A46" s="105"/>
      <c r="B46" s="105"/>
      <c r="C46" s="96"/>
      <c r="D46" s="96"/>
    </row>
    <row r="47" spans="1:4">
      <c r="A47" s="105"/>
      <c r="B47" s="105"/>
      <c r="C47" s="96"/>
      <c r="D47" s="96"/>
    </row>
    <row r="48" spans="1:4">
      <c r="A48" s="105"/>
      <c r="B48" s="105"/>
      <c r="C48" s="96"/>
      <c r="D48" s="96"/>
    </row>
    <row r="49" spans="1:4">
      <c r="A49" s="105"/>
      <c r="B49" s="105"/>
      <c r="C49" s="96"/>
      <c r="D49" s="96"/>
    </row>
    <row r="50" spans="1:4">
      <c r="A50" s="105"/>
      <c r="B50" s="105"/>
      <c r="C50" s="96"/>
      <c r="D50" s="96"/>
    </row>
    <row r="51" spans="1:4">
      <c r="A51" s="105"/>
      <c r="B51" s="105"/>
      <c r="C51" s="96"/>
      <c r="D51" s="96"/>
    </row>
    <row r="52" spans="1:4">
      <c r="A52" s="105"/>
      <c r="B52" s="105"/>
      <c r="C52" s="96"/>
      <c r="D52" s="96"/>
    </row>
  </sheetData>
  <protectedRanges>
    <protectedRange password="CC3D" sqref="A2:D52" name="Range1"/>
  </protectedRanges>
  <conditionalFormatting sqref="A2:D52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7" t="s">
        <v>68</v>
      </c>
      <c r="B1" s="167" t="s">
        <v>793</v>
      </c>
      <c r="C1" s="167" t="s">
        <v>794</v>
      </c>
      <c r="D1" s="168" t="s">
        <v>792</v>
      </c>
      <c r="E1" s="170" t="s">
        <v>739</v>
      </c>
      <c r="F1" s="171"/>
      <c r="G1" s="171"/>
      <c r="H1" s="172"/>
      <c r="I1" s="167" t="s">
        <v>799</v>
      </c>
    </row>
    <row r="2" spans="1:9" s="113" customFormat="1" ht="23.25" customHeight="1">
      <c r="A2" s="167"/>
      <c r="B2" s="167"/>
      <c r="C2" s="167"/>
      <c r="D2" s="169"/>
      <c r="E2" s="114" t="s">
        <v>788</v>
      </c>
      <c r="F2" s="114" t="s">
        <v>789</v>
      </c>
      <c r="G2" s="114" t="s">
        <v>790</v>
      </c>
      <c r="H2" s="114" t="s">
        <v>791</v>
      </c>
      <c r="I2" s="167"/>
    </row>
    <row r="3" spans="1:9" s="113" customFormat="1">
      <c r="A3" s="137" t="s">
        <v>1021</v>
      </c>
      <c r="B3" s="101" t="s">
        <v>672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1022</v>
      </c>
      <c r="B4" s="101" t="s">
        <v>672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1023</v>
      </c>
      <c r="B5" s="103" t="s">
        <v>674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1024</v>
      </c>
      <c r="B6" s="103" t="s">
        <v>674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1025</v>
      </c>
      <c r="B7" s="103" t="s">
        <v>674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1026</v>
      </c>
      <c r="B8" s="103" t="s">
        <v>675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1027</v>
      </c>
      <c r="B9" s="103" t="s">
        <v>675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1028</v>
      </c>
      <c r="B10" s="103" t="s">
        <v>675</v>
      </c>
      <c r="C10" s="103"/>
      <c r="D10" s="103"/>
      <c r="E10" s="102"/>
      <c r="F10" s="102"/>
      <c r="G10" s="105"/>
      <c r="H10" s="96"/>
      <c r="I10" s="103"/>
    </row>
    <row r="11" spans="1:9" s="113" customFormat="1">
      <c r="A11" s="103" t="s">
        <v>1029</v>
      </c>
      <c r="B11" s="103" t="s">
        <v>675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 t="s">
        <v>1030</v>
      </c>
      <c r="B12" s="103" t="s">
        <v>675</v>
      </c>
      <c r="C12" s="103"/>
      <c r="D12" s="103"/>
      <c r="E12" s="105"/>
      <c r="F12" s="102"/>
      <c r="G12" s="96"/>
      <c r="H12" s="96"/>
      <c r="I12" s="103"/>
    </row>
    <row r="13" spans="1:9" s="113" customFormat="1">
      <c r="A13" s="103" t="s">
        <v>1031</v>
      </c>
      <c r="B13" s="103" t="s">
        <v>675</v>
      </c>
      <c r="C13" s="103"/>
      <c r="D13" s="103"/>
      <c r="E13" s="105"/>
      <c r="F13" s="105"/>
      <c r="G13" s="96"/>
      <c r="H13" s="96"/>
      <c r="I13" s="103"/>
    </row>
    <row r="14" spans="1:9" s="113" customFormat="1">
      <c r="A14" s="103" t="s">
        <v>1032</v>
      </c>
      <c r="B14" s="103" t="s">
        <v>678</v>
      </c>
      <c r="C14" s="103"/>
      <c r="D14" s="103"/>
      <c r="E14" s="105"/>
      <c r="F14" s="102"/>
      <c r="G14" s="96"/>
      <c r="H14" s="96"/>
      <c r="I14" s="103"/>
    </row>
    <row r="15" spans="1:9" s="113" customFormat="1">
      <c r="A15" s="103" t="s">
        <v>1033</v>
      </c>
      <c r="B15" s="103" t="s">
        <v>678</v>
      </c>
      <c r="C15" s="103"/>
      <c r="D15" s="103"/>
      <c r="E15" s="102"/>
      <c r="F15" s="105"/>
      <c r="G15" s="96"/>
      <c r="H15" s="96"/>
      <c r="I15" s="103"/>
    </row>
    <row r="16" spans="1:9" s="113" customFormat="1">
      <c r="A16" s="103" t="s">
        <v>1034</v>
      </c>
      <c r="B16" s="103" t="s">
        <v>678</v>
      </c>
      <c r="C16" s="103"/>
      <c r="D16" s="103"/>
      <c r="E16" s="105"/>
      <c r="F16" s="102"/>
      <c r="G16" s="96"/>
      <c r="H16" s="96"/>
      <c r="I16" s="103"/>
    </row>
    <row r="17" spans="1:9" s="113" customFormat="1">
      <c r="A17" s="103" t="s">
        <v>1035</v>
      </c>
      <c r="B17" s="103" t="s">
        <v>679</v>
      </c>
      <c r="C17" s="103"/>
      <c r="D17" s="103"/>
      <c r="E17" s="105"/>
      <c r="F17" s="105"/>
      <c r="G17" s="96"/>
      <c r="H17" s="96"/>
      <c r="I17" s="103"/>
    </row>
    <row r="18" spans="1:9" s="113" customFormat="1">
      <c r="A18" s="103" t="s">
        <v>1036</v>
      </c>
      <c r="B18" s="103" t="s">
        <v>679</v>
      </c>
      <c r="C18" s="103"/>
      <c r="D18" s="103"/>
      <c r="E18" s="105"/>
      <c r="F18" s="105"/>
      <c r="G18" s="96"/>
      <c r="H18" s="96"/>
      <c r="I18" s="103"/>
    </row>
    <row r="19" spans="1:9" s="113" customFormat="1">
      <c r="A19" s="103" t="s">
        <v>1037</v>
      </c>
      <c r="B19" s="103" t="s">
        <v>679</v>
      </c>
      <c r="C19" s="103"/>
      <c r="D19" s="103"/>
      <c r="E19" s="105"/>
      <c r="F19" s="105"/>
      <c r="G19" s="96"/>
      <c r="H19" s="96"/>
      <c r="I19" s="103"/>
    </row>
    <row r="20" spans="1:9" s="113" customFormat="1">
      <c r="A20" s="103" t="s">
        <v>1038</v>
      </c>
      <c r="B20" s="103" t="s">
        <v>679</v>
      </c>
      <c r="C20" s="103"/>
      <c r="D20" s="103"/>
      <c r="E20" s="105"/>
      <c r="F20" s="105"/>
      <c r="G20" s="96"/>
      <c r="H20" s="96"/>
      <c r="I20" s="103"/>
    </row>
    <row r="21" spans="1:9" s="113" customFormat="1">
      <c r="A21" s="103" t="s">
        <v>1039</v>
      </c>
      <c r="B21" s="103" t="s">
        <v>688</v>
      </c>
      <c r="C21" s="103"/>
      <c r="D21" s="103"/>
      <c r="E21" s="105"/>
      <c r="F21" s="105"/>
      <c r="G21" s="96"/>
      <c r="H21" s="96"/>
      <c r="I21" s="103"/>
    </row>
    <row r="22" spans="1:9" s="113" customFormat="1">
      <c r="A22" s="103" t="s">
        <v>1040</v>
      </c>
      <c r="B22" s="103" t="s">
        <v>1017</v>
      </c>
      <c r="C22" s="103"/>
      <c r="D22" s="103"/>
      <c r="E22" s="105"/>
      <c r="F22" s="105"/>
      <c r="G22" s="96"/>
      <c r="H22" s="96"/>
      <c r="I22" s="103"/>
    </row>
    <row r="23" spans="1:9" s="113" customFormat="1">
      <c r="A23" s="103" t="s">
        <v>1041</v>
      </c>
      <c r="B23" s="103" t="s">
        <v>1017</v>
      </c>
      <c r="C23" s="103"/>
      <c r="D23" s="103"/>
      <c r="E23" s="105"/>
      <c r="F23" s="105"/>
      <c r="G23" s="96"/>
      <c r="H23" s="96"/>
      <c r="I23" s="103"/>
    </row>
    <row r="24" spans="1:9" s="113" customFormat="1">
      <c r="A24" s="103" t="s">
        <v>1042</v>
      </c>
      <c r="B24" s="103" t="s">
        <v>1017</v>
      </c>
      <c r="C24" s="103"/>
      <c r="D24" s="103"/>
      <c r="E24" s="102"/>
      <c r="F24" s="96"/>
      <c r="G24" s="96"/>
      <c r="H24" s="96"/>
      <c r="I24" s="103"/>
    </row>
    <row r="25" spans="1:9" s="113" customFormat="1">
      <c r="A25" s="103" t="s">
        <v>1043</v>
      </c>
      <c r="B25" s="103" t="s">
        <v>1017</v>
      </c>
      <c r="C25" s="103"/>
      <c r="D25" s="103"/>
      <c r="E25" s="102"/>
      <c r="F25" s="96"/>
      <c r="G25" s="96"/>
      <c r="H25" s="96"/>
      <c r="I25" s="103"/>
    </row>
    <row r="26" spans="1:9" s="113" customFormat="1">
      <c r="A26" s="103" t="s">
        <v>1044</v>
      </c>
      <c r="B26" s="103" t="s">
        <v>1017</v>
      </c>
      <c r="C26" s="103"/>
      <c r="D26" s="103"/>
      <c r="E26" s="102"/>
      <c r="F26" s="96"/>
      <c r="G26" s="96"/>
      <c r="H26" s="96"/>
      <c r="I26" s="103"/>
    </row>
    <row r="27" spans="1:9" s="113" customFormat="1">
      <c r="A27" s="107" t="s">
        <v>1045</v>
      </c>
      <c r="B27" s="103" t="s">
        <v>1017</v>
      </c>
      <c r="C27" s="107"/>
      <c r="D27" s="107"/>
      <c r="E27" s="102"/>
      <c r="F27" s="96"/>
      <c r="G27" s="96"/>
      <c r="H27" s="96"/>
      <c r="I27" s="107"/>
    </row>
    <row r="28" spans="1:9" s="113" customFormat="1">
      <c r="A28" s="99" t="s">
        <v>1046</v>
      </c>
      <c r="B28" s="100" t="s">
        <v>691</v>
      </c>
      <c r="C28" s="100"/>
      <c r="D28" s="100"/>
      <c r="E28" s="105"/>
      <c r="F28" s="96"/>
      <c r="G28" s="96"/>
      <c r="H28" s="96"/>
      <c r="I28" s="100"/>
    </row>
    <row r="29" spans="1:9" s="113" customFormat="1">
      <c r="A29" s="99" t="s">
        <v>1047</v>
      </c>
      <c r="B29" s="100" t="s">
        <v>691</v>
      </c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99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99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99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99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99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99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الهيكلي'!$A$2:$A$17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الهيكلي'!$B$2:$B$17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الهيكلي'!$C$2:$C$17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الهيكلي'!$D$2:$D$17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B3:B29 B36:B1048576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2016-10-31T10:56:27Z</dcterms:modified>
</cp:coreProperties>
</file>