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"/>
    </mc:Choice>
  </mc:AlternateContent>
  <bookViews>
    <workbookView xWindow="0" yWindow="0" windowWidth="20490" windowHeight="7755" tabRatio="963" firstSheet="1" activeTab="10"/>
  </bookViews>
  <sheets>
    <sheet name="ميزانية 2011" sheetId="26" r:id="rId1"/>
    <sheet name="ميزانية 2012" sheetId="53" r:id="rId2"/>
    <sheet name="ميزانية 2013 " sheetId="51" r:id="rId3"/>
    <sheet name="ميزانية 2014" sheetId="50" r:id="rId4"/>
    <sheet name="ميزانية 2015" sheetId="52" r:id="rId5"/>
    <sheet name="ميزانية 2016 " sheetId="54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4" l="1"/>
  <c r="E777" i="54" s="1"/>
  <c r="D778" i="54"/>
  <c r="D777" i="54"/>
  <c r="C777" i="54"/>
  <c r="D776" i="54"/>
  <c r="E776" i="54" s="1"/>
  <c r="D775" i="54"/>
  <c r="E775" i="54" s="1"/>
  <c r="D774" i="54"/>
  <c r="E774" i="54" s="1"/>
  <c r="D773" i="54"/>
  <c r="C772" i="54"/>
  <c r="C771" i="54" s="1"/>
  <c r="E770" i="54"/>
  <c r="D770" i="54"/>
  <c r="D769" i="54"/>
  <c r="E769" i="54" s="1"/>
  <c r="E768" i="54"/>
  <c r="E767" i="54" s="1"/>
  <c r="D768" i="54"/>
  <c r="C768" i="54"/>
  <c r="D767" i="54"/>
  <c r="C767" i="54"/>
  <c r="D766" i="54"/>
  <c r="C765" i="54"/>
  <c r="E764" i="54"/>
  <c r="D764" i="54"/>
  <c r="E763" i="54"/>
  <c r="D763" i="54"/>
  <c r="E762" i="54"/>
  <c r="E761" i="54" s="1"/>
  <c r="E760" i="54" s="1"/>
  <c r="D762" i="54"/>
  <c r="D761" i="54" s="1"/>
  <c r="C761" i="54"/>
  <c r="C760" i="54" s="1"/>
  <c r="D760" i="54"/>
  <c r="D759" i="54"/>
  <c r="E759" i="54" s="1"/>
  <c r="E758" i="54"/>
  <c r="D758" i="54"/>
  <c r="D757" i="54"/>
  <c r="C756" i="54"/>
  <c r="C755" i="54" s="1"/>
  <c r="E754" i="54"/>
  <c r="E750" i="54" s="1"/>
  <c r="D754" i="54"/>
  <c r="E753" i="54"/>
  <c r="D753" i="54"/>
  <c r="E752" i="54"/>
  <c r="E751" i="54" s="1"/>
  <c r="D752" i="54"/>
  <c r="D751" i="54" s="1"/>
  <c r="C751" i="54"/>
  <c r="C750" i="54" s="1"/>
  <c r="D750" i="54"/>
  <c r="D749" i="54"/>
  <c r="E749" i="54" s="1"/>
  <c r="E748" i="54"/>
  <c r="D748" i="54"/>
  <c r="D747" i="54"/>
  <c r="C746" i="54"/>
  <c r="D745" i="54"/>
  <c r="E745" i="54" s="1"/>
  <c r="E744" i="54" s="1"/>
  <c r="D744" i="54"/>
  <c r="C744" i="54"/>
  <c r="C743" i="54"/>
  <c r="E742" i="54"/>
  <c r="E741" i="54" s="1"/>
  <c r="D742" i="54"/>
  <c r="D741" i="54"/>
  <c r="C741" i="54"/>
  <c r="E740" i="54"/>
  <c r="E739" i="54" s="1"/>
  <c r="D740" i="54"/>
  <c r="D739" i="54"/>
  <c r="C739" i="54"/>
  <c r="D738" i="54"/>
  <c r="E738" i="54" s="1"/>
  <c r="D737" i="54"/>
  <c r="E737" i="54" s="1"/>
  <c r="D736" i="54"/>
  <c r="E736" i="54" s="1"/>
  <c r="D735" i="54"/>
  <c r="C734" i="54"/>
  <c r="C733" i="54"/>
  <c r="E732" i="54"/>
  <c r="E731" i="54" s="1"/>
  <c r="D732" i="54"/>
  <c r="D731" i="54" s="1"/>
  <c r="D730" i="54" s="1"/>
  <c r="C731" i="54"/>
  <c r="C730" i="54" s="1"/>
  <c r="E730" i="54"/>
  <c r="D729" i="54"/>
  <c r="E729" i="54" s="1"/>
  <c r="D728" i="54"/>
  <c r="C727" i="54"/>
  <c r="H724" i="54"/>
  <c r="D724" i="54"/>
  <c r="H723" i="54"/>
  <c r="E723" i="54"/>
  <c r="D723" i="54"/>
  <c r="H722" i="54"/>
  <c r="C722" i="54"/>
  <c r="H721" i="54"/>
  <c r="D721" i="54"/>
  <c r="E721" i="54" s="1"/>
  <c r="H720" i="54"/>
  <c r="E720" i="54"/>
  <c r="D720" i="54"/>
  <c r="H719" i="54"/>
  <c r="D719" i="54"/>
  <c r="H718" i="54"/>
  <c r="C718" i="54"/>
  <c r="C717" i="54"/>
  <c r="H715" i="54"/>
  <c r="E715" i="54"/>
  <c r="D715" i="54"/>
  <c r="H714" i="54"/>
  <c r="D714" i="54"/>
  <c r="E714" i="54" s="1"/>
  <c r="H713" i="54"/>
  <c r="E713" i="54"/>
  <c r="D713" i="54"/>
  <c r="H712" i="54"/>
  <c r="E712" i="54"/>
  <c r="D712" i="54"/>
  <c r="H711" i="54"/>
  <c r="D711" i="54"/>
  <c r="E711" i="54" s="1"/>
  <c r="H710" i="54"/>
  <c r="D710" i="54"/>
  <c r="E710" i="54" s="1"/>
  <c r="H709" i="54"/>
  <c r="E709" i="54"/>
  <c r="D709" i="54"/>
  <c r="H708" i="54"/>
  <c r="D708" i="54"/>
  <c r="E708" i="54" s="1"/>
  <c r="H707" i="54"/>
  <c r="D707" i="54"/>
  <c r="E707" i="54" s="1"/>
  <c r="H706" i="54"/>
  <c r="D706" i="54"/>
  <c r="E706" i="54" s="1"/>
  <c r="H705" i="54"/>
  <c r="E705" i="54"/>
  <c r="D705" i="54"/>
  <c r="H704" i="54"/>
  <c r="D704" i="54"/>
  <c r="E704" i="54" s="1"/>
  <c r="H703" i="54"/>
  <c r="D703" i="54"/>
  <c r="E703" i="54" s="1"/>
  <c r="H702" i="54"/>
  <c r="D702" i="54"/>
  <c r="E702" i="54" s="1"/>
  <c r="H701" i="54"/>
  <c r="E701" i="54"/>
  <c r="D701" i="54"/>
  <c r="H700" i="54"/>
  <c r="C700" i="54"/>
  <c r="H699" i="54"/>
  <c r="D699" i="54"/>
  <c r="E699" i="54" s="1"/>
  <c r="H698" i="54"/>
  <c r="E698" i="54"/>
  <c r="D698" i="54"/>
  <c r="H697" i="54"/>
  <c r="D697" i="54"/>
  <c r="E697" i="54" s="1"/>
  <c r="H696" i="54"/>
  <c r="E696" i="54"/>
  <c r="D696" i="54"/>
  <c r="H695" i="54"/>
  <c r="E695" i="54"/>
  <c r="D695" i="54"/>
  <c r="E694" i="54"/>
  <c r="C694" i="54"/>
  <c r="H694" i="54" s="1"/>
  <c r="H693" i="54"/>
  <c r="E693" i="54"/>
  <c r="D693" i="54"/>
  <c r="H692" i="54"/>
  <c r="D692" i="54"/>
  <c r="E692" i="54" s="1"/>
  <c r="H691" i="54"/>
  <c r="E691" i="54"/>
  <c r="D691" i="54"/>
  <c r="H690" i="54"/>
  <c r="E690" i="54"/>
  <c r="D690" i="54"/>
  <c r="H689" i="54"/>
  <c r="D689" i="54"/>
  <c r="E689" i="54" s="1"/>
  <c r="H688" i="54"/>
  <c r="D688" i="54"/>
  <c r="C687" i="54"/>
  <c r="H687" i="54" s="1"/>
  <c r="H686" i="54"/>
  <c r="E686" i="54"/>
  <c r="D686" i="54"/>
  <c r="H685" i="54"/>
  <c r="E685" i="54"/>
  <c r="D685" i="54"/>
  <c r="H684" i="54"/>
  <c r="D684" i="54"/>
  <c r="E684" i="54" s="1"/>
  <c r="D683" i="54"/>
  <c r="C683" i="54"/>
  <c r="H683" i="54" s="1"/>
  <c r="H682" i="54"/>
  <c r="D682" i="54"/>
  <c r="E682" i="54" s="1"/>
  <c r="H681" i="54"/>
  <c r="E681" i="54"/>
  <c r="D681" i="54"/>
  <c r="H680" i="54"/>
  <c r="E680" i="54"/>
  <c r="E679" i="54" s="1"/>
  <c r="D680" i="54"/>
  <c r="D679" i="54" s="1"/>
  <c r="C679" i="54"/>
  <c r="H679" i="54" s="1"/>
  <c r="H678" i="54"/>
  <c r="E678" i="54"/>
  <c r="D678" i="54"/>
  <c r="H677" i="54"/>
  <c r="D677" i="54"/>
  <c r="H676" i="54"/>
  <c r="C676" i="54"/>
  <c r="H675" i="54"/>
  <c r="E675" i="54"/>
  <c r="D675" i="54"/>
  <c r="H674" i="54"/>
  <c r="D674" i="54"/>
  <c r="E674" i="54" s="1"/>
  <c r="H673" i="54"/>
  <c r="D673" i="54"/>
  <c r="E673" i="54" s="1"/>
  <c r="H672" i="54"/>
  <c r="D672" i="54"/>
  <c r="C671" i="54"/>
  <c r="H671" i="54" s="1"/>
  <c r="H670" i="54"/>
  <c r="E670" i="54"/>
  <c r="D670" i="54"/>
  <c r="H669" i="54"/>
  <c r="D669" i="54"/>
  <c r="E669" i="54" s="1"/>
  <c r="H668" i="54"/>
  <c r="E668" i="54"/>
  <c r="D668" i="54"/>
  <c r="H667" i="54"/>
  <c r="D667" i="54"/>
  <c r="H666" i="54"/>
  <c r="E666" i="54"/>
  <c r="D666" i="54"/>
  <c r="H665" i="54"/>
  <c r="C665" i="54"/>
  <c r="H664" i="54"/>
  <c r="E664" i="54"/>
  <c r="D664" i="54"/>
  <c r="H663" i="54"/>
  <c r="E663" i="54"/>
  <c r="D663" i="54"/>
  <c r="H662" i="54"/>
  <c r="D662" i="54"/>
  <c r="H661" i="54"/>
  <c r="C661" i="54"/>
  <c r="H660" i="54"/>
  <c r="E660" i="54"/>
  <c r="D660" i="54"/>
  <c r="H659" i="54"/>
  <c r="E659" i="54"/>
  <c r="D659" i="54"/>
  <c r="H658" i="54"/>
  <c r="D658" i="54"/>
  <c r="E658" i="54" s="1"/>
  <c r="H657" i="54"/>
  <c r="D657" i="54"/>
  <c r="E657" i="54" s="1"/>
  <c r="H656" i="54"/>
  <c r="E656" i="54"/>
  <c r="D656" i="54"/>
  <c r="H655" i="54"/>
  <c r="D655" i="54"/>
  <c r="E655" i="54" s="1"/>
  <c r="H654" i="54"/>
  <c r="E654" i="54"/>
  <c r="E653" i="54" s="1"/>
  <c r="D654" i="54"/>
  <c r="C653" i="54"/>
  <c r="H653" i="54" s="1"/>
  <c r="H652" i="54"/>
  <c r="D652" i="54"/>
  <c r="E652" i="54" s="1"/>
  <c r="H651" i="54"/>
  <c r="E651" i="54"/>
  <c r="D651" i="54"/>
  <c r="H650" i="54"/>
  <c r="D650" i="54"/>
  <c r="E650" i="54" s="1"/>
  <c r="H649" i="54"/>
  <c r="D649" i="54"/>
  <c r="E649" i="54" s="1"/>
  <c r="H648" i="54"/>
  <c r="D648" i="54"/>
  <c r="E648" i="54" s="1"/>
  <c r="H647" i="54"/>
  <c r="E647" i="54"/>
  <c r="D647" i="54"/>
  <c r="H646" i="54"/>
  <c r="D646" i="54"/>
  <c r="C646" i="54"/>
  <c r="C645" i="54"/>
  <c r="H645" i="54" s="1"/>
  <c r="J645" i="54" s="1"/>
  <c r="H644" i="54"/>
  <c r="E644" i="54"/>
  <c r="D644" i="54"/>
  <c r="H643" i="54"/>
  <c r="D643" i="54"/>
  <c r="H642" i="54"/>
  <c r="J642" i="54" s="1"/>
  <c r="C642" i="54"/>
  <c r="H641" i="54"/>
  <c r="E641" i="54"/>
  <c r="D641" i="54"/>
  <c r="H640" i="54"/>
  <c r="D640" i="54"/>
  <c r="E640" i="54" s="1"/>
  <c r="H639" i="54"/>
  <c r="D639" i="54"/>
  <c r="H638" i="54"/>
  <c r="J638" i="54" s="1"/>
  <c r="C638" i="54"/>
  <c r="H637" i="54"/>
  <c r="D637" i="54"/>
  <c r="E637" i="54" s="1"/>
  <c r="H636" i="54"/>
  <c r="E636" i="54"/>
  <c r="D636" i="54"/>
  <c r="H635" i="54"/>
  <c r="D635" i="54"/>
  <c r="E635" i="54" s="1"/>
  <c r="H634" i="54"/>
  <c r="E634" i="54"/>
  <c r="D634" i="54"/>
  <c r="H633" i="54"/>
  <c r="D633" i="54"/>
  <c r="E633" i="54" s="1"/>
  <c r="H632" i="54"/>
  <c r="E632" i="54"/>
  <c r="D632" i="54"/>
  <c r="H631" i="54"/>
  <c r="E631" i="54"/>
  <c r="D631" i="54"/>
  <c r="H630" i="54"/>
  <c r="D630" i="54"/>
  <c r="E630" i="54" s="1"/>
  <c r="H629" i="54"/>
  <c r="D629" i="54"/>
  <c r="H628" i="54"/>
  <c r="C628" i="54"/>
  <c r="H627" i="54"/>
  <c r="E627" i="54"/>
  <c r="D627" i="54"/>
  <c r="H626" i="54"/>
  <c r="E626" i="54"/>
  <c r="D626" i="54"/>
  <c r="H625" i="54"/>
  <c r="D625" i="54"/>
  <c r="E625" i="54" s="1"/>
  <c r="H624" i="54"/>
  <c r="D624" i="54"/>
  <c r="E624" i="54" s="1"/>
  <c r="H623" i="54"/>
  <c r="E623" i="54"/>
  <c r="D623" i="54"/>
  <c r="H622" i="54"/>
  <c r="D622" i="54"/>
  <c r="E622" i="54" s="1"/>
  <c r="H621" i="54"/>
  <c r="E621" i="54"/>
  <c r="D621" i="54"/>
  <c r="H620" i="54"/>
  <c r="D620" i="54"/>
  <c r="E620" i="54" s="1"/>
  <c r="H619" i="54"/>
  <c r="E619" i="54"/>
  <c r="D619" i="54"/>
  <c r="H618" i="54"/>
  <c r="E618" i="54"/>
  <c r="D618" i="54"/>
  <c r="H617" i="54"/>
  <c r="D617" i="54"/>
  <c r="D616" i="54" s="1"/>
  <c r="C616" i="54"/>
  <c r="H616" i="54" s="1"/>
  <c r="H615" i="54"/>
  <c r="D615" i="54"/>
  <c r="E615" i="54" s="1"/>
  <c r="H614" i="54"/>
  <c r="E614" i="54"/>
  <c r="D614" i="54"/>
  <c r="H613" i="54"/>
  <c r="D613" i="54"/>
  <c r="E613" i="54" s="1"/>
  <c r="H612" i="54"/>
  <c r="D612" i="54"/>
  <c r="E612" i="54" s="1"/>
  <c r="H611" i="54"/>
  <c r="D611" i="54"/>
  <c r="C610" i="54"/>
  <c r="H610" i="54" s="1"/>
  <c r="H609" i="54"/>
  <c r="E609" i="54"/>
  <c r="D609" i="54"/>
  <c r="H608" i="54"/>
  <c r="E608" i="54"/>
  <c r="D608" i="54"/>
  <c r="H607" i="54"/>
  <c r="E607" i="54"/>
  <c r="D607" i="54"/>
  <c r="H606" i="54"/>
  <c r="D606" i="54"/>
  <c r="E606" i="54" s="1"/>
  <c r="H605" i="54"/>
  <c r="E605" i="54"/>
  <c r="D605" i="54"/>
  <c r="H604" i="54"/>
  <c r="E604" i="54"/>
  <c r="D604" i="54"/>
  <c r="C603" i="54"/>
  <c r="H603" i="54" s="1"/>
  <c r="H602" i="54"/>
  <c r="D602" i="54"/>
  <c r="E602" i="54" s="1"/>
  <c r="H601" i="54"/>
  <c r="D601" i="54"/>
  <c r="E601" i="54" s="1"/>
  <c r="H600" i="54"/>
  <c r="E600" i="54"/>
  <c r="D600" i="54"/>
  <c r="H599" i="54"/>
  <c r="C599" i="54"/>
  <c r="H598" i="54"/>
  <c r="D598" i="54"/>
  <c r="E598" i="54" s="1"/>
  <c r="H597" i="54"/>
  <c r="E597" i="54"/>
  <c r="D597" i="54"/>
  <c r="H596" i="54"/>
  <c r="D596" i="54"/>
  <c r="C595" i="54"/>
  <c r="H595" i="54" s="1"/>
  <c r="H594" i="54"/>
  <c r="E594" i="54"/>
  <c r="D594" i="54"/>
  <c r="H593" i="54"/>
  <c r="D593" i="54"/>
  <c r="D592" i="54" s="1"/>
  <c r="C592" i="54"/>
  <c r="H592" i="54" s="1"/>
  <c r="H591" i="54"/>
  <c r="D591" i="54"/>
  <c r="E591" i="54" s="1"/>
  <c r="H590" i="54"/>
  <c r="D590" i="54"/>
  <c r="E590" i="54" s="1"/>
  <c r="H589" i="54"/>
  <c r="E589" i="54"/>
  <c r="D589" i="54"/>
  <c r="H588" i="54"/>
  <c r="D588" i="54"/>
  <c r="C587" i="54"/>
  <c r="H587" i="54" s="1"/>
  <c r="H586" i="54"/>
  <c r="E586" i="54"/>
  <c r="D586" i="54"/>
  <c r="H585" i="54"/>
  <c r="D585" i="54"/>
  <c r="E585" i="54" s="1"/>
  <c r="H584" i="54"/>
  <c r="E584" i="54"/>
  <c r="D584" i="54"/>
  <c r="H583" i="54"/>
  <c r="E583" i="54"/>
  <c r="D583" i="54"/>
  <c r="H582" i="54"/>
  <c r="E582" i="54"/>
  <c r="E581" i="54" s="1"/>
  <c r="D582" i="54"/>
  <c r="D581" i="54" s="1"/>
  <c r="C581" i="54"/>
  <c r="H581" i="54" s="1"/>
  <c r="H580" i="54"/>
  <c r="D580" i="54"/>
  <c r="E580" i="54" s="1"/>
  <c r="H579" i="54"/>
  <c r="E579" i="54"/>
  <c r="D579" i="54"/>
  <c r="H578" i="54"/>
  <c r="D578" i="54"/>
  <c r="E578" i="54" s="1"/>
  <c r="E577" i="54"/>
  <c r="D577" i="54"/>
  <c r="C577" i="54"/>
  <c r="H577" i="54" s="1"/>
  <c r="H576" i="54"/>
  <c r="D576" i="54"/>
  <c r="E576" i="54" s="1"/>
  <c r="H575" i="54"/>
  <c r="D575" i="54"/>
  <c r="E575" i="54" s="1"/>
  <c r="H574" i="54"/>
  <c r="E574" i="54"/>
  <c r="D574" i="54"/>
  <c r="H573" i="54"/>
  <c r="D573" i="54"/>
  <c r="D569" i="54" s="1"/>
  <c r="H572" i="54"/>
  <c r="D572" i="54"/>
  <c r="E572" i="54" s="1"/>
  <c r="H571" i="54"/>
  <c r="D571" i="54"/>
  <c r="E571" i="54" s="1"/>
  <c r="H570" i="54"/>
  <c r="E570" i="54"/>
  <c r="D570" i="54"/>
  <c r="H569" i="54"/>
  <c r="C569" i="54"/>
  <c r="H568" i="54"/>
  <c r="D568" i="54"/>
  <c r="E568" i="54" s="1"/>
  <c r="H567" i="54"/>
  <c r="D567" i="54"/>
  <c r="E567" i="54" s="1"/>
  <c r="H566" i="54"/>
  <c r="D566" i="54"/>
  <c r="E566" i="54" s="1"/>
  <c r="H565" i="54"/>
  <c r="E565" i="54"/>
  <c r="D565" i="54"/>
  <c r="H564" i="54"/>
  <c r="D564" i="54"/>
  <c r="E564" i="54" s="1"/>
  <c r="H563" i="54"/>
  <c r="E563" i="54"/>
  <c r="D563" i="54"/>
  <c r="H562" i="54"/>
  <c r="C562" i="54"/>
  <c r="H558" i="54"/>
  <c r="E558" i="54"/>
  <c r="D558" i="54"/>
  <c r="H557" i="54"/>
  <c r="D557" i="54"/>
  <c r="D556" i="54" s="1"/>
  <c r="C556" i="54"/>
  <c r="H556" i="54" s="1"/>
  <c r="H555" i="54"/>
  <c r="D555" i="54"/>
  <c r="E555" i="54" s="1"/>
  <c r="H554" i="54"/>
  <c r="E554" i="54"/>
  <c r="D554" i="54"/>
  <c r="H553" i="54"/>
  <c r="E553" i="54"/>
  <c r="D553" i="54"/>
  <c r="D552" i="54" s="1"/>
  <c r="E552" i="54"/>
  <c r="C552" i="54"/>
  <c r="H549" i="54"/>
  <c r="E549" i="54"/>
  <c r="D549" i="54"/>
  <c r="H548" i="54"/>
  <c r="D548" i="54"/>
  <c r="D547" i="54" s="1"/>
  <c r="H547" i="54"/>
  <c r="J547" i="54" s="1"/>
  <c r="C547" i="54"/>
  <c r="H546" i="54"/>
  <c r="D546" i="54"/>
  <c r="E546" i="54" s="1"/>
  <c r="H545" i="54"/>
  <c r="E545" i="54"/>
  <c r="D545" i="54"/>
  <c r="H544" i="54"/>
  <c r="C544" i="54"/>
  <c r="H543" i="54"/>
  <c r="D543" i="54"/>
  <c r="E543" i="54" s="1"/>
  <c r="H542" i="54"/>
  <c r="E542" i="54"/>
  <c r="D542" i="54"/>
  <c r="H541" i="54"/>
  <c r="E541" i="54"/>
  <c r="D541" i="54"/>
  <c r="H540" i="54"/>
  <c r="E540" i="54"/>
  <c r="D540" i="54"/>
  <c r="H539" i="54"/>
  <c r="D539" i="54"/>
  <c r="H538" i="54"/>
  <c r="C538" i="54"/>
  <c r="H537" i="54"/>
  <c r="E537" i="54"/>
  <c r="D537" i="54"/>
  <c r="H536" i="54"/>
  <c r="D536" i="54"/>
  <c r="E536" i="54" s="1"/>
  <c r="H535" i="54"/>
  <c r="E535" i="54"/>
  <c r="D535" i="54"/>
  <c r="H534" i="54"/>
  <c r="D534" i="54"/>
  <c r="E534" i="54" s="1"/>
  <c r="E531" i="54" s="1"/>
  <c r="H533" i="54"/>
  <c r="E533" i="54"/>
  <c r="D533" i="54"/>
  <c r="H532" i="54"/>
  <c r="E532" i="54"/>
  <c r="D532" i="54"/>
  <c r="D531" i="54"/>
  <c r="C531" i="54"/>
  <c r="H531" i="54" s="1"/>
  <c r="H530" i="54"/>
  <c r="D530" i="54"/>
  <c r="D529" i="54" s="1"/>
  <c r="H529" i="54"/>
  <c r="C529" i="54"/>
  <c r="D528" i="54"/>
  <c r="H527" i="54"/>
  <c r="D527" i="54"/>
  <c r="E527" i="54" s="1"/>
  <c r="H526" i="54"/>
  <c r="E526" i="54"/>
  <c r="D526" i="54"/>
  <c r="H525" i="54"/>
  <c r="E525" i="54"/>
  <c r="D525" i="54"/>
  <c r="H524" i="54"/>
  <c r="D524" i="54"/>
  <c r="E524" i="54" s="1"/>
  <c r="H523" i="54"/>
  <c r="D523" i="54"/>
  <c r="H522" i="54"/>
  <c r="C522" i="54"/>
  <c r="H521" i="54"/>
  <c r="E521" i="54"/>
  <c r="D521" i="54"/>
  <c r="H520" i="54"/>
  <c r="E520" i="54"/>
  <c r="D520" i="54"/>
  <c r="H519" i="54"/>
  <c r="D519" i="54"/>
  <c r="E519" i="54" s="1"/>
  <c r="H518" i="54"/>
  <c r="D518" i="54"/>
  <c r="E518" i="54" s="1"/>
  <c r="H517" i="54"/>
  <c r="E517" i="54"/>
  <c r="D517" i="54"/>
  <c r="H516" i="54"/>
  <c r="D516" i="54"/>
  <c r="E516" i="54" s="1"/>
  <c r="H515" i="54"/>
  <c r="E515" i="54"/>
  <c r="D515" i="54"/>
  <c r="H514" i="54"/>
  <c r="D514" i="54"/>
  <c r="H513" i="54"/>
  <c r="C513" i="54"/>
  <c r="H512" i="54"/>
  <c r="E512" i="54"/>
  <c r="D512" i="54"/>
  <c r="H511" i="54"/>
  <c r="D511" i="54"/>
  <c r="E511" i="54" s="1"/>
  <c r="H510" i="54"/>
  <c r="D510" i="54"/>
  <c r="E510" i="54" s="1"/>
  <c r="H509" i="54"/>
  <c r="C509" i="54"/>
  <c r="H508" i="54"/>
  <c r="D508" i="54"/>
  <c r="E508" i="54" s="1"/>
  <c r="H507" i="54"/>
  <c r="E507" i="54"/>
  <c r="D507" i="54"/>
  <c r="H506" i="54"/>
  <c r="D506" i="54"/>
  <c r="E506" i="54" s="1"/>
  <c r="H505" i="54"/>
  <c r="E505" i="54"/>
  <c r="D505" i="54"/>
  <c r="H504" i="54"/>
  <c r="C504" i="54"/>
  <c r="H503" i="54"/>
  <c r="D503" i="54"/>
  <c r="E503" i="54" s="1"/>
  <c r="H502" i="54"/>
  <c r="E502" i="54"/>
  <c r="D502" i="54"/>
  <c r="H501" i="54"/>
  <c r="E501" i="54"/>
  <c r="D501" i="54"/>
  <c r="H500" i="54"/>
  <c r="E500" i="54"/>
  <c r="D500" i="54"/>
  <c r="H499" i="54"/>
  <c r="D499" i="54"/>
  <c r="E499" i="54" s="1"/>
  <c r="H498" i="54"/>
  <c r="E498" i="54"/>
  <c r="D498" i="54"/>
  <c r="H497" i="54"/>
  <c r="E497" i="54"/>
  <c r="D497" i="54"/>
  <c r="C497" i="54"/>
  <c r="H496" i="54"/>
  <c r="E496" i="54"/>
  <c r="D496" i="54"/>
  <c r="H495" i="54"/>
  <c r="D495" i="54"/>
  <c r="E495" i="54" s="1"/>
  <c r="H494" i="54"/>
  <c r="C494" i="54"/>
  <c r="H493" i="54"/>
  <c r="D493" i="54"/>
  <c r="H492" i="54"/>
  <c r="E492" i="54"/>
  <c r="D492" i="54"/>
  <c r="H491" i="54"/>
  <c r="C491" i="54"/>
  <c r="H490" i="54"/>
  <c r="E490" i="54"/>
  <c r="D490" i="54"/>
  <c r="H489" i="54"/>
  <c r="D489" i="54"/>
  <c r="E489" i="54" s="1"/>
  <c r="H488" i="54"/>
  <c r="D488" i="54"/>
  <c r="E488" i="54" s="1"/>
  <c r="H487" i="54"/>
  <c r="E487" i="54"/>
  <c r="E486" i="54" s="1"/>
  <c r="D487" i="54"/>
  <c r="H486" i="54"/>
  <c r="D486" i="54"/>
  <c r="C486" i="54"/>
  <c r="H485" i="54"/>
  <c r="D485" i="54"/>
  <c r="C484" i="54"/>
  <c r="H482" i="54"/>
  <c r="H481" i="54"/>
  <c r="E481" i="54"/>
  <c r="D481" i="54"/>
  <c r="H480" i="54"/>
  <c r="E480" i="54"/>
  <c r="D480" i="54"/>
  <c r="H479" i="54"/>
  <c r="E479" i="54"/>
  <c r="D479" i="54"/>
  <c r="H478" i="54"/>
  <c r="D478" i="54"/>
  <c r="H477" i="54"/>
  <c r="C477" i="54"/>
  <c r="H476" i="54"/>
  <c r="E476" i="54"/>
  <c r="D476" i="54"/>
  <c r="H475" i="54"/>
  <c r="E475" i="54"/>
  <c r="E474" i="54" s="1"/>
  <c r="D475" i="54"/>
  <c r="D474" i="54" s="1"/>
  <c r="C474" i="54"/>
  <c r="H474" i="54" s="1"/>
  <c r="H473" i="54"/>
  <c r="E473" i="54"/>
  <c r="D473" i="54"/>
  <c r="H472" i="54"/>
  <c r="D472" i="54"/>
  <c r="E472" i="54" s="1"/>
  <c r="H471" i="54"/>
  <c r="E471" i="54"/>
  <c r="D471" i="54"/>
  <c r="H470" i="54"/>
  <c r="E470" i="54"/>
  <c r="D470" i="54"/>
  <c r="H469" i="54"/>
  <c r="E469" i="54"/>
  <c r="E468" i="54" s="1"/>
  <c r="D469" i="54"/>
  <c r="D468" i="54" s="1"/>
  <c r="C468" i="54"/>
  <c r="H468" i="54" s="1"/>
  <c r="H467" i="54"/>
  <c r="D467" i="54"/>
  <c r="E467" i="54" s="1"/>
  <c r="H466" i="54"/>
  <c r="E466" i="54"/>
  <c r="D466" i="54"/>
  <c r="H465" i="54"/>
  <c r="D465" i="54"/>
  <c r="E465" i="54" s="1"/>
  <c r="H464" i="54"/>
  <c r="D464" i="54"/>
  <c r="E464" i="54" s="1"/>
  <c r="H463" i="54"/>
  <c r="D463" i="54"/>
  <c r="C463" i="54"/>
  <c r="H462" i="54"/>
  <c r="D462" i="54"/>
  <c r="E462" i="54" s="1"/>
  <c r="H461" i="54"/>
  <c r="E461" i="54"/>
  <c r="D461" i="54"/>
  <c r="H460" i="54"/>
  <c r="E460" i="54"/>
  <c r="E459" i="54" s="1"/>
  <c r="D460" i="54"/>
  <c r="D459" i="54"/>
  <c r="C459" i="54"/>
  <c r="H458" i="54"/>
  <c r="E458" i="54"/>
  <c r="D458" i="54"/>
  <c r="H457" i="54"/>
  <c r="D457" i="54"/>
  <c r="E457" i="54" s="1"/>
  <c r="H456" i="54"/>
  <c r="E456" i="54"/>
  <c r="D456" i="54"/>
  <c r="H455" i="54"/>
  <c r="E455" i="54"/>
  <c r="D455" i="54"/>
  <c r="C455" i="54"/>
  <c r="H454" i="54"/>
  <c r="E454" i="54"/>
  <c r="D454" i="54"/>
  <c r="H453" i="54"/>
  <c r="D453" i="54"/>
  <c r="E453" i="54" s="1"/>
  <c r="H452" i="54"/>
  <c r="D452" i="54"/>
  <c r="E452" i="54" s="1"/>
  <c r="H451" i="54"/>
  <c r="E451" i="54"/>
  <c r="E450" i="54" s="1"/>
  <c r="D451" i="54"/>
  <c r="H450" i="54"/>
  <c r="C450" i="54"/>
  <c r="H449" i="54"/>
  <c r="D449" i="54"/>
  <c r="E449" i="54" s="1"/>
  <c r="H448" i="54"/>
  <c r="E448" i="54"/>
  <c r="D448" i="54"/>
  <c r="H447" i="54"/>
  <c r="D447" i="54"/>
  <c r="H446" i="54"/>
  <c r="E446" i="54"/>
  <c r="D446" i="54"/>
  <c r="H445" i="54"/>
  <c r="C445" i="54"/>
  <c r="H443" i="54"/>
  <c r="E443" i="54"/>
  <c r="D443" i="54"/>
  <c r="H442" i="54"/>
  <c r="E442" i="54"/>
  <c r="D442" i="54"/>
  <c r="H441" i="54"/>
  <c r="D441" i="54"/>
  <c r="E441" i="54" s="1"/>
  <c r="H440" i="54"/>
  <c r="E440" i="54"/>
  <c r="D440" i="54"/>
  <c r="H439" i="54"/>
  <c r="E439" i="54"/>
  <c r="D439" i="54"/>
  <c r="H438" i="54"/>
  <c r="D438" i="54"/>
  <c r="E438" i="54" s="1"/>
  <c r="H437" i="54"/>
  <c r="D437" i="54"/>
  <c r="E437" i="54" s="1"/>
  <c r="H436" i="54"/>
  <c r="E436" i="54"/>
  <c r="D436" i="54"/>
  <c r="H435" i="54"/>
  <c r="D435" i="54"/>
  <c r="E435" i="54" s="1"/>
  <c r="H434" i="54"/>
  <c r="E434" i="54"/>
  <c r="D434" i="54"/>
  <c r="H433" i="54"/>
  <c r="D433" i="54"/>
  <c r="E433" i="54" s="1"/>
  <c r="H432" i="54"/>
  <c r="E432" i="54"/>
  <c r="D432" i="54"/>
  <c r="H431" i="54"/>
  <c r="E431" i="54"/>
  <c r="D431" i="54"/>
  <c r="H430" i="54"/>
  <c r="D430" i="54"/>
  <c r="D429" i="54" s="1"/>
  <c r="C429" i="54"/>
  <c r="H429" i="54" s="1"/>
  <c r="H428" i="54"/>
  <c r="D428" i="54"/>
  <c r="E428" i="54" s="1"/>
  <c r="H427" i="54"/>
  <c r="E427" i="54"/>
  <c r="D427" i="54"/>
  <c r="H426" i="54"/>
  <c r="E426" i="54"/>
  <c r="D426" i="54"/>
  <c r="H425" i="54"/>
  <c r="D425" i="54"/>
  <c r="E425" i="54" s="1"/>
  <c r="H424" i="54"/>
  <c r="D424" i="54"/>
  <c r="E424" i="54" s="1"/>
  <c r="H423" i="54"/>
  <c r="E423" i="54"/>
  <c r="E422" i="54" s="1"/>
  <c r="D423" i="54"/>
  <c r="H422" i="54"/>
  <c r="C422" i="54"/>
  <c r="H421" i="54"/>
  <c r="D421" i="54"/>
  <c r="E421" i="54" s="1"/>
  <c r="H420" i="54"/>
  <c r="E420" i="54"/>
  <c r="D420" i="54"/>
  <c r="H419" i="54"/>
  <c r="D419" i="54"/>
  <c r="E419" i="54" s="1"/>
  <c r="H418" i="54"/>
  <c r="E418" i="54"/>
  <c r="D418" i="54"/>
  <c r="H417" i="54"/>
  <c r="E417" i="54"/>
  <c r="E416" i="54" s="1"/>
  <c r="D417" i="54"/>
  <c r="D416" i="54"/>
  <c r="C416" i="54"/>
  <c r="H416" i="54" s="1"/>
  <c r="H415" i="54"/>
  <c r="D415" i="54"/>
  <c r="E415" i="54" s="1"/>
  <c r="H414" i="54"/>
  <c r="D414" i="54"/>
  <c r="E414" i="54" s="1"/>
  <c r="H413" i="54"/>
  <c r="E413" i="54"/>
  <c r="E412" i="54" s="1"/>
  <c r="D413" i="54"/>
  <c r="H412" i="54"/>
  <c r="D412" i="54"/>
  <c r="C412" i="54"/>
  <c r="H411" i="54"/>
  <c r="D411" i="54"/>
  <c r="E411" i="54" s="1"/>
  <c r="H410" i="54"/>
  <c r="D410" i="54"/>
  <c r="E410" i="54" s="1"/>
  <c r="H409" i="54"/>
  <c r="D409" i="54"/>
  <c r="C409" i="54"/>
  <c r="H408" i="54"/>
  <c r="D408" i="54"/>
  <c r="E408" i="54" s="1"/>
  <c r="H407" i="54"/>
  <c r="E407" i="54"/>
  <c r="D407" i="54"/>
  <c r="H406" i="54"/>
  <c r="E406" i="54"/>
  <c r="D406" i="54"/>
  <c r="H405" i="54"/>
  <c r="D405" i="54"/>
  <c r="E405" i="54" s="1"/>
  <c r="E404" i="54" s="1"/>
  <c r="D404" i="54"/>
  <c r="C404" i="54"/>
  <c r="H404" i="54" s="1"/>
  <c r="H403" i="54"/>
  <c r="D403" i="54"/>
  <c r="E403" i="54" s="1"/>
  <c r="H402" i="54"/>
  <c r="E402" i="54"/>
  <c r="D402" i="54"/>
  <c r="H401" i="54"/>
  <c r="E401" i="54"/>
  <c r="D401" i="54"/>
  <c r="H400" i="54"/>
  <c r="D400" i="54"/>
  <c r="E400" i="54" s="1"/>
  <c r="H399" i="54"/>
  <c r="C399" i="54"/>
  <c r="H398" i="54"/>
  <c r="D398" i="54"/>
  <c r="E398" i="54" s="1"/>
  <c r="H397" i="54"/>
  <c r="E397" i="54"/>
  <c r="D397" i="54"/>
  <c r="H396" i="54"/>
  <c r="E396" i="54"/>
  <c r="D396" i="54"/>
  <c r="E395" i="54"/>
  <c r="D395" i="54"/>
  <c r="C395" i="54"/>
  <c r="H395" i="54" s="1"/>
  <c r="H394" i="54"/>
  <c r="D394" i="54"/>
  <c r="E394" i="54" s="1"/>
  <c r="H393" i="54"/>
  <c r="D393" i="54"/>
  <c r="H392" i="54"/>
  <c r="C392" i="54"/>
  <c r="H391" i="54"/>
  <c r="E391" i="54"/>
  <c r="D391" i="54"/>
  <c r="H390" i="54"/>
  <c r="D390" i="54"/>
  <c r="E390" i="54" s="1"/>
  <c r="H389" i="54"/>
  <c r="E389" i="54"/>
  <c r="E388" i="54" s="1"/>
  <c r="D389" i="54"/>
  <c r="D388" i="54"/>
  <c r="C388" i="54"/>
  <c r="H388" i="54" s="1"/>
  <c r="H387" i="54"/>
  <c r="D387" i="54"/>
  <c r="E387" i="54" s="1"/>
  <c r="H386" i="54"/>
  <c r="E386" i="54"/>
  <c r="D386" i="54"/>
  <c r="H385" i="54"/>
  <c r="D385" i="54"/>
  <c r="E385" i="54" s="1"/>
  <c r="H384" i="54"/>
  <c r="D384" i="54"/>
  <c r="E384" i="54" s="1"/>
  <c r="H383" i="54"/>
  <c r="D383" i="54"/>
  <c r="C382" i="54"/>
  <c r="H382" i="54" s="1"/>
  <c r="H381" i="54"/>
  <c r="E381" i="54"/>
  <c r="D381" i="54"/>
  <c r="H380" i="54"/>
  <c r="E380" i="54"/>
  <c r="D380" i="54"/>
  <c r="H379" i="54"/>
  <c r="E379" i="54"/>
  <c r="E378" i="54" s="1"/>
  <c r="D379" i="54"/>
  <c r="D378" i="54"/>
  <c r="C378" i="54"/>
  <c r="H378" i="54" s="1"/>
  <c r="H377" i="54"/>
  <c r="D377" i="54"/>
  <c r="E377" i="54" s="1"/>
  <c r="H376" i="54"/>
  <c r="E376" i="54"/>
  <c r="D376" i="54"/>
  <c r="H375" i="54"/>
  <c r="D375" i="54"/>
  <c r="E375" i="54" s="1"/>
  <c r="H374" i="54"/>
  <c r="D374" i="54"/>
  <c r="D373" i="54" s="1"/>
  <c r="H373" i="54"/>
  <c r="C373" i="54"/>
  <c r="H372" i="54"/>
  <c r="D372" i="54"/>
  <c r="E372" i="54" s="1"/>
  <c r="H371" i="54"/>
  <c r="E371" i="54"/>
  <c r="D371" i="54"/>
  <c r="H370" i="54"/>
  <c r="E370" i="54"/>
  <c r="D370" i="54"/>
  <c r="H369" i="54"/>
  <c r="E369" i="54"/>
  <c r="E368" i="54" s="1"/>
  <c r="D369" i="54"/>
  <c r="D368" i="54"/>
  <c r="C368" i="54"/>
  <c r="H368" i="54" s="1"/>
  <c r="H367" i="54"/>
  <c r="D367" i="54"/>
  <c r="E367" i="54" s="1"/>
  <c r="H366" i="54"/>
  <c r="E366" i="54"/>
  <c r="D366" i="54"/>
  <c r="H365" i="54"/>
  <c r="D365" i="54"/>
  <c r="E365" i="54" s="1"/>
  <c r="H364" i="54"/>
  <c r="D364" i="54"/>
  <c r="E364" i="54" s="1"/>
  <c r="H363" i="54"/>
  <c r="D363" i="54"/>
  <c r="C362" i="54"/>
  <c r="H362" i="54" s="1"/>
  <c r="H361" i="54"/>
  <c r="E361" i="54"/>
  <c r="D361" i="54"/>
  <c r="H360" i="54"/>
  <c r="E360" i="54"/>
  <c r="D360" i="54"/>
  <c r="H359" i="54"/>
  <c r="E359" i="54"/>
  <c r="D359" i="54"/>
  <c r="H358" i="54"/>
  <c r="D358" i="54"/>
  <c r="H357" i="54"/>
  <c r="C357" i="54"/>
  <c r="H356" i="54"/>
  <c r="E356" i="54"/>
  <c r="D356" i="54"/>
  <c r="H355" i="54"/>
  <c r="D355" i="54"/>
  <c r="E355" i="54" s="1"/>
  <c r="H354" i="54"/>
  <c r="D354" i="54"/>
  <c r="D353" i="54" s="1"/>
  <c r="H353" i="54"/>
  <c r="C353" i="54"/>
  <c r="H352" i="54"/>
  <c r="D352" i="54"/>
  <c r="E352" i="54" s="1"/>
  <c r="H351" i="54"/>
  <c r="E351" i="54"/>
  <c r="D351" i="54"/>
  <c r="H350" i="54"/>
  <c r="E350" i="54"/>
  <c r="D350" i="54"/>
  <c r="H349" i="54"/>
  <c r="E349" i="54"/>
  <c r="E348" i="54" s="1"/>
  <c r="D349" i="54"/>
  <c r="C348" i="54"/>
  <c r="H348" i="54" s="1"/>
  <c r="H347" i="54"/>
  <c r="D347" i="54"/>
  <c r="E347" i="54" s="1"/>
  <c r="H346" i="54"/>
  <c r="E346" i="54"/>
  <c r="D346" i="54"/>
  <c r="H345" i="54"/>
  <c r="D345" i="54"/>
  <c r="E345" i="54" s="1"/>
  <c r="E344" i="54" s="1"/>
  <c r="C344" i="54"/>
  <c r="H343" i="54"/>
  <c r="E343" i="54"/>
  <c r="D343" i="54"/>
  <c r="H342" i="54"/>
  <c r="D342" i="54"/>
  <c r="E342" i="54" s="1"/>
  <c r="H341" i="54"/>
  <c r="E341" i="54"/>
  <c r="D341" i="54"/>
  <c r="H338" i="54"/>
  <c r="E338" i="54"/>
  <c r="D338" i="54"/>
  <c r="H337" i="54"/>
  <c r="D337" i="54"/>
  <c r="E337" i="54" s="1"/>
  <c r="H336" i="54"/>
  <c r="D336" i="54"/>
  <c r="E336" i="54" s="1"/>
  <c r="H335" i="54"/>
  <c r="D335" i="54"/>
  <c r="E335" i="54" s="1"/>
  <c r="H334" i="54"/>
  <c r="E334" i="54"/>
  <c r="D334" i="54"/>
  <c r="H333" i="54"/>
  <c r="D333" i="54"/>
  <c r="E333" i="54" s="1"/>
  <c r="H332" i="54"/>
  <c r="E332" i="54"/>
  <c r="D332" i="54"/>
  <c r="H331" i="54"/>
  <c r="D331" i="54"/>
  <c r="C331" i="54"/>
  <c r="H330" i="54"/>
  <c r="D330" i="54"/>
  <c r="E330" i="54" s="1"/>
  <c r="H329" i="54"/>
  <c r="E329" i="54"/>
  <c r="D329" i="54"/>
  <c r="H328" i="54"/>
  <c r="E328" i="54"/>
  <c r="C328" i="54"/>
  <c r="H327" i="54"/>
  <c r="E327" i="54"/>
  <c r="D327" i="54"/>
  <c r="H326" i="54"/>
  <c r="D326" i="54"/>
  <c r="E326" i="54" s="1"/>
  <c r="E325" i="54" s="1"/>
  <c r="C325" i="54"/>
  <c r="H325" i="54" s="1"/>
  <c r="H324" i="54"/>
  <c r="D324" i="54"/>
  <c r="E324" i="54" s="1"/>
  <c r="H323" i="54"/>
  <c r="E323" i="54"/>
  <c r="D323" i="54"/>
  <c r="H322" i="54"/>
  <c r="D322" i="54"/>
  <c r="E322" i="54" s="1"/>
  <c r="H321" i="54"/>
  <c r="E321" i="54"/>
  <c r="D321" i="54"/>
  <c r="H320" i="54"/>
  <c r="D320" i="54"/>
  <c r="E320" i="54" s="1"/>
  <c r="H319" i="54"/>
  <c r="E319" i="54"/>
  <c r="D319" i="54"/>
  <c r="H318" i="54"/>
  <c r="E318" i="54"/>
  <c r="D318" i="54"/>
  <c r="H317" i="54"/>
  <c r="E317" i="54"/>
  <c r="D317" i="54"/>
  <c r="H316" i="54"/>
  <c r="D316" i="54"/>
  <c r="H315" i="54"/>
  <c r="C315" i="54"/>
  <c r="H313" i="54"/>
  <c r="E313" i="54"/>
  <c r="D313" i="54"/>
  <c r="H312" i="54"/>
  <c r="D312" i="54"/>
  <c r="E312" i="54" s="1"/>
  <c r="H311" i="54"/>
  <c r="E311" i="54"/>
  <c r="D311" i="54"/>
  <c r="H310" i="54"/>
  <c r="D310" i="54"/>
  <c r="E310" i="54" s="1"/>
  <c r="H309" i="54"/>
  <c r="E309" i="54"/>
  <c r="D309" i="54"/>
  <c r="H308" i="54"/>
  <c r="C308" i="54"/>
  <c r="H307" i="54"/>
  <c r="E307" i="54"/>
  <c r="D307" i="54"/>
  <c r="H306" i="54"/>
  <c r="E306" i="54"/>
  <c r="E305" i="54" s="1"/>
  <c r="D306" i="54"/>
  <c r="D305" i="54"/>
  <c r="C305" i="54"/>
  <c r="H305" i="54" s="1"/>
  <c r="H304" i="54"/>
  <c r="D304" i="54"/>
  <c r="E304" i="54" s="1"/>
  <c r="H303" i="54"/>
  <c r="E303" i="54"/>
  <c r="E302" i="54" s="1"/>
  <c r="D303" i="54"/>
  <c r="H302" i="54"/>
  <c r="D302" i="54"/>
  <c r="C302" i="54"/>
  <c r="H301" i="54"/>
  <c r="D301" i="54"/>
  <c r="E301" i="54" s="1"/>
  <c r="H300" i="54"/>
  <c r="D300" i="54"/>
  <c r="E300" i="54" s="1"/>
  <c r="H299" i="54"/>
  <c r="D299" i="54"/>
  <c r="C298" i="54"/>
  <c r="C263" i="54" s="1"/>
  <c r="H297" i="54"/>
  <c r="E297" i="54"/>
  <c r="D297" i="54"/>
  <c r="H296" i="54"/>
  <c r="E296" i="54"/>
  <c r="D296" i="54"/>
  <c r="C296" i="54"/>
  <c r="H295" i="54"/>
  <c r="E295" i="54"/>
  <c r="D295" i="54"/>
  <c r="H294" i="54"/>
  <c r="E294" i="54"/>
  <c r="D294" i="54"/>
  <c r="H293" i="54"/>
  <c r="D293" i="54"/>
  <c r="E293" i="54" s="1"/>
  <c r="H292" i="54"/>
  <c r="E292" i="54"/>
  <c r="D292" i="54"/>
  <c r="H291" i="54"/>
  <c r="E291" i="54"/>
  <c r="D291" i="54"/>
  <c r="H290" i="54"/>
  <c r="D290" i="54"/>
  <c r="E290" i="54" s="1"/>
  <c r="E289" i="54" s="1"/>
  <c r="C289" i="54"/>
  <c r="H289" i="54" s="1"/>
  <c r="H288" i="54"/>
  <c r="D288" i="54"/>
  <c r="E288" i="54" s="1"/>
  <c r="H287" i="54"/>
  <c r="E287" i="54"/>
  <c r="D287" i="54"/>
  <c r="H286" i="54"/>
  <c r="D286" i="54"/>
  <c r="E286" i="54" s="1"/>
  <c r="H285" i="54"/>
  <c r="E285" i="54"/>
  <c r="D285" i="54"/>
  <c r="H284" i="54"/>
  <c r="D284" i="54"/>
  <c r="E284" i="54" s="1"/>
  <c r="H283" i="54"/>
  <c r="E283" i="54"/>
  <c r="D283" i="54"/>
  <c r="H282" i="54"/>
  <c r="E282" i="54"/>
  <c r="D282" i="54"/>
  <c r="H281" i="54"/>
  <c r="E281" i="54"/>
  <c r="D281" i="54"/>
  <c r="H280" i="54"/>
  <c r="D280" i="54"/>
  <c r="E280" i="54" s="1"/>
  <c r="H279" i="54"/>
  <c r="E279" i="54"/>
  <c r="D279" i="54"/>
  <c r="H278" i="54"/>
  <c r="E278" i="54"/>
  <c r="D278" i="54"/>
  <c r="H277" i="54"/>
  <c r="D277" i="54"/>
  <c r="E277" i="54" s="1"/>
  <c r="H276" i="54"/>
  <c r="D276" i="54"/>
  <c r="E276" i="54" s="1"/>
  <c r="H275" i="54"/>
  <c r="E275" i="54"/>
  <c r="D275" i="54"/>
  <c r="H274" i="54"/>
  <c r="D274" i="54"/>
  <c r="E274" i="54" s="1"/>
  <c r="H273" i="54"/>
  <c r="D273" i="54"/>
  <c r="E273" i="54" s="1"/>
  <c r="H272" i="54"/>
  <c r="D272" i="54"/>
  <c r="E272" i="54" s="1"/>
  <c r="H271" i="54"/>
  <c r="E271" i="54"/>
  <c r="D271" i="54"/>
  <c r="H270" i="54"/>
  <c r="D270" i="54"/>
  <c r="E270" i="54" s="1"/>
  <c r="H269" i="54"/>
  <c r="E269" i="54"/>
  <c r="D269" i="54"/>
  <c r="H268" i="54"/>
  <c r="D268" i="54"/>
  <c r="E268" i="54" s="1"/>
  <c r="H267" i="54"/>
  <c r="E267" i="54"/>
  <c r="D267" i="54"/>
  <c r="H266" i="54"/>
  <c r="E266" i="54"/>
  <c r="D266" i="54"/>
  <c r="D265" i="54"/>
  <c r="C265" i="54"/>
  <c r="H265" i="54" s="1"/>
  <c r="H264" i="54"/>
  <c r="D264" i="54"/>
  <c r="E264" i="54" s="1"/>
  <c r="H262" i="54"/>
  <c r="D262" i="54"/>
  <c r="E262" i="54" s="1"/>
  <c r="H261" i="54"/>
  <c r="E261" i="54"/>
  <c r="E260" i="54" s="1"/>
  <c r="D261" i="54"/>
  <c r="H260" i="54"/>
  <c r="D260" i="54"/>
  <c r="C260" i="54"/>
  <c r="D252" i="54"/>
  <c r="E252" i="54" s="1"/>
  <c r="D251" i="54"/>
  <c r="E251" i="54" s="1"/>
  <c r="C250" i="54"/>
  <c r="E249" i="54"/>
  <c r="D249" i="54"/>
  <c r="E248" i="54"/>
  <c r="D248" i="54"/>
  <c r="E247" i="54"/>
  <c r="E244" i="54" s="1"/>
  <c r="E243" i="54" s="1"/>
  <c r="D247" i="54"/>
  <c r="E246" i="54"/>
  <c r="D246" i="54"/>
  <c r="E245" i="54"/>
  <c r="D245" i="54"/>
  <c r="C244" i="54"/>
  <c r="C243" i="54" s="1"/>
  <c r="D242" i="54"/>
  <c r="E242" i="54" s="1"/>
  <c r="E241" i="54"/>
  <c r="D241" i="54"/>
  <c r="D240" i="54"/>
  <c r="E240" i="54" s="1"/>
  <c r="C239" i="54"/>
  <c r="C238" i="54" s="1"/>
  <c r="D237" i="54"/>
  <c r="E237" i="54" s="1"/>
  <c r="E236" i="54" s="1"/>
  <c r="E235" i="54" s="1"/>
  <c r="C236" i="54"/>
  <c r="C235" i="54" s="1"/>
  <c r="D234" i="54"/>
  <c r="E234" i="54" s="1"/>
  <c r="E233" i="54" s="1"/>
  <c r="C233" i="54"/>
  <c r="E232" i="54"/>
  <c r="D232" i="54"/>
  <c r="D231" i="54"/>
  <c r="E231" i="54" s="1"/>
  <c r="E229" i="54" s="1"/>
  <c r="E228" i="54" s="1"/>
  <c r="E230" i="54"/>
  <c r="D230" i="54"/>
  <c r="D229" i="54"/>
  <c r="C229" i="54"/>
  <c r="C228" i="54" s="1"/>
  <c r="E227" i="54"/>
  <c r="D227" i="54"/>
  <c r="D226" i="54"/>
  <c r="D223" i="54" s="1"/>
  <c r="D222" i="54" s="1"/>
  <c r="E225" i="54"/>
  <c r="D225" i="54"/>
  <c r="D224" i="54"/>
  <c r="E224" i="54" s="1"/>
  <c r="C223" i="54"/>
  <c r="C222" i="54"/>
  <c r="D221" i="54"/>
  <c r="D220" i="54" s="1"/>
  <c r="C220" i="54"/>
  <c r="D219" i="54"/>
  <c r="E219" i="54" s="1"/>
  <c r="E216" i="54" s="1"/>
  <c r="E218" i="54"/>
  <c r="D218" i="54"/>
  <c r="D217" i="54"/>
  <c r="E217" i="54" s="1"/>
  <c r="C216" i="54"/>
  <c r="C215" i="54" s="1"/>
  <c r="D214" i="54"/>
  <c r="E214" i="54" s="1"/>
  <c r="E213" i="54" s="1"/>
  <c r="C213" i="54"/>
  <c r="E212" i="54"/>
  <c r="E211" i="54" s="1"/>
  <c r="D212" i="54"/>
  <c r="D211" i="54"/>
  <c r="C211" i="54"/>
  <c r="E210" i="54"/>
  <c r="D210" i="54"/>
  <c r="D209" i="54"/>
  <c r="E209" i="54" s="1"/>
  <c r="E207" i="54" s="1"/>
  <c r="E208" i="54"/>
  <c r="D208" i="54"/>
  <c r="D207" i="54"/>
  <c r="C207" i="54"/>
  <c r="D206" i="54"/>
  <c r="E206" i="54" s="1"/>
  <c r="E205" i="54"/>
  <c r="E204" i="54" s="1"/>
  <c r="E203" i="54" s="1"/>
  <c r="D205" i="54"/>
  <c r="D204" i="54"/>
  <c r="C204" i="54"/>
  <c r="C203" i="54" s="1"/>
  <c r="E202" i="54"/>
  <c r="E201" i="54" s="1"/>
  <c r="E200" i="54" s="1"/>
  <c r="D202" i="54"/>
  <c r="D201" i="54"/>
  <c r="D200" i="54" s="1"/>
  <c r="C201" i="54"/>
  <c r="C200" i="54" s="1"/>
  <c r="E199" i="54"/>
  <c r="E198" i="54" s="1"/>
  <c r="E197" i="54" s="1"/>
  <c r="D199" i="54"/>
  <c r="D198" i="54"/>
  <c r="D197" i="54" s="1"/>
  <c r="C198" i="54"/>
  <c r="C197" i="54" s="1"/>
  <c r="E196" i="54"/>
  <c r="E195" i="54" s="1"/>
  <c r="D196" i="54"/>
  <c r="D195" i="54"/>
  <c r="C195" i="54"/>
  <c r="C188" i="54" s="1"/>
  <c r="E194" i="54"/>
  <c r="D194" i="54"/>
  <c r="E193" i="54"/>
  <c r="D193" i="54"/>
  <c r="C193" i="54"/>
  <c r="D192" i="54"/>
  <c r="E192" i="54" s="1"/>
  <c r="E191" i="54"/>
  <c r="D191" i="54"/>
  <c r="D190" i="54"/>
  <c r="D189" i="54" s="1"/>
  <c r="D188" i="54" s="1"/>
  <c r="C189" i="54"/>
  <c r="D187" i="54"/>
  <c r="E187" i="54" s="1"/>
  <c r="E186" i="54"/>
  <c r="D186" i="54"/>
  <c r="D185" i="54"/>
  <c r="D184" i="54" s="1"/>
  <c r="C185" i="54"/>
  <c r="C184" i="54" s="1"/>
  <c r="E183" i="54"/>
  <c r="E182" i="54" s="1"/>
  <c r="D183" i="54"/>
  <c r="D182" i="54"/>
  <c r="C182" i="54"/>
  <c r="E181" i="54"/>
  <c r="D181" i="54"/>
  <c r="E180" i="54"/>
  <c r="E179" i="54" s="1"/>
  <c r="D180" i="54"/>
  <c r="D179" i="54" s="1"/>
  <c r="C180" i="54"/>
  <c r="C179" i="54"/>
  <c r="H176" i="54"/>
  <c r="E176" i="54"/>
  <c r="D176" i="54"/>
  <c r="H175" i="54"/>
  <c r="D175" i="54"/>
  <c r="E175" i="54" s="1"/>
  <c r="E174" i="54" s="1"/>
  <c r="C174" i="54"/>
  <c r="H174" i="54" s="1"/>
  <c r="H173" i="54"/>
  <c r="D173" i="54"/>
  <c r="D171" i="54" s="1"/>
  <c r="H172" i="54"/>
  <c r="E172" i="54"/>
  <c r="D172" i="54"/>
  <c r="H171" i="54"/>
  <c r="C171" i="54"/>
  <c r="H169" i="54"/>
  <c r="E169" i="54"/>
  <c r="D169" i="54"/>
  <c r="H168" i="54"/>
  <c r="E168" i="54"/>
  <c r="E167" i="54" s="1"/>
  <c r="D168" i="54"/>
  <c r="D167" i="54"/>
  <c r="C167" i="54"/>
  <c r="H167" i="54" s="1"/>
  <c r="H166" i="54"/>
  <c r="D166" i="54"/>
  <c r="E166" i="54" s="1"/>
  <c r="H165" i="54"/>
  <c r="D165" i="54"/>
  <c r="E165" i="54" s="1"/>
  <c r="E164" i="54" s="1"/>
  <c r="E163" i="54" s="1"/>
  <c r="H164" i="54"/>
  <c r="C164" i="54"/>
  <c r="C163" i="54"/>
  <c r="H163" i="54" s="1"/>
  <c r="J163" i="54" s="1"/>
  <c r="H162" i="54"/>
  <c r="D162" i="54"/>
  <c r="D160" i="54" s="1"/>
  <c r="H161" i="54"/>
  <c r="E161" i="54"/>
  <c r="D161" i="54"/>
  <c r="H160" i="54"/>
  <c r="C160" i="54"/>
  <c r="H159" i="54"/>
  <c r="E159" i="54"/>
  <c r="D159" i="54"/>
  <c r="H158" i="54"/>
  <c r="D158" i="54"/>
  <c r="E158" i="54" s="1"/>
  <c r="E157" i="54" s="1"/>
  <c r="C157" i="54"/>
  <c r="H157" i="54" s="1"/>
  <c r="H156" i="54"/>
  <c r="D156" i="54"/>
  <c r="D154" i="54" s="1"/>
  <c r="H155" i="54"/>
  <c r="E155" i="54"/>
  <c r="D155" i="54"/>
  <c r="H154" i="54"/>
  <c r="C154" i="54"/>
  <c r="H151" i="54"/>
  <c r="D151" i="54"/>
  <c r="D149" i="54" s="1"/>
  <c r="H150" i="54"/>
  <c r="E150" i="54"/>
  <c r="D150" i="54"/>
  <c r="H149" i="54"/>
  <c r="C149" i="54"/>
  <c r="H148" i="54"/>
  <c r="E148" i="54"/>
  <c r="D148" i="54"/>
  <c r="H147" i="54"/>
  <c r="D147" i="54"/>
  <c r="E147" i="54" s="1"/>
  <c r="E146" i="54" s="1"/>
  <c r="C146" i="54"/>
  <c r="H146" i="54" s="1"/>
  <c r="H145" i="54"/>
  <c r="D145" i="54"/>
  <c r="D143" i="54" s="1"/>
  <c r="H144" i="54"/>
  <c r="E144" i="54"/>
  <c r="D144" i="54"/>
  <c r="H143" i="54"/>
  <c r="C143" i="54"/>
  <c r="H142" i="54"/>
  <c r="E142" i="54"/>
  <c r="D142" i="54"/>
  <c r="H141" i="54"/>
  <c r="D141" i="54"/>
  <c r="E141" i="54" s="1"/>
  <c r="E140" i="54" s="1"/>
  <c r="C140" i="54"/>
  <c r="H140" i="54" s="1"/>
  <c r="H139" i="54"/>
  <c r="D139" i="54"/>
  <c r="E139" i="54" s="1"/>
  <c r="H138" i="54"/>
  <c r="E138" i="54"/>
  <c r="D138" i="54"/>
  <c r="H137" i="54"/>
  <c r="E137" i="54"/>
  <c r="E136" i="54" s="1"/>
  <c r="D137" i="54"/>
  <c r="D136" i="54"/>
  <c r="C136" i="54"/>
  <c r="H136" i="54" s="1"/>
  <c r="H134" i="54"/>
  <c r="E134" i="54"/>
  <c r="D134" i="54"/>
  <c r="H133" i="54"/>
  <c r="D133" i="54"/>
  <c r="E133" i="54" s="1"/>
  <c r="E132" i="54" s="1"/>
  <c r="C132" i="54"/>
  <c r="H132" i="54" s="1"/>
  <c r="H131" i="54"/>
  <c r="D131" i="54"/>
  <c r="D129" i="54" s="1"/>
  <c r="H130" i="54"/>
  <c r="E130" i="54"/>
  <c r="D130" i="54"/>
  <c r="H129" i="54"/>
  <c r="C129" i="54"/>
  <c r="H128" i="54"/>
  <c r="E128" i="54"/>
  <c r="D128" i="54"/>
  <c r="H127" i="54"/>
  <c r="D127" i="54"/>
  <c r="E127" i="54" s="1"/>
  <c r="E126" i="54" s="1"/>
  <c r="C126" i="54"/>
  <c r="H126" i="54" s="1"/>
  <c r="H125" i="54"/>
  <c r="D125" i="54"/>
  <c r="D123" i="54" s="1"/>
  <c r="H124" i="54"/>
  <c r="E124" i="54"/>
  <c r="D124" i="54"/>
  <c r="H123" i="54"/>
  <c r="C123" i="54"/>
  <c r="H122" i="54"/>
  <c r="E122" i="54"/>
  <c r="D122" i="54"/>
  <c r="H121" i="54"/>
  <c r="D121" i="54"/>
  <c r="E121" i="54" s="1"/>
  <c r="E120" i="54" s="1"/>
  <c r="C120" i="54"/>
  <c r="H120" i="54" s="1"/>
  <c r="H119" i="54"/>
  <c r="D119" i="54"/>
  <c r="D117" i="54" s="1"/>
  <c r="H118" i="54"/>
  <c r="E118" i="54"/>
  <c r="D118" i="54"/>
  <c r="H117" i="54"/>
  <c r="C117" i="54"/>
  <c r="H113" i="54"/>
  <c r="D113" i="54"/>
  <c r="E113" i="54" s="1"/>
  <c r="H112" i="54"/>
  <c r="D112" i="54"/>
  <c r="E112" i="54" s="1"/>
  <c r="H111" i="54"/>
  <c r="E111" i="54"/>
  <c r="D111" i="54"/>
  <c r="H110" i="54"/>
  <c r="E110" i="54"/>
  <c r="D110" i="54"/>
  <c r="H109" i="54"/>
  <c r="D109" i="54"/>
  <c r="E109" i="54" s="1"/>
  <c r="H108" i="54"/>
  <c r="D108" i="54"/>
  <c r="E108" i="54" s="1"/>
  <c r="H107" i="54"/>
  <c r="E107" i="54"/>
  <c r="D107" i="54"/>
  <c r="H106" i="54"/>
  <c r="E106" i="54"/>
  <c r="D106" i="54"/>
  <c r="H105" i="54"/>
  <c r="D105" i="54"/>
  <c r="E105" i="54" s="1"/>
  <c r="H104" i="54"/>
  <c r="D104" i="54"/>
  <c r="E104" i="54" s="1"/>
  <c r="H103" i="54"/>
  <c r="E103" i="54"/>
  <c r="D103" i="54"/>
  <c r="H102" i="54"/>
  <c r="E102" i="54"/>
  <c r="D102" i="54"/>
  <c r="H101" i="54"/>
  <c r="D101" i="54"/>
  <c r="E101" i="54" s="1"/>
  <c r="H100" i="54"/>
  <c r="D100" i="54"/>
  <c r="D97" i="54" s="1"/>
  <c r="H99" i="54"/>
  <c r="E99" i="54"/>
  <c r="D99" i="54"/>
  <c r="H98" i="54"/>
  <c r="E98" i="54"/>
  <c r="D98" i="54"/>
  <c r="H97" i="54"/>
  <c r="J97" i="54" s="1"/>
  <c r="C97" i="54"/>
  <c r="H96" i="54"/>
  <c r="E96" i="54"/>
  <c r="D96" i="54"/>
  <c r="H95" i="54"/>
  <c r="D95" i="54"/>
  <c r="E95" i="54" s="1"/>
  <c r="H94" i="54"/>
  <c r="D94" i="54"/>
  <c r="E94" i="54" s="1"/>
  <c r="H93" i="54"/>
  <c r="E93" i="54"/>
  <c r="D93" i="54"/>
  <c r="H92" i="54"/>
  <c r="E92" i="54"/>
  <c r="D92" i="54"/>
  <c r="H91" i="54"/>
  <c r="D91" i="54"/>
  <c r="E91" i="54" s="1"/>
  <c r="H90" i="54"/>
  <c r="D90" i="54"/>
  <c r="E90" i="54" s="1"/>
  <c r="H89" i="54"/>
  <c r="E89" i="54"/>
  <c r="D89" i="54"/>
  <c r="H88" i="54"/>
  <c r="E88" i="54"/>
  <c r="D88" i="54"/>
  <c r="H87" i="54"/>
  <c r="D87" i="54"/>
  <c r="E87" i="54" s="1"/>
  <c r="H86" i="54"/>
  <c r="D86" i="54"/>
  <c r="E86" i="54" s="1"/>
  <c r="H85" i="54"/>
  <c r="E85" i="54"/>
  <c r="D85" i="54"/>
  <c r="H84" i="54"/>
  <c r="E84" i="54"/>
  <c r="D84" i="54"/>
  <c r="H83" i="54"/>
  <c r="D83" i="54"/>
  <c r="E83" i="54" s="1"/>
  <c r="H82" i="54"/>
  <c r="D82" i="54"/>
  <c r="E82" i="54" s="1"/>
  <c r="H81" i="54"/>
  <c r="E81" i="54"/>
  <c r="D81" i="54"/>
  <c r="H80" i="54"/>
  <c r="E80" i="54"/>
  <c r="D80" i="54"/>
  <c r="H79" i="54"/>
  <c r="D79" i="54"/>
  <c r="E79" i="54" s="1"/>
  <c r="H78" i="54"/>
  <c r="D78" i="54"/>
  <c r="E78" i="54" s="1"/>
  <c r="H77" i="54"/>
  <c r="E77" i="54"/>
  <c r="D77" i="54"/>
  <c r="H76" i="54"/>
  <c r="E76" i="54"/>
  <c r="D76" i="54"/>
  <c r="H75" i="54"/>
  <c r="D75" i="54"/>
  <c r="E75" i="54" s="1"/>
  <c r="H74" i="54"/>
  <c r="D74" i="54"/>
  <c r="E74" i="54" s="1"/>
  <c r="H73" i="54"/>
  <c r="E73" i="54"/>
  <c r="D73" i="54"/>
  <c r="H72" i="54"/>
  <c r="E72" i="54"/>
  <c r="D72" i="54"/>
  <c r="H71" i="54"/>
  <c r="D71" i="54"/>
  <c r="E71" i="54" s="1"/>
  <c r="H70" i="54"/>
  <c r="D70" i="54"/>
  <c r="E70" i="54" s="1"/>
  <c r="E68" i="54" s="1"/>
  <c r="H69" i="54"/>
  <c r="E69" i="54"/>
  <c r="D69" i="54"/>
  <c r="H68" i="54"/>
  <c r="J68" i="54" s="1"/>
  <c r="C68" i="54"/>
  <c r="C67" i="54"/>
  <c r="H67" i="54" s="1"/>
  <c r="J67" i="54" s="1"/>
  <c r="H66" i="54"/>
  <c r="D66" i="54"/>
  <c r="E66" i="54" s="1"/>
  <c r="H65" i="54"/>
  <c r="E65" i="54"/>
  <c r="D65" i="54"/>
  <c r="H64" i="54"/>
  <c r="E64" i="54"/>
  <c r="D64" i="54"/>
  <c r="H63" i="54"/>
  <c r="D63" i="54"/>
  <c r="E63" i="54" s="1"/>
  <c r="H62" i="54"/>
  <c r="D62" i="54"/>
  <c r="E62" i="54" s="1"/>
  <c r="D61" i="54"/>
  <c r="C61" i="54"/>
  <c r="H61" i="54" s="1"/>
  <c r="J61" i="54" s="1"/>
  <c r="H60" i="54"/>
  <c r="D60" i="54"/>
  <c r="E60" i="54" s="1"/>
  <c r="H59" i="54"/>
  <c r="E59" i="54"/>
  <c r="D59" i="54"/>
  <c r="H58" i="54"/>
  <c r="E58" i="54"/>
  <c r="D58" i="54"/>
  <c r="H57" i="54"/>
  <c r="D57" i="54"/>
  <c r="E57" i="54" s="1"/>
  <c r="H56" i="54"/>
  <c r="D56" i="54"/>
  <c r="E56" i="54" s="1"/>
  <c r="H55" i="54"/>
  <c r="E55" i="54"/>
  <c r="D55" i="54"/>
  <c r="H54" i="54"/>
  <c r="E54" i="54"/>
  <c r="D54" i="54"/>
  <c r="H53" i="54"/>
  <c r="D53" i="54"/>
  <c r="E53" i="54" s="1"/>
  <c r="H52" i="54"/>
  <c r="D52" i="54"/>
  <c r="E52" i="54" s="1"/>
  <c r="H51" i="54"/>
  <c r="E51" i="54"/>
  <c r="D51" i="54"/>
  <c r="H50" i="54"/>
  <c r="E50" i="54"/>
  <c r="D50" i="54"/>
  <c r="H49" i="54"/>
  <c r="D49" i="54"/>
  <c r="E49" i="54" s="1"/>
  <c r="H48" i="54"/>
  <c r="D48" i="54"/>
  <c r="E48" i="54" s="1"/>
  <c r="H47" i="54"/>
  <c r="E47" i="54"/>
  <c r="D47" i="54"/>
  <c r="H46" i="54"/>
  <c r="E46" i="54"/>
  <c r="D46" i="54"/>
  <c r="H45" i="54"/>
  <c r="D45" i="54"/>
  <c r="E45" i="54" s="1"/>
  <c r="H44" i="54"/>
  <c r="D44" i="54"/>
  <c r="E44" i="54" s="1"/>
  <c r="H43" i="54"/>
  <c r="E43" i="54"/>
  <c r="D43" i="54"/>
  <c r="H42" i="54"/>
  <c r="E42" i="54"/>
  <c r="D42" i="54"/>
  <c r="H41" i="54"/>
  <c r="D41" i="54"/>
  <c r="E41" i="54" s="1"/>
  <c r="H40" i="54"/>
  <c r="D40" i="54"/>
  <c r="E40" i="54" s="1"/>
  <c r="E38" i="54" s="1"/>
  <c r="H39" i="54"/>
  <c r="E39" i="54"/>
  <c r="D39" i="54"/>
  <c r="H38" i="54"/>
  <c r="J38" i="54" s="1"/>
  <c r="C38" i="54"/>
  <c r="C3" i="54" s="1"/>
  <c r="H37" i="54"/>
  <c r="E37" i="54"/>
  <c r="D37" i="54"/>
  <c r="H36" i="54"/>
  <c r="E36" i="54"/>
  <c r="D36" i="54"/>
  <c r="H35" i="54"/>
  <c r="D35" i="54"/>
  <c r="E35" i="54" s="1"/>
  <c r="H34" i="54"/>
  <c r="D34" i="54"/>
  <c r="E34" i="54" s="1"/>
  <c r="H33" i="54"/>
  <c r="E33" i="54"/>
  <c r="D33" i="54"/>
  <c r="H32" i="54"/>
  <c r="E32" i="54"/>
  <c r="D32" i="54"/>
  <c r="H31" i="54"/>
  <c r="D31" i="54"/>
  <c r="E31" i="54" s="1"/>
  <c r="H30" i="54"/>
  <c r="D30" i="54"/>
  <c r="E30" i="54" s="1"/>
  <c r="H29" i="54"/>
  <c r="E29" i="54"/>
  <c r="D29" i="54"/>
  <c r="H28" i="54"/>
  <c r="E28" i="54"/>
  <c r="D28" i="54"/>
  <c r="H27" i="54"/>
  <c r="D27" i="54"/>
  <c r="E27" i="54" s="1"/>
  <c r="H26" i="54"/>
  <c r="D26" i="54"/>
  <c r="E26" i="54" s="1"/>
  <c r="H25" i="54"/>
  <c r="D25" i="54"/>
  <c r="E25" i="54" s="1"/>
  <c r="H24" i="54"/>
  <c r="E24" i="54"/>
  <c r="D24" i="54"/>
  <c r="H23" i="54"/>
  <c r="D23" i="54"/>
  <c r="E23" i="54" s="1"/>
  <c r="H22" i="54"/>
  <c r="D22" i="54"/>
  <c r="E22" i="54" s="1"/>
  <c r="H21" i="54"/>
  <c r="D21" i="54"/>
  <c r="E21" i="54" s="1"/>
  <c r="H20" i="54"/>
  <c r="E20" i="54"/>
  <c r="D20" i="54"/>
  <c r="H19" i="54"/>
  <c r="E19" i="54"/>
  <c r="D19" i="54"/>
  <c r="H18" i="54"/>
  <c r="D18" i="54"/>
  <c r="E18" i="54" s="1"/>
  <c r="H17" i="54"/>
  <c r="D17" i="54"/>
  <c r="E17" i="54" s="1"/>
  <c r="H16" i="54"/>
  <c r="E16" i="54"/>
  <c r="D16" i="54"/>
  <c r="H15" i="54"/>
  <c r="E15" i="54"/>
  <c r="D15" i="54"/>
  <c r="H14" i="54"/>
  <c r="D14" i="54"/>
  <c r="E14" i="54" s="1"/>
  <c r="H13" i="54"/>
  <c r="D13" i="54"/>
  <c r="E13" i="54" s="1"/>
  <c r="H12" i="54"/>
  <c r="E12" i="54"/>
  <c r="D12" i="54"/>
  <c r="H11" i="54"/>
  <c r="J11" i="54" s="1"/>
  <c r="C11" i="54"/>
  <c r="H10" i="54"/>
  <c r="E10" i="54"/>
  <c r="D10" i="54"/>
  <c r="H9" i="54"/>
  <c r="D9" i="54"/>
  <c r="E9" i="54" s="1"/>
  <c r="H8" i="54"/>
  <c r="D8" i="54"/>
  <c r="E8" i="54" s="1"/>
  <c r="H7" i="54"/>
  <c r="D7" i="54"/>
  <c r="E7" i="54" s="1"/>
  <c r="H6" i="54"/>
  <c r="E6" i="54"/>
  <c r="D6" i="54"/>
  <c r="H5" i="54"/>
  <c r="D5" i="54"/>
  <c r="E5" i="54" s="1"/>
  <c r="E4" i="54" s="1"/>
  <c r="H4" i="54"/>
  <c r="J4" i="54" s="1"/>
  <c r="D4" i="54"/>
  <c r="C4" i="54"/>
  <c r="D778" i="53"/>
  <c r="D777" i="53" s="1"/>
  <c r="C777" i="53"/>
  <c r="E776" i="53"/>
  <c r="D776" i="53"/>
  <c r="D775" i="53"/>
  <c r="E775" i="53" s="1"/>
  <c r="E774" i="53"/>
  <c r="D774" i="53"/>
  <c r="D773" i="53"/>
  <c r="C772" i="53"/>
  <c r="C771" i="53" s="1"/>
  <c r="D770" i="53"/>
  <c r="E770" i="53" s="1"/>
  <c r="E768" i="53" s="1"/>
  <c r="E767" i="53" s="1"/>
  <c r="E769" i="53"/>
  <c r="D769" i="53"/>
  <c r="D768" i="53"/>
  <c r="D767" i="53" s="1"/>
  <c r="C768" i="53"/>
  <c r="C767" i="53"/>
  <c r="E766" i="53"/>
  <c r="E765" i="53" s="1"/>
  <c r="D766" i="53"/>
  <c r="D765" i="53"/>
  <c r="C765" i="53"/>
  <c r="D764" i="53"/>
  <c r="E764" i="53" s="1"/>
  <c r="D763" i="53"/>
  <c r="E763" i="53" s="1"/>
  <c r="D762" i="53"/>
  <c r="C761" i="53"/>
  <c r="C760" i="53"/>
  <c r="D759" i="53"/>
  <c r="E759" i="53" s="1"/>
  <c r="E758" i="53"/>
  <c r="D758" i="53"/>
  <c r="D757" i="53"/>
  <c r="C756" i="53"/>
  <c r="C755" i="53"/>
  <c r="D754" i="53"/>
  <c r="E754" i="53" s="1"/>
  <c r="E753" i="53"/>
  <c r="E751" i="53" s="1"/>
  <c r="E750" i="53" s="1"/>
  <c r="D753" i="53"/>
  <c r="D752" i="53"/>
  <c r="E752" i="53" s="1"/>
  <c r="D751" i="53"/>
  <c r="D750" i="53" s="1"/>
  <c r="C751" i="53"/>
  <c r="C750" i="53"/>
  <c r="D749" i="53"/>
  <c r="E749" i="53" s="1"/>
  <c r="E748" i="53"/>
  <c r="D748" i="53"/>
  <c r="D747" i="53"/>
  <c r="E747" i="53" s="1"/>
  <c r="D745" i="53"/>
  <c r="D744" i="53" s="1"/>
  <c r="D743" i="53" s="1"/>
  <c r="C744" i="53"/>
  <c r="C743" i="53"/>
  <c r="D742" i="53"/>
  <c r="C741" i="53"/>
  <c r="E740" i="53"/>
  <c r="D740" i="53"/>
  <c r="E739" i="53"/>
  <c r="D739" i="53"/>
  <c r="C739" i="53"/>
  <c r="D738" i="53"/>
  <c r="E738" i="53" s="1"/>
  <c r="D737" i="53"/>
  <c r="E737" i="53" s="1"/>
  <c r="D736" i="53"/>
  <c r="E736" i="53" s="1"/>
  <c r="E735" i="53"/>
  <c r="E734" i="53" s="1"/>
  <c r="D735" i="53"/>
  <c r="D734" i="53"/>
  <c r="C734" i="53"/>
  <c r="E733" i="53"/>
  <c r="C733" i="53"/>
  <c r="E732" i="53"/>
  <c r="E731" i="53" s="1"/>
  <c r="D732" i="53"/>
  <c r="D731" i="53"/>
  <c r="D730" i="53" s="1"/>
  <c r="C731" i="53"/>
  <c r="C730" i="53" s="1"/>
  <c r="E730" i="53"/>
  <c r="D729" i="53"/>
  <c r="D727" i="53" s="1"/>
  <c r="D728" i="53"/>
  <c r="E728" i="53" s="1"/>
  <c r="C727" i="53"/>
  <c r="H724" i="53"/>
  <c r="D724" i="53"/>
  <c r="E724" i="53" s="1"/>
  <c r="H723" i="53"/>
  <c r="E723" i="53"/>
  <c r="D723" i="53"/>
  <c r="H722" i="53"/>
  <c r="E722" i="53"/>
  <c r="D722" i="53"/>
  <c r="C722" i="53"/>
  <c r="H721" i="53"/>
  <c r="E721" i="53"/>
  <c r="D721" i="53"/>
  <c r="H720" i="53"/>
  <c r="D720" i="53"/>
  <c r="E720" i="53" s="1"/>
  <c r="H719" i="53"/>
  <c r="D719" i="53"/>
  <c r="C718" i="53"/>
  <c r="H715" i="53"/>
  <c r="D715" i="53"/>
  <c r="E715" i="53" s="1"/>
  <c r="H714" i="53"/>
  <c r="D714" i="53"/>
  <c r="E714" i="53" s="1"/>
  <c r="H713" i="53"/>
  <c r="E713" i="53"/>
  <c r="D713" i="53"/>
  <c r="H712" i="53"/>
  <c r="D712" i="53"/>
  <c r="E712" i="53" s="1"/>
  <c r="H711" i="53"/>
  <c r="E711" i="53"/>
  <c r="D711" i="53"/>
  <c r="H710" i="53"/>
  <c r="D710" i="53"/>
  <c r="E710" i="53" s="1"/>
  <c r="H709" i="53"/>
  <c r="E709" i="53"/>
  <c r="D709" i="53"/>
  <c r="H708" i="53"/>
  <c r="E708" i="53"/>
  <c r="D708" i="53"/>
  <c r="H707" i="53"/>
  <c r="D707" i="53"/>
  <c r="E707" i="53" s="1"/>
  <c r="H706" i="53"/>
  <c r="D706" i="53"/>
  <c r="E706" i="53" s="1"/>
  <c r="H705" i="53"/>
  <c r="E705" i="53"/>
  <c r="D705" i="53"/>
  <c r="H704" i="53"/>
  <c r="D704" i="53"/>
  <c r="E704" i="53" s="1"/>
  <c r="H703" i="53"/>
  <c r="D703" i="53"/>
  <c r="E703" i="53" s="1"/>
  <c r="H702" i="53"/>
  <c r="D702" i="53"/>
  <c r="E702" i="53" s="1"/>
  <c r="H701" i="53"/>
  <c r="E701" i="53"/>
  <c r="D701" i="53"/>
  <c r="H700" i="53"/>
  <c r="C700" i="53"/>
  <c r="H699" i="53"/>
  <c r="D699" i="53"/>
  <c r="E699" i="53" s="1"/>
  <c r="H698" i="53"/>
  <c r="D698" i="53"/>
  <c r="E698" i="53" s="1"/>
  <c r="H697" i="53"/>
  <c r="D697" i="53"/>
  <c r="E697" i="53" s="1"/>
  <c r="H696" i="53"/>
  <c r="E696" i="53"/>
  <c r="D696" i="53"/>
  <c r="H695" i="53"/>
  <c r="D695" i="53"/>
  <c r="C694" i="53"/>
  <c r="H694" i="53" s="1"/>
  <c r="H693" i="53"/>
  <c r="D693" i="53"/>
  <c r="E693" i="53" s="1"/>
  <c r="H692" i="53"/>
  <c r="D692" i="53"/>
  <c r="E692" i="53" s="1"/>
  <c r="H691" i="53"/>
  <c r="E691" i="53"/>
  <c r="D691" i="53"/>
  <c r="H690" i="53"/>
  <c r="D690" i="53"/>
  <c r="E690" i="53" s="1"/>
  <c r="H689" i="53"/>
  <c r="E689" i="53"/>
  <c r="D689" i="53"/>
  <c r="H688" i="53"/>
  <c r="D688" i="53"/>
  <c r="H687" i="53"/>
  <c r="C687" i="53"/>
  <c r="H686" i="53"/>
  <c r="E686" i="53"/>
  <c r="D686" i="53"/>
  <c r="H685" i="53"/>
  <c r="D685" i="53"/>
  <c r="E685" i="53" s="1"/>
  <c r="H684" i="53"/>
  <c r="E684" i="53"/>
  <c r="D684" i="53"/>
  <c r="H683" i="53"/>
  <c r="D683" i="53"/>
  <c r="C683" i="53"/>
  <c r="H682" i="53"/>
  <c r="D682" i="53"/>
  <c r="H681" i="53"/>
  <c r="E681" i="53"/>
  <c r="D681" i="53"/>
  <c r="H680" i="53"/>
  <c r="E680" i="53"/>
  <c r="D680" i="53"/>
  <c r="C679" i="53"/>
  <c r="H679" i="53" s="1"/>
  <c r="H678" i="53"/>
  <c r="D678" i="53"/>
  <c r="E678" i="53" s="1"/>
  <c r="H677" i="53"/>
  <c r="D677" i="53"/>
  <c r="C676" i="53"/>
  <c r="H676" i="53" s="1"/>
  <c r="H675" i="53"/>
  <c r="E675" i="53"/>
  <c r="D675" i="53"/>
  <c r="H674" i="53"/>
  <c r="E674" i="53"/>
  <c r="D674" i="53"/>
  <c r="H673" i="53"/>
  <c r="D673" i="53"/>
  <c r="E673" i="53" s="1"/>
  <c r="H672" i="53"/>
  <c r="D672" i="53"/>
  <c r="H671" i="53"/>
  <c r="C671" i="53"/>
  <c r="H670" i="53"/>
  <c r="E670" i="53"/>
  <c r="D670" i="53"/>
  <c r="H669" i="53"/>
  <c r="E669" i="53"/>
  <c r="D669" i="53"/>
  <c r="H668" i="53"/>
  <c r="D668" i="53"/>
  <c r="E668" i="53" s="1"/>
  <c r="H667" i="53"/>
  <c r="D667" i="53"/>
  <c r="E667" i="53" s="1"/>
  <c r="H666" i="53"/>
  <c r="E666" i="53"/>
  <c r="E665" i="53" s="1"/>
  <c r="D666" i="53"/>
  <c r="H665" i="53"/>
  <c r="D665" i="53"/>
  <c r="C665" i="53"/>
  <c r="H664" i="53"/>
  <c r="D664" i="53"/>
  <c r="E664" i="53" s="1"/>
  <c r="H663" i="53"/>
  <c r="E663" i="53"/>
  <c r="D663" i="53"/>
  <c r="H662" i="53"/>
  <c r="D662" i="53"/>
  <c r="H661" i="53"/>
  <c r="C661" i="53"/>
  <c r="H660" i="53"/>
  <c r="E660" i="53"/>
  <c r="D660" i="53"/>
  <c r="H659" i="53"/>
  <c r="D659" i="53"/>
  <c r="E659" i="53" s="1"/>
  <c r="H658" i="53"/>
  <c r="E658" i="53"/>
  <c r="D658" i="53"/>
  <c r="H657" i="53"/>
  <c r="D657" i="53"/>
  <c r="E657" i="53" s="1"/>
  <c r="H656" i="53"/>
  <c r="E656" i="53"/>
  <c r="D656" i="53"/>
  <c r="H655" i="53"/>
  <c r="E655" i="53"/>
  <c r="D655" i="53"/>
  <c r="H654" i="53"/>
  <c r="D654" i="53"/>
  <c r="H653" i="53"/>
  <c r="C653" i="53"/>
  <c r="H652" i="53"/>
  <c r="D652" i="53"/>
  <c r="E652" i="53" s="1"/>
  <c r="H651" i="53"/>
  <c r="E651" i="53"/>
  <c r="D651" i="53"/>
  <c r="H650" i="53"/>
  <c r="E650" i="53"/>
  <c r="D650" i="53"/>
  <c r="H649" i="53"/>
  <c r="E649" i="53"/>
  <c r="D649" i="53"/>
  <c r="H648" i="53"/>
  <c r="D648" i="53"/>
  <c r="H647" i="53"/>
  <c r="E647" i="53"/>
  <c r="D647" i="53"/>
  <c r="H646" i="53"/>
  <c r="C646" i="53"/>
  <c r="H644" i="53"/>
  <c r="E644" i="53"/>
  <c r="D644" i="53"/>
  <c r="H643" i="53"/>
  <c r="D643" i="53"/>
  <c r="H642" i="53"/>
  <c r="J642" i="53" s="1"/>
  <c r="C642" i="53"/>
  <c r="H641" i="53"/>
  <c r="D641" i="53"/>
  <c r="E641" i="53" s="1"/>
  <c r="H640" i="53"/>
  <c r="E640" i="53"/>
  <c r="D640" i="53"/>
  <c r="H639" i="53"/>
  <c r="D639" i="53"/>
  <c r="E639" i="53" s="1"/>
  <c r="C638" i="53"/>
  <c r="H638" i="53" s="1"/>
  <c r="J638" i="53" s="1"/>
  <c r="H637" i="53"/>
  <c r="D637" i="53"/>
  <c r="E637" i="53" s="1"/>
  <c r="H636" i="53"/>
  <c r="E636" i="53"/>
  <c r="D636" i="53"/>
  <c r="H635" i="53"/>
  <c r="D635" i="53"/>
  <c r="E635" i="53" s="1"/>
  <c r="H634" i="53"/>
  <c r="D634" i="53"/>
  <c r="E634" i="53" s="1"/>
  <c r="H633" i="53"/>
  <c r="D633" i="53"/>
  <c r="E633" i="53" s="1"/>
  <c r="H632" i="53"/>
  <c r="E632" i="53"/>
  <c r="D632" i="53"/>
  <c r="H631" i="53"/>
  <c r="D631" i="53"/>
  <c r="E631" i="53" s="1"/>
  <c r="H630" i="53"/>
  <c r="E630" i="53"/>
  <c r="D630" i="53"/>
  <c r="H629" i="53"/>
  <c r="D629" i="53"/>
  <c r="C628" i="53"/>
  <c r="H628" i="53" s="1"/>
  <c r="H627" i="53"/>
  <c r="E627" i="53"/>
  <c r="D627" i="53"/>
  <c r="H626" i="53"/>
  <c r="D626" i="53"/>
  <c r="E626" i="53" s="1"/>
  <c r="H625" i="53"/>
  <c r="E625" i="53"/>
  <c r="D625" i="53"/>
  <c r="H624" i="53"/>
  <c r="D624" i="53"/>
  <c r="E624" i="53" s="1"/>
  <c r="H623" i="53"/>
  <c r="E623" i="53"/>
  <c r="D623" i="53"/>
  <c r="H622" i="53"/>
  <c r="E622" i="53"/>
  <c r="D622" i="53"/>
  <c r="H621" i="53"/>
  <c r="D621" i="53"/>
  <c r="E621" i="53" s="1"/>
  <c r="H620" i="53"/>
  <c r="D620" i="53"/>
  <c r="E620" i="53" s="1"/>
  <c r="H619" i="53"/>
  <c r="E619" i="53"/>
  <c r="D619" i="53"/>
  <c r="H618" i="53"/>
  <c r="D618" i="53"/>
  <c r="E618" i="53" s="1"/>
  <c r="H617" i="53"/>
  <c r="E617" i="53"/>
  <c r="D617" i="53"/>
  <c r="C616" i="53"/>
  <c r="H616" i="53" s="1"/>
  <c r="H615" i="53"/>
  <c r="D615" i="53"/>
  <c r="E615" i="53" s="1"/>
  <c r="H614" i="53"/>
  <c r="E614" i="53"/>
  <c r="D614" i="53"/>
  <c r="H613" i="53"/>
  <c r="D613" i="53"/>
  <c r="E613" i="53" s="1"/>
  <c r="H612" i="53"/>
  <c r="D612" i="53"/>
  <c r="E612" i="53" s="1"/>
  <c r="H611" i="53"/>
  <c r="D611" i="53"/>
  <c r="C610" i="53"/>
  <c r="H610" i="53" s="1"/>
  <c r="H609" i="53"/>
  <c r="E609" i="53"/>
  <c r="D609" i="53"/>
  <c r="H608" i="53"/>
  <c r="D608" i="53"/>
  <c r="E608" i="53" s="1"/>
  <c r="H607" i="53"/>
  <c r="E607" i="53"/>
  <c r="D607" i="53"/>
  <c r="H606" i="53"/>
  <c r="D606" i="53"/>
  <c r="E606" i="53" s="1"/>
  <c r="H605" i="53"/>
  <c r="E605" i="53"/>
  <c r="D605" i="53"/>
  <c r="H604" i="53"/>
  <c r="E604" i="53"/>
  <c r="E603" i="53" s="1"/>
  <c r="D604" i="53"/>
  <c r="D603" i="53"/>
  <c r="C603" i="53"/>
  <c r="H603" i="53" s="1"/>
  <c r="H602" i="53"/>
  <c r="D602" i="53"/>
  <c r="E602" i="53" s="1"/>
  <c r="H601" i="53"/>
  <c r="D601" i="53"/>
  <c r="E601" i="53" s="1"/>
  <c r="H600" i="53"/>
  <c r="E600" i="53"/>
  <c r="E599" i="53" s="1"/>
  <c r="D600" i="53"/>
  <c r="H599" i="53"/>
  <c r="D599" i="53"/>
  <c r="C599" i="53"/>
  <c r="H598" i="53"/>
  <c r="D598" i="53"/>
  <c r="E598" i="53" s="1"/>
  <c r="H597" i="53"/>
  <c r="D597" i="53"/>
  <c r="E597" i="53" s="1"/>
  <c r="H596" i="53"/>
  <c r="D596" i="53"/>
  <c r="C595" i="53"/>
  <c r="H595" i="53" s="1"/>
  <c r="H594" i="53"/>
  <c r="E594" i="53"/>
  <c r="D594" i="53"/>
  <c r="H593" i="53"/>
  <c r="E593" i="53"/>
  <c r="D593" i="53"/>
  <c r="E592" i="53"/>
  <c r="D592" i="53"/>
  <c r="C592" i="53"/>
  <c r="H592" i="53" s="1"/>
  <c r="H591" i="53"/>
  <c r="D591" i="53"/>
  <c r="E591" i="53" s="1"/>
  <c r="H590" i="53"/>
  <c r="D590" i="53"/>
  <c r="E590" i="53" s="1"/>
  <c r="H589" i="53"/>
  <c r="E589" i="53"/>
  <c r="D589" i="53"/>
  <c r="H588" i="53"/>
  <c r="D588" i="53"/>
  <c r="D587" i="53" s="1"/>
  <c r="C587" i="53"/>
  <c r="H587" i="53" s="1"/>
  <c r="H586" i="53"/>
  <c r="E586" i="53"/>
  <c r="D586" i="53"/>
  <c r="H585" i="53"/>
  <c r="D585" i="53"/>
  <c r="E585" i="53" s="1"/>
  <c r="H584" i="53"/>
  <c r="E584" i="53"/>
  <c r="D584" i="53"/>
  <c r="H583" i="53"/>
  <c r="E583" i="53"/>
  <c r="D583" i="53"/>
  <c r="H582" i="53"/>
  <c r="E582" i="53"/>
  <c r="E581" i="53" s="1"/>
  <c r="D582" i="53"/>
  <c r="D581" i="53" s="1"/>
  <c r="C581" i="53"/>
  <c r="H581" i="53" s="1"/>
  <c r="H580" i="53"/>
  <c r="D580" i="53"/>
  <c r="E580" i="53" s="1"/>
  <c r="H579" i="53"/>
  <c r="E579" i="53"/>
  <c r="D579" i="53"/>
  <c r="H578" i="53"/>
  <c r="D578" i="53"/>
  <c r="D577" i="53" s="1"/>
  <c r="C577" i="53"/>
  <c r="H576" i="53"/>
  <c r="E576" i="53"/>
  <c r="D576" i="53"/>
  <c r="H575" i="53"/>
  <c r="D575" i="53"/>
  <c r="E575" i="53" s="1"/>
  <c r="H574" i="53"/>
  <c r="E574" i="53"/>
  <c r="D574" i="53"/>
  <c r="H573" i="53"/>
  <c r="E573" i="53"/>
  <c r="D573" i="53"/>
  <c r="H572" i="53"/>
  <c r="D572" i="53"/>
  <c r="E572" i="53" s="1"/>
  <c r="H571" i="53"/>
  <c r="D571" i="53"/>
  <c r="H570" i="53"/>
  <c r="E570" i="53"/>
  <c r="D570" i="53"/>
  <c r="H569" i="53"/>
  <c r="C569" i="53"/>
  <c r="H568" i="53"/>
  <c r="D568" i="53"/>
  <c r="E568" i="53" s="1"/>
  <c r="H567" i="53"/>
  <c r="E567" i="53"/>
  <c r="D567" i="53"/>
  <c r="H566" i="53"/>
  <c r="D566" i="53"/>
  <c r="E566" i="53" s="1"/>
  <c r="H565" i="53"/>
  <c r="E565" i="53"/>
  <c r="D565" i="53"/>
  <c r="H564" i="53"/>
  <c r="E564" i="53"/>
  <c r="D564" i="53"/>
  <c r="H563" i="53"/>
  <c r="D563" i="53"/>
  <c r="H562" i="53"/>
  <c r="C562" i="53"/>
  <c r="H558" i="53"/>
  <c r="D558" i="53"/>
  <c r="E558" i="53" s="1"/>
  <c r="H557" i="53"/>
  <c r="E557" i="53"/>
  <c r="D557" i="53"/>
  <c r="D556" i="53"/>
  <c r="C556" i="53"/>
  <c r="H556" i="53" s="1"/>
  <c r="H555" i="53"/>
  <c r="D555" i="53"/>
  <c r="E555" i="53" s="1"/>
  <c r="H554" i="53"/>
  <c r="E554" i="53"/>
  <c r="D554" i="53"/>
  <c r="H553" i="53"/>
  <c r="D553" i="53"/>
  <c r="D552" i="53" s="1"/>
  <c r="D551" i="53" s="1"/>
  <c r="D550" i="53" s="1"/>
  <c r="C552" i="53"/>
  <c r="H549" i="53"/>
  <c r="E549" i="53"/>
  <c r="D549" i="53"/>
  <c r="H548" i="53"/>
  <c r="D548" i="53"/>
  <c r="E548" i="53" s="1"/>
  <c r="E547" i="53" s="1"/>
  <c r="H547" i="53"/>
  <c r="J547" i="53" s="1"/>
  <c r="D547" i="53"/>
  <c r="C547" i="53"/>
  <c r="H546" i="53"/>
  <c r="D546" i="53"/>
  <c r="E546" i="53" s="1"/>
  <c r="H545" i="53"/>
  <c r="D545" i="53"/>
  <c r="E545" i="53" s="1"/>
  <c r="H544" i="53"/>
  <c r="D544" i="53"/>
  <c r="C544" i="53"/>
  <c r="H543" i="53"/>
  <c r="D543" i="53"/>
  <c r="E543" i="53" s="1"/>
  <c r="H542" i="53"/>
  <c r="E542" i="53"/>
  <c r="D542" i="53"/>
  <c r="H541" i="53"/>
  <c r="E541" i="53"/>
  <c r="D541" i="53"/>
  <c r="H540" i="53"/>
  <c r="D540" i="53"/>
  <c r="E540" i="53" s="1"/>
  <c r="H539" i="53"/>
  <c r="D539" i="53"/>
  <c r="H538" i="53"/>
  <c r="C538" i="53"/>
  <c r="H537" i="53"/>
  <c r="E537" i="53"/>
  <c r="D537" i="53"/>
  <c r="H536" i="53"/>
  <c r="D536" i="53"/>
  <c r="E536" i="53" s="1"/>
  <c r="H535" i="53"/>
  <c r="D535" i="53"/>
  <c r="E535" i="53" s="1"/>
  <c r="H534" i="53"/>
  <c r="D534" i="53"/>
  <c r="E534" i="53" s="1"/>
  <c r="H533" i="53"/>
  <c r="E533" i="53"/>
  <c r="D533" i="53"/>
  <c r="H532" i="53"/>
  <c r="D532" i="53"/>
  <c r="E532" i="53" s="1"/>
  <c r="E531" i="53"/>
  <c r="D531" i="53"/>
  <c r="C531" i="53"/>
  <c r="H531" i="53" s="1"/>
  <c r="H530" i="53"/>
  <c r="D530" i="53"/>
  <c r="D529" i="53" s="1"/>
  <c r="D528" i="53" s="1"/>
  <c r="C529" i="53"/>
  <c r="H527" i="53"/>
  <c r="D527" i="53"/>
  <c r="E527" i="53" s="1"/>
  <c r="H526" i="53"/>
  <c r="E526" i="53"/>
  <c r="D526" i="53"/>
  <c r="H525" i="53"/>
  <c r="D525" i="53"/>
  <c r="E525" i="53" s="1"/>
  <c r="H524" i="53"/>
  <c r="E524" i="53"/>
  <c r="D524" i="53"/>
  <c r="H523" i="53"/>
  <c r="D523" i="53"/>
  <c r="H522" i="53"/>
  <c r="C522" i="53"/>
  <c r="H521" i="53"/>
  <c r="E521" i="53"/>
  <c r="D521" i="53"/>
  <c r="H520" i="53"/>
  <c r="D520" i="53"/>
  <c r="E520" i="53" s="1"/>
  <c r="H519" i="53"/>
  <c r="D519" i="53"/>
  <c r="E519" i="53" s="1"/>
  <c r="H518" i="53"/>
  <c r="D518" i="53"/>
  <c r="E518" i="53" s="1"/>
  <c r="H517" i="53"/>
  <c r="E517" i="53"/>
  <c r="D517" i="53"/>
  <c r="H516" i="53"/>
  <c r="D516" i="53"/>
  <c r="E516" i="53" s="1"/>
  <c r="H515" i="53"/>
  <c r="D515" i="53"/>
  <c r="E515" i="53" s="1"/>
  <c r="H514" i="53"/>
  <c r="D514" i="53"/>
  <c r="C513" i="53"/>
  <c r="H513" i="53" s="1"/>
  <c r="H512" i="53"/>
  <c r="E512" i="53"/>
  <c r="D512" i="53"/>
  <c r="H511" i="53"/>
  <c r="E511" i="53"/>
  <c r="D511" i="53"/>
  <c r="H510" i="53"/>
  <c r="E510" i="53"/>
  <c r="D510" i="53"/>
  <c r="H508" i="53"/>
  <c r="D508" i="53"/>
  <c r="E508" i="53" s="1"/>
  <c r="H507" i="53"/>
  <c r="E507" i="53"/>
  <c r="D507" i="53"/>
  <c r="H506" i="53"/>
  <c r="D506" i="53"/>
  <c r="E506" i="53" s="1"/>
  <c r="H505" i="53"/>
  <c r="D505" i="53"/>
  <c r="E505" i="53" s="1"/>
  <c r="E504" i="53" s="1"/>
  <c r="H504" i="53"/>
  <c r="D504" i="53"/>
  <c r="C504" i="53"/>
  <c r="H503" i="53"/>
  <c r="D503" i="53"/>
  <c r="E503" i="53" s="1"/>
  <c r="H502" i="53"/>
  <c r="E502" i="53"/>
  <c r="D502" i="53"/>
  <c r="H501" i="53"/>
  <c r="E501" i="53"/>
  <c r="D501" i="53"/>
  <c r="H500" i="53"/>
  <c r="E500" i="53"/>
  <c r="D500" i="53"/>
  <c r="H499" i="53"/>
  <c r="D499" i="53"/>
  <c r="E499" i="53" s="1"/>
  <c r="H498" i="53"/>
  <c r="E498" i="53"/>
  <c r="D498" i="53"/>
  <c r="H497" i="53"/>
  <c r="E497" i="53"/>
  <c r="D497" i="53"/>
  <c r="C497" i="53"/>
  <c r="H496" i="53"/>
  <c r="E496" i="53"/>
  <c r="D496" i="53"/>
  <c r="H495" i="53"/>
  <c r="D495" i="53"/>
  <c r="H494" i="53"/>
  <c r="C494" i="53"/>
  <c r="H493" i="53"/>
  <c r="D493" i="53"/>
  <c r="E493" i="53" s="1"/>
  <c r="H492" i="53"/>
  <c r="E492" i="53"/>
  <c r="D492" i="53"/>
  <c r="H491" i="53"/>
  <c r="H490" i="53"/>
  <c r="E490" i="53"/>
  <c r="D490" i="53"/>
  <c r="H489" i="53"/>
  <c r="D489" i="53"/>
  <c r="E489" i="53" s="1"/>
  <c r="H488" i="53"/>
  <c r="E488" i="53"/>
  <c r="D488" i="53"/>
  <c r="H487" i="53"/>
  <c r="D487" i="53"/>
  <c r="H486" i="53"/>
  <c r="C486" i="53"/>
  <c r="C484" i="53" s="1"/>
  <c r="H485" i="53"/>
  <c r="E485" i="53"/>
  <c r="D485" i="53"/>
  <c r="H484" i="53"/>
  <c r="H482" i="53"/>
  <c r="H481" i="53"/>
  <c r="D481" i="53"/>
  <c r="E481" i="53" s="1"/>
  <c r="H480" i="53"/>
  <c r="E480" i="53"/>
  <c r="D480" i="53"/>
  <c r="H479" i="53"/>
  <c r="E479" i="53"/>
  <c r="D479" i="53"/>
  <c r="H478" i="53"/>
  <c r="D478" i="53"/>
  <c r="D477" i="53" s="1"/>
  <c r="C477" i="53"/>
  <c r="H477" i="53" s="1"/>
  <c r="H476" i="53"/>
  <c r="D476" i="53"/>
  <c r="E476" i="53" s="1"/>
  <c r="H475" i="53"/>
  <c r="E475" i="53"/>
  <c r="E474" i="53" s="1"/>
  <c r="D475" i="53"/>
  <c r="H474" i="53"/>
  <c r="D474" i="53"/>
  <c r="C474" i="53"/>
  <c r="H473" i="53"/>
  <c r="D473" i="53"/>
  <c r="E473" i="53" s="1"/>
  <c r="H472" i="53"/>
  <c r="D472" i="53"/>
  <c r="E472" i="53" s="1"/>
  <c r="H471" i="53"/>
  <c r="D471" i="53"/>
  <c r="E471" i="53" s="1"/>
  <c r="H470" i="53"/>
  <c r="E470" i="53"/>
  <c r="D470" i="53"/>
  <c r="H469" i="53"/>
  <c r="D469" i="53"/>
  <c r="E469" i="53" s="1"/>
  <c r="E468" i="53"/>
  <c r="C468" i="53"/>
  <c r="H468" i="53" s="1"/>
  <c r="H467" i="53"/>
  <c r="E467" i="53"/>
  <c r="D467" i="53"/>
  <c r="H466" i="53"/>
  <c r="D466" i="53"/>
  <c r="E466" i="53" s="1"/>
  <c r="H465" i="53"/>
  <c r="E465" i="53"/>
  <c r="D465" i="53"/>
  <c r="H464" i="53"/>
  <c r="E464" i="53"/>
  <c r="E463" i="53" s="1"/>
  <c r="D464" i="53"/>
  <c r="D463" i="53" s="1"/>
  <c r="C463" i="53"/>
  <c r="H463" i="53" s="1"/>
  <c r="H462" i="53"/>
  <c r="D462" i="53"/>
  <c r="E462" i="53" s="1"/>
  <c r="H461" i="53"/>
  <c r="D461" i="53"/>
  <c r="H460" i="53"/>
  <c r="E460" i="53"/>
  <c r="D460" i="53"/>
  <c r="H459" i="53"/>
  <c r="C459" i="53"/>
  <c r="H458" i="53"/>
  <c r="D458" i="53"/>
  <c r="E458" i="53" s="1"/>
  <c r="H457" i="53"/>
  <c r="E457" i="53"/>
  <c r="D457" i="53"/>
  <c r="H456" i="53"/>
  <c r="D456" i="53"/>
  <c r="H455" i="53"/>
  <c r="C455" i="53"/>
  <c r="H454" i="53"/>
  <c r="E454" i="53"/>
  <c r="D454" i="53"/>
  <c r="H453" i="53"/>
  <c r="D453" i="53"/>
  <c r="E453" i="53" s="1"/>
  <c r="H452" i="53"/>
  <c r="D452" i="53"/>
  <c r="E452" i="53" s="1"/>
  <c r="H451" i="53"/>
  <c r="D451" i="53"/>
  <c r="C450" i="53"/>
  <c r="H450" i="53" s="1"/>
  <c r="H449" i="53"/>
  <c r="E449" i="53"/>
  <c r="D449" i="53"/>
  <c r="H448" i="53"/>
  <c r="D448" i="53"/>
  <c r="E448" i="53" s="1"/>
  <c r="H447" i="53"/>
  <c r="E447" i="53"/>
  <c r="D447" i="53"/>
  <c r="H446" i="53"/>
  <c r="D446" i="53"/>
  <c r="H445" i="53"/>
  <c r="C445" i="53"/>
  <c r="C444" i="53" s="1"/>
  <c r="H444" i="53" s="1"/>
  <c r="H443" i="53"/>
  <c r="E443" i="53"/>
  <c r="D443" i="53"/>
  <c r="H442" i="53"/>
  <c r="D442" i="53"/>
  <c r="E442" i="53" s="1"/>
  <c r="H441" i="53"/>
  <c r="D441" i="53"/>
  <c r="E441" i="53" s="1"/>
  <c r="H440" i="53"/>
  <c r="D440" i="53"/>
  <c r="E440" i="53" s="1"/>
  <c r="H439" i="53"/>
  <c r="E439" i="53"/>
  <c r="D439" i="53"/>
  <c r="H438" i="53"/>
  <c r="D438" i="53"/>
  <c r="E438" i="53" s="1"/>
  <c r="H437" i="53"/>
  <c r="E437" i="53"/>
  <c r="D437" i="53"/>
  <c r="H436" i="53"/>
  <c r="D436" i="53"/>
  <c r="E436" i="53" s="1"/>
  <c r="H435" i="53"/>
  <c r="E435" i="53"/>
  <c r="D435" i="53"/>
  <c r="H434" i="53"/>
  <c r="E434" i="53"/>
  <c r="D434" i="53"/>
  <c r="H433" i="53"/>
  <c r="D433" i="53"/>
  <c r="E433" i="53" s="1"/>
  <c r="H432" i="53"/>
  <c r="D432" i="53"/>
  <c r="E432" i="53" s="1"/>
  <c r="H431" i="53"/>
  <c r="E431" i="53"/>
  <c r="D431" i="53"/>
  <c r="H430" i="53"/>
  <c r="D430" i="53"/>
  <c r="C429" i="53"/>
  <c r="H429" i="53" s="1"/>
  <c r="H428" i="53"/>
  <c r="D428" i="53"/>
  <c r="E428" i="53" s="1"/>
  <c r="H427" i="53"/>
  <c r="D427" i="53"/>
  <c r="E427" i="53" s="1"/>
  <c r="H426" i="53"/>
  <c r="E426" i="53"/>
  <c r="D426" i="53"/>
  <c r="H425" i="53"/>
  <c r="D425" i="53"/>
  <c r="E425" i="53" s="1"/>
  <c r="H424" i="53"/>
  <c r="E424" i="53"/>
  <c r="D424" i="53"/>
  <c r="H423" i="53"/>
  <c r="D423" i="53"/>
  <c r="H422" i="53"/>
  <c r="C422" i="53"/>
  <c r="H421" i="53"/>
  <c r="E421" i="53"/>
  <c r="D421" i="53"/>
  <c r="H420" i="53"/>
  <c r="E420" i="53"/>
  <c r="D420" i="53"/>
  <c r="H419" i="53"/>
  <c r="D419" i="53"/>
  <c r="E419" i="53" s="1"/>
  <c r="H418" i="53"/>
  <c r="D418" i="53"/>
  <c r="E418" i="53" s="1"/>
  <c r="H417" i="53"/>
  <c r="E417" i="53"/>
  <c r="E416" i="53" s="1"/>
  <c r="D417" i="53"/>
  <c r="H416" i="53"/>
  <c r="D416" i="53"/>
  <c r="C416" i="53"/>
  <c r="H415" i="53"/>
  <c r="D415" i="53"/>
  <c r="E415" i="53" s="1"/>
  <c r="H414" i="53"/>
  <c r="D414" i="53"/>
  <c r="E414" i="53" s="1"/>
  <c r="H413" i="53"/>
  <c r="D413" i="53"/>
  <c r="C412" i="53"/>
  <c r="H412" i="53" s="1"/>
  <c r="H411" i="53"/>
  <c r="E411" i="53"/>
  <c r="D411" i="53"/>
  <c r="H410" i="53"/>
  <c r="E410" i="53"/>
  <c r="E409" i="53" s="1"/>
  <c r="D410" i="53"/>
  <c r="D409" i="53"/>
  <c r="C409" i="53"/>
  <c r="H409" i="53" s="1"/>
  <c r="H408" i="53"/>
  <c r="D408" i="53"/>
  <c r="E408" i="53" s="1"/>
  <c r="H407" i="53"/>
  <c r="D407" i="53"/>
  <c r="E407" i="53" s="1"/>
  <c r="H406" i="53"/>
  <c r="E406" i="53"/>
  <c r="D406" i="53"/>
  <c r="H405" i="53"/>
  <c r="D405" i="53"/>
  <c r="C404" i="53"/>
  <c r="H404" i="53" s="1"/>
  <c r="H403" i="53"/>
  <c r="E403" i="53"/>
  <c r="D403" i="53"/>
  <c r="H402" i="53"/>
  <c r="D402" i="53"/>
  <c r="E402" i="53" s="1"/>
  <c r="H401" i="53"/>
  <c r="E401" i="53"/>
  <c r="D401" i="53"/>
  <c r="H400" i="53"/>
  <c r="E400" i="53"/>
  <c r="E399" i="53" s="1"/>
  <c r="D400" i="53"/>
  <c r="C399" i="53"/>
  <c r="H399" i="53" s="1"/>
  <c r="H398" i="53"/>
  <c r="D398" i="53"/>
  <c r="E398" i="53" s="1"/>
  <c r="H397" i="53"/>
  <c r="D397" i="53"/>
  <c r="E397" i="53" s="1"/>
  <c r="H396" i="53"/>
  <c r="E396" i="53"/>
  <c r="E395" i="53" s="1"/>
  <c r="D396" i="53"/>
  <c r="H395" i="53"/>
  <c r="D395" i="53"/>
  <c r="C395" i="53"/>
  <c r="H394" i="53"/>
  <c r="D394" i="53"/>
  <c r="E394" i="53" s="1"/>
  <c r="H393" i="53"/>
  <c r="D393" i="53"/>
  <c r="E393" i="53" s="1"/>
  <c r="E392" i="53" s="1"/>
  <c r="H392" i="53"/>
  <c r="D392" i="53"/>
  <c r="C392" i="53"/>
  <c r="H391" i="53"/>
  <c r="D391" i="53"/>
  <c r="E391" i="53" s="1"/>
  <c r="H390" i="53"/>
  <c r="E390" i="53"/>
  <c r="D390" i="53"/>
  <c r="H389" i="53"/>
  <c r="E389" i="53"/>
  <c r="E388" i="53" s="1"/>
  <c r="D389" i="53"/>
  <c r="D388" i="53"/>
  <c r="C388" i="53"/>
  <c r="H388" i="53" s="1"/>
  <c r="H387" i="53"/>
  <c r="D387" i="53"/>
  <c r="E387" i="53" s="1"/>
  <c r="H386" i="53"/>
  <c r="D386" i="53"/>
  <c r="E386" i="53" s="1"/>
  <c r="H385" i="53"/>
  <c r="E385" i="53"/>
  <c r="D385" i="53"/>
  <c r="H384" i="53"/>
  <c r="D384" i="53"/>
  <c r="E384" i="53" s="1"/>
  <c r="H383" i="53"/>
  <c r="D383" i="53"/>
  <c r="E383" i="53" s="1"/>
  <c r="E382" i="53" s="1"/>
  <c r="H382" i="53"/>
  <c r="C382" i="53"/>
  <c r="H381" i="53"/>
  <c r="D381" i="53"/>
  <c r="E381" i="53" s="1"/>
  <c r="H380" i="53"/>
  <c r="E380" i="53"/>
  <c r="D380" i="53"/>
  <c r="H379" i="53"/>
  <c r="E379" i="53"/>
  <c r="E378" i="53" s="1"/>
  <c r="D379" i="53"/>
  <c r="D378" i="53"/>
  <c r="C378" i="53"/>
  <c r="H378" i="53" s="1"/>
  <c r="H377" i="53"/>
  <c r="D377" i="53"/>
  <c r="E377" i="53" s="1"/>
  <c r="H376" i="53"/>
  <c r="D376" i="53"/>
  <c r="E376" i="53" s="1"/>
  <c r="H375" i="53"/>
  <c r="E375" i="53"/>
  <c r="D375" i="53"/>
  <c r="H374" i="53"/>
  <c r="D374" i="53"/>
  <c r="C373" i="53"/>
  <c r="H373" i="53" s="1"/>
  <c r="H372" i="53"/>
  <c r="E372" i="53"/>
  <c r="D372" i="53"/>
  <c r="H371" i="53"/>
  <c r="D371" i="53"/>
  <c r="E371" i="53" s="1"/>
  <c r="H370" i="53"/>
  <c r="E370" i="53"/>
  <c r="D370" i="53"/>
  <c r="H369" i="53"/>
  <c r="E369" i="53"/>
  <c r="E368" i="53" s="1"/>
  <c r="D369" i="53"/>
  <c r="D368" i="53"/>
  <c r="C368" i="53"/>
  <c r="H368" i="53" s="1"/>
  <c r="H367" i="53"/>
  <c r="D367" i="53"/>
  <c r="E367" i="53" s="1"/>
  <c r="H366" i="53"/>
  <c r="D366" i="53"/>
  <c r="E366" i="53" s="1"/>
  <c r="H365" i="53"/>
  <c r="E365" i="53"/>
  <c r="D365" i="53"/>
  <c r="H364" i="53"/>
  <c r="D364" i="53"/>
  <c r="E364" i="53" s="1"/>
  <c r="H363" i="53"/>
  <c r="D363" i="53"/>
  <c r="E363" i="53" s="1"/>
  <c r="E362" i="53" s="1"/>
  <c r="H362" i="53"/>
  <c r="D362" i="53"/>
  <c r="C362" i="53"/>
  <c r="H361" i="53"/>
  <c r="D361" i="53"/>
  <c r="E361" i="53" s="1"/>
  <c r="H360" i="53"/>
  <c r="E360" i="53"/>
  <c r="D360" i="53"/>
  <c r="H359" i="53"/>
  <c r="E359" i="53"/>
  <c r="D359" i="53"/>
  <c r="H358" i="53"/>
  <c r="D358" i="53"/>
  <c r="D357" i="53" s="1"/>
  <c r="C357" i="53"/>
  <c r="H357" i="53" s="1"/>
  <c r="H356" i="53"/>
  <c r="D356" i="53"/>
  <c r="E356" i="53" s="1"/>
  <c r="H355" i="53"/>
  <c r="E355" i="53"/>
  <c r="D355" i="53"/>
  <c r="H354" i="53"/>
  <c r="D354" i="53"/>
  <c r="C353" i="53"/>
  <c r="H353" i="53" s="1"/>
  <c r="H352" i="53"/>
  <c r="E352" i="53"/>
  <c r="D352" i="53"/>
  <c r="H351" i="53"/>
  <c r="D351" i="53"/>
  <c r="E351" i="53" s="1"/>
  <c r="H350" i="53"/>
  <c r="E350" i="53"/>
  <c r="D350" i="53"/>
  <c r="H349" i="53"/>
  <c r="E349" i="53"/>
  <c r="E348" i="53" s="1"/>
  <c r="D349" i="53"/>
  <c r="D348" i="53"/>
  <c r="C348" i="53"/>
  <c r="H348" i="53" s="1"/>
  <c r="H347" i="53"/>
  <c r="D347" i="53"/>
  <c r="E347" i="53" s="1"/>
  <c r="H346" i="53"/>
  <c r="D346" i="53"/>
  <c r="E346" i="53" s="1"/>
  <c r="H345" i="53"/>
  <c r="E345" i="53"/>
  <c r="E344" i="53" s="1"/>
  <c r="D345" i="53"/>
  <c r="H344" i="53"/>
  <c r="D344" i="53"/>
  <c r="C344" i="53"/>
  <c r="H343" i="53"/>
  <c r="D343" i="53"/>
  <c r="E343" i="53" s="1"/>
  <c r="H342" i="53"/>
  <c r="D342" i="53"/>
  <c r="E342" i="53" s="1"/>
  <c r="H341" i="53"/>
  <c r="D341" i="53"/>
  <c r="H338" i="53"/>
  <c r="D338" i="53"/>
  <c r="E338" i="53" s="1"/>
  <c r="H337" i="53"/>
  <c r="E337" i="53"/>
  <c r="D337" i="53"/>
  <c r="H336" i="53"/>
  <c r="D336" i="53"/>
  <c r="E336" i="53" s="1"/>
  <c r="H335" i="53"/>
  <c r="D335" i="53"/>
  <c r="E335" i="53" s="1"/>
  <c r="H334" i="53"/>
  <c r="D334" i="53"/>
  <c r="E334" i="53" s="1"/>
  <c r="H333" i="53"/>
  <c r="E333" i="53"/>
  <c r="D333" i="53"/>
  <c r="H332" i="53"/>
  <c r="D332" i="53"/>
  <c r="E332" i="53" s="1"/>
  <c r="E331" i="53" s="1"/>
  <c r="C331" i="53"/>
  <c r="H331" i="53" s="1"/>
  <c r="H330" i="53"/>
  <c r="D330" i="53"/>
  <c r="E330" i="53" s="1"/>
  <c r="H329" i="53"/>
  <c r="D329" i="53"/>
  <c r="H328" i="53"/>
  <c r="C328" i="53"/>
  <c r="H327" i="53"/>
  <c r="E327" i="53"/>
  <c r="D327" i="53"/>
  <c r="H326" i="53"/>
  <c r="D326" i="53"/>
  <c r="E326" i="53" s="1"/>
  <c r="H325" i="53"/>
  <c r="H324" i="53"/>
  <c r="D324" i="53"/>
  <c r="E324" i="53" s="1"/>
  <c r="H323" i="53"/>
  <c r="D323" i="53"/>
  <c r="E323" i="53" s="1"/>
  <c r="H322" i="53"/>
  <c r="D322" i="53"/>
  <c r="E322" i="53" s="1"/>
  <c r="H321" i="53"/>
  <c r="E321" i="53"/>
  <c r="D321" i="53"/>
  <c r="H320" i="53"/>
  <c r="D320" i="53"/>
  <c r="E320" i="53" s="1"/>
  <c r="H319" i="53"/>
  <c r="E319" i="53"/>
  <c r="D319" i="53"/>
  <c r="H318" i="53"/>
  <c r="D318" i="53"/>
  <c r="E318" i="53" s="1"/>
  <c r="H317" i="53"/>
  <c r="E317" i="53"/>
  <c r="D317" i="53"/>
  <c r="H316" i="53"/>
  <c r="E316" i="53"/>
  <c r="D316" i="53"/>
  <c r="D315" i="53"/>
  <c r="C315" i="53"/>
  <c r="H315" i="53" s="1"/>
  <c r="C314" i="53"/>
  <c r="H314" i="53" s="1"/>
  <c r="H313" i="53"/>
  <c r="D313" i="53"/>
  <c r="E313" i="53" s="1"/>
  <c r="H312" i="53"/>
  <c r="D312" i="53"/>
  <c r="E312" i="53" s="1"/>
  <c r="H311" i="53"/>
  <c r="E311" i="53"/>
  <c r="D311" i="53"/>
  <c r="H310" i="53"/>
  <c r="D310" i="53"/>
  <c r="E310" i="53" s="1"/>
  <c r="H309" i="53"/>
  <c r="E309" i="53"/>
  <c r="D309" i="53"/>
  <c r="D308" i="53"/>
  <c r="C308" i="53"/>
  <c r="H308" i="53" s="1"/>
  <c r="H307" i="53"/>
  <c r="D307" i="53"/>
  <c r="E307" i="53" s="1"/>
  <c r="H306" i="53"/>
  <c r="E306" i="53"/>
  <c r="E305" i="53" s="1"/>
  <c r="D306" i="53"/>
  <c r="H305" i="53"/>
  <c r="D305" i="53"/>
  <c r="C305" i="53"/>
  <c r="H304" i="53"/>
  <c r="D304" i="53"/>
  <c r="E304" i="53" s="1"/>
  <c r="H303" i="53"/>
  <c r="D303" i="53"/>
  <c r="H302" i="53"/>
  <c r="C302" i="53"/>
  <c r="H301" i="53"/>
  <c r="D301" i="53"/>
  <c r="E301" i="53" s="1"/>
  <c r="H300" i="53"/>
  <c r="E300" i="53"/>
  <c r="D300" i="53"/>
  <c r="H299" i="53"/>
  <c r="D299" i="53"/>
  <c r="E299" i="53" s="1"/>
  <c r="E298" i="53"/>
  <c r="C298" i="53"/>
  <c r="H298" i="53" s="1"/>
  <c r="H297" i="53"/>
  <c r="E297" i="53"/>
  <c r="E296" i="53" s="1"/>
  <c r="D297" i="53"/>
  <c r="D296" i="53" s="1"/>
  <c r="C296" i="53"/>
  <c r="H296" i="53" s="1"/>
  <c r="H295" i="53"/>
  <c r="D295" i="53"/>
  <c r="E295" i="53" s="1"/>
  <c r="H294" i="53"/>
  <c r="E294" i="53"/>
  <c r="D294" i="53"/>
  <c r="H293" i="53"/>
  <c r="D293" i="53"/>
  <c r="E293" i="53" s="1"/>
  <c r="H292" i="53"/>
  <c r="D292" i="53"/>
  <c r="E292" i="53" s="1"/>
  <c r="H291" i="53"/>
  <c r="D291" i="53"/>
  <c r="H290" i="53"/>
  <c r="E290" i="53"/>
  <c r="D290" i="53"/>
  <c r="H289" i="53"/>
  <c r="C289" i="53"/>
  <c r="H288" i="53"/>
  <c r="D288" i="53"/>
  <c r="E288" i="53" s="1"/>
  <c r="H287" i="53"/>
  <c r="E287" i="53"/>
  <c r="D287" i="53"/>
  <c r="H286" i="53"/>
  <c r="D286" i="53"/>
  <c r="E286" i="53" s="1"/>
  <c r="H285" i="53"/>
  <c r="E285" i="53"/>
  <c r="D285" i="53"/>
  <c r="H284" i="53"/>
  <c r="E284" i="53"/>
  <c r="D284" i="53"/>
  <c r="H283" i="53"/>
  <c r="D283" i="53"/>
  <c r="E283" i="53" s="1"/>
  <c r="H282" i="53"/>
  <c r="D282" i="53"/>
  <c r="E282" i="53" s="1"/>
  <c r="H281" i="53"/>
  <c r="E281" i="53"/>
  <c r="D281" i="53"/>
  <c r="H280" i="53"/>
  <c r="D280" i="53"/>
  <c r="E280" i="53" s="1"/>
  <c r="H279" i="53"/>
  <c r="D279" i="53"/>
  <c r="E279" i="53" s="1"/>
  <c r="H278" i="53"/>
  <c r="D278" i="53"/>
  <c r="E278" i="53" s="1"/>
  <c r="H277" i="53"/>
  <c r="E277" i="53"/>
  <c r="D277" i="53"/>
  <c r="H276" i="53"/>
  <c r="D276" i="53"/>
  <c r="E276" i="53" s="1"/>
  <c r="H275" i="53"/>
  <c r="D275" i="53"/>
  <c r="E275" i="53" s="1"/>
  <c r="H274" i="53"/>
  <c r="D274" i="53"/>
  <c r="E274" i="53" s="1"/>
  <c r="H273" i="53"/>
  <c r="E273" i="53"/>
  <c r="D273" i="53"/>
  <c r="H272" i="53"/>
  <c r="D272" i="53"/>
  <c r="E272" i="53" s="1"/>
  <c r="H271" i="53"/>
  <c r="E271" i="53"/>
  <c r="D271" i="53"/>
  <c r="H270" i="53"/>
  <c r="D270" i="53"/>
  <c r="E270" i="53" s="1"/>
  <c r="H269" i="53"/>
  <c r="E269" i="53"/>
  <c r="D269" i="53"/>
  <c r="H268" i="53"/>
  <c r="E268" i="53"/>
  <c r="D268" i="53"/>
  <c r="H267" i="53"/>
  <c r="D267" i="53"/>
  <c r="E267" i="53" s="1"/>
  <c r="H266" i="53"/>
  <c r="D266" i="53"/>
  <c r="H265" i="53"/>
  <c r="C265" i="53"/>
  <c r="H264" i="53"/>
  <c r="E264" i="53"/>
  <c r="D264" i="53"/>
  <c r="H262" i="53"/>
  <c r="D262" i="53"/>
  <c r="E262" i="53" s="1"/>
  <c r="H261" i="53"/>
  <c r="E261" i="53"/>
  <c r="E260" i="53" s="1"/>
  <c r="D261" i="53"/>
  <c r="D260" i="53"/>
  <c r="C260" i="53"/>
  <c r="H260" i="53" s="1"/>
  <c r="D252" i="53"/>
  <c r="E252" i="53" s="1"/>
  <c r="D251" i="53"/>
  <c r="D250" i="53" s="1"/>
  <c r="C250" i="53"/>
  <c r="E249" i="53"/>
  <c r="D249" i="53"/>
  <c r="D248" i="53"/>
  <c r="E248" i="53" s="1"/>
  <c r="E247" i="53"/>
  <c r="D247" i="53"/>
  <c r="D246" i="53"/>
  <c r="E246" i="53" s="1"/>
  <c r="E245" i="53"/>
  <c r="D245" i="53"/>
  <c r="D244" i="53"/>
  <c r="C244" i="53"/>
  <c r="C243" i="53" s="1"/>
  <c r="D243" i="53"/>
  <c r="D242" i="53"/>
  <c r="E241" i="53"/>
  <c r="D241" i="53"/>
  <c r="D240" i="53"/>
  <c r="E240" i="53" s="1"/>
  <c r="C239" i="53"/>
  <c r="C238" i="53" s="1"/>
  <c r="D237" i="53"/>
  <c r="C236" i="53"/>
  <c r="C235" i="53" s="1"/>
  <c r="D234" i="53"/>
  <c r="C233" i="53"/>
  <c r="E232" i="53"/>
  <c r="D232" i="53"/>
  <c r="D231" i="53"/>
  <c r="E231" i="53" s="1"/>
  <c r="D230" i="53"/>
  <c r="E230" i="53" s="1"/>
  <c r="C229" i="53"/>
  <c r="C228" i="53" s="1"/>
  <c r="D227" i="53"/>
  <c r="E227" i="53" s="1"/>
  <c r="D226" i="53"/>
  <c r="E226" i="53" s="1"/>
  <c r="D225" i="53"/>
  <c r="E225" i="53" s="1"/>
  <c r="D224" i="53"/>
  <c r="E224" i="53" s="1"/>
  <c r="C223" i="53"/>
  <c r="C222" i="53"/>
  <c r="D221" i="53"/>
  <c r="E221" i="53" s="1"/>
  <c r="E220" i="53"/>
  <c r="D220" i="53"/>
  <c r="C220" i="53"/>
  <c r="D219" i="53"/>
  <c r="E218" i="53"/>
  <c r="D218" i="53"/>
  <c r="D217" i="53"/>
  <c r="E217" i="53" s="1"/>
  <c r="C216" i="53"/>
  <c r="C215" i="53" s="1"/>
  <c r="D214" i="53"/>
  <c r="C213" i="53"/>
  <c r="D212" i="53"/>
  <c r="D211" i="53" s="1"/>
  <c r="C211" i="53"/>
  <c r="E210" i="53"/>
  <c r="D210" i="53"/>
  <c r="D209" i="53"/>
  <c r="E209" i="53" s="1"/>
  <c r="E208" i="53"/>
  <c r="D208" i="53"/>
  <c r="C207" i="53"/>
  <c r="D206" i="53"/>
  <c r="E206" i="53" s="1"/>
  <c r="E205" i="53"/>
  <c r="E204" i="53" s="1"/>
  <c r="D205" i="53"/>
  <c r="D204" i="53" s="1"/>
  <c r="C204" i="53"/>
  <c r="E202" i="53"/>
  <c r="E201" i="53" s="1"/>
  <c r="E200" i="53" s="1"/>
  <c r="D202" i="53"/>
  <c r="D201" i="53" s="1"/>
  <c r="D200" i="53" s="1"/>
  <c r="C201" i="53"/>
  <c r="C200" i="53" s="1"/>
  <c r="E199" i="53"/>
  <c r="E198" i="53" s="1"/>
  <c r="E197" i="53" s="1"/>
  <c r="D199" i="53"/>
  <c r="D198" i="53" s="1"/>
  <c r="D197" i="53" s="1"/>
  <c r="C198" i="53"/>
  <c r="C197" i="53" s="1"/>
  <c r="E196" i="53"/>
  <c r="E195" i="53" s="1"/>
  <c r="D196" i="53"/>
  <c r="D195" i="53" s="1"/>
  <c r="C195" i="53"/>
  <c r="E194" i="53"/>
  <c r="E193" i="53" s="1"/>
  <c r="D194" i="53"/>
  <c r="D193" i="53"/>
  <c r="C193" i="53"/>
  <c r="D192" i="53"/>
  <c r="E192" i="53" s="1"/>
  <c r="E191" i="53"/>
  <c r="E189" i="53" s="1"/>
  <c r="E188" i="53" s="1"/>
  <c r="D191" i="53"/>
  <c r="D190" i="53"/>
  <c r="E190" i="53" s="1"/>
  <c r="D189" i="53"/>
  <c r="D188" i="53" s="1"/>
  <c r="C189" i="53"/>
  <c r="C188" i="53"/>
  <c r="D187" i="53"/>
  <c r="E187" i="53" s="1"/>
  <c r="D186" i="53"/>
  <c r="D185" i="53" s="1"/>
  <c r="D184" i="53" s="1"/>
  <c r="C185" i="53"/>
  <c r="C184" i="53" s="1"/>
  <c r="D183" i="53"/>
  <c r="D182" i="53" s="1"/>
  <c r="C182" i="53"/>
  <c r="E181" i="53"/>
  <c r="E180" i="53" s="1"/>
  <c r="D181" i="53"/>
  <c r="D180" i="53"/>
  <c r="D179" i="53" s="1"/>
  <c r="C180" i="53"/>
  <c r="C179" i="53"/>
  <c r="H176" i="53"/>
  <c r="D176" i="53"/>
  <c r="E176" i="53" s="1"/>
  <c r="H175" i="53"/>
  <c r="D175" i="53"/>
  <c r="C174" i="53"/>
  <c r="C170" i="53" s="1"/>
  <c r="H170" i="53" s="1"/>
  <c r="J170" i="53" s="1"/>
  <c r="H173" i="53"/>
  <c r="D173" i="53"/>
  <c r="E173" i="53" s="1"/>
  <c r="H172" i="53"/>
  <c r="E172" i="53"/>
  <c r="E171" i="53" s="1"/>
  <c r="D172" i="53"/>
  <c r="H171" i="53"/>
  <c r="D171" i="53"/>
  <c r="C171" i="53"/>
  <c r="H169" i="53"/>
  <c r="E169" i="53"/>
  <c r="D169" i="53"/>
  <c r="H168" i="53"/>
  <c r="E168" i="53"/>
  <c r="E167" i="53" s="1"/>
  <c r="D168" i="53"/>
  <c r="D167" i="53"/>
  <c r="C167" i="53"/>
  <c r="H167" i="53" s="1"/>
  <c r="H166" i="53"/>
  <c r="D166" i="53"/>
  <c r="E166" i="53" s="1"/>
  <c r="H165" i="53"/>
  <c r="D165" i="53"/>
  <c r="C164" i="53"/>
  <c r="H164" i="53" s="1"/>
  <c r="C163" i="53"/>
  <c r="H163" i="53" s="1"/>
  <c r="J163" i="53" s="1"/>
  <c r="H162" i="53"/>
  <c r="D162" i="53"/>
  <c r="E162" i="53" s="1"/>
  <c r="H161" i="53"/>
  <c r="E161" i="53"/>
  <c r="E160" i="53" s="1"/>
  <c r="D161" i="53"/>
  <c r="H160" i="53"/>
  <c r="D160" i="53"/>
  <c r="C160" i="53"/>
  <c r="H159" i="53"/>
  <c r="D159" i="53"/>
  <c r="E159" i="53" s="1"/>
  <c r="H158" i="53"/>
  <c r="D158" i="53"/>
  <c r="D157" i="53" s="1"/>
  <c r="H157" i="53"/>
  <c r="C157" i="53"/>
  <c r="H156" i="53"/>
  <c r="D156" i="53"/>
  <c r="E156" i="53" s="1"/>
  <c r="H155" i="53"/>
  <c r="E155" i="53"/>
  <c r="E154" i="53" s="1"/>
  <c r="D155" i="53"/>
  <c r="H154" i="53"/>
  <c r="C154" i="53"/>
  <c r="C153" i="53"/>
  <c r="H153" i="53" s="1"/>
  <c r="J153" i="53" s="1"/>
  <c r="H151" i="53"/>
  <c r="D151" i="53"/>
  <c r="E151" i="53" s="1"/>
  <c r="H150" i="53"/>
  <c r="E150" i="53"/>
  <c r="E149" i="53" s="1"/>
  <c r="D150" i="53"/>
  <c r="H149" i="53"/>
  <c r="D149" i="53"/>
  <c r="C149" i="53"/>
  <c r="H148" i="53"/>
  <c r="D148" i="53"/>
  <c r="E148" i="53" s="1"/>
  <c r="H147" i="53"/>
  <c r="D147" i="53"/>
  <c r="E147" i="53" s="1"/>
  <c r="E146" i="53" s="1"/>
  <c r="H146" i="53"/>
  <c r="D146" i="53"/>
  <c r="C146" i="53"/>
  <c r="H145" i="53"/>
  <c r="D145" i="53"/>
  <c r="E145" i="53" s="1"/>
  <c r="H144" i="53"/>
  <c r="E144" i="53"/>
  <c r="D144" i="53"/>
  <c r="H143" i="53"/>
  <c r="E143" i="53"/>
  <c r="C143" i="53"/>
  <c r="H142" i="53"/>
  <c r="E142" i="53"/>
  <c r="D142" i="53"/>
  <c r="H141" i="53"/>
  <c r="D141" i="53"/>
  <c r="D140" i="53" s="1"/>
  <c r="C140" i="53"/>
  <c r="H140" i="53" s="1"/>
  <c r="H139" i="53"/>
  <c r="D139" i="53"/>
  <c r="E139" i="53" s="1"/>
  <c r="H138" i="53"/>
  <c r="E138" i="53"/>
  <c r="D138" i="53"/>
  <c r="H137" i="53"/>
  <c r="D137" i="53"/>
  <c r="D136" i="53" s="1"/>
  <c r="C136" i="53"/>
  <c r="H134" i="53"/>
  <c r="D134" i="53"/>
  <c r="E134" i="53" s="1"/>
  <c r="H133" i="53"/>
  <c r="D133" i="53"/>
  <c r="D132" i="53" s="1"/>
  <c r="H132" i="53"/>
  <c r="C132" i="53"/>
  <c r="H131" i="53"/>
  <c r="D131" i="53"/>
  <c r="E131" i="53" s="1"/>
  <c r="H130" i="53"/>
  <c r="E130" i="53"/>
  <c r="E129" i="53" s="1"/>
  <c r="D130" i="53"/>
  <c r="H129" i="53"/>
  <c r="C129" i="53"/>
  <c r="H128" i="53"/>
  <c r="D128" i="53"/>
  <c r="E128" i="53" s="1"/>
  <c r="H127" i="53"/>
  <c r="E127" i="53"/>
  <c r="D127" i="53"/>
  <c r="D126" i="53"/>
  <c r="C126" i="53"/>
  <c r="H126" i="53" s="1"/>
  <c r="H125" i="53"/>
  <c r="D125" i="53"/>
  <c r="E125" i="53" s="1"/>
  <c r="H124" i="53"/>
  <c r="E124" i="53"/>
  <c r="E123" i="53" s="1"/>
  <c r="D124" i="53"/>
  <c r="H123" i="53"/>
  <c r="D123" i="53"/>
  <c r="C123" i="53"/>
  <c r="H122" i="53"/>
  <c r="D122" i="53"/>
  <c r="E122" i="53" s="1"/>
  <c r="H121" i="53"/>
  <c r="D121" i="53"/>
  <c r="D120" i="53" s="1"/>
  <c r="H120" i="53"/>
  <c r="C120" i="53"/>
  <c r="H119" i="53"/>
  <c r="D119" i="53"/>
  <c r="E119" i="53" s="1"/>
  <c r="H118" i="53"/>
  <c r="E118" i="53"/>
  <c r="E117" i="53" s="1"/>
  <c r="D118" i="53"/>
  <c r="H117" i="53"/>
  <c r="C117" i="53"/>
  <c r="H113" i="53"/>
  <c r="D113" i="53"/>
  <c r="E113" i="53" s="1"/>
  <c r="H112" i="53"/>
  <c r="D112" i="53"/>
  <c r="E112" i="53" s="1"/>
  <c r="H111" i="53"/>
  <c r="E111" i="53"/>
  <c r="D111" i="53"/>
  <c r="H110" i="53"/>
  <c r="D110" i="53"/>
  <c r="E110" i="53" s="1"/>
  <c r="H109" i="53"/>
  <c r="E109" i="53"/>
  <c r="D109" i="53"/>
  <c r="H108" i="53"/>
  <c r="D108" i="53"/>
  <c r="E108" i="53" s="1"/>
  <c r="H107" i="53"/>
  <c r="E107" i="53"/>
  <c r="D107" i="53"/>
  <c r="H106" i="53"/>
  <c r="E106" i="53"/>
  <c r="D106" i="53"/>
  <c r="H105" i="53"/>
  <c r="D105" i="53"/>
  <c r="E105" i="53" s="1"/>
  <c r="H104" i="53"/>
  <c r="D104" i="53"/>
  <c r="E104" i="53" s="1"/>
  <c r="H103" i="53"/>
  <c r="E103" i="53"/>
  <c r="D103" i="53"/>
  <c r="H102" i="53"/>
  <c r="D102" i="53"/>
  <c r="E102" i="53" s="1"/>
  <c r="H101" i="53"/>
  <c r="D101" i="53"/>
  <c r="E101" i="53" s="1"/>
  <c r="H100" i="53"/>
  <c r="D100" i="53"/>
  <c r="E100" i="53" s="1"/>
  <c r="H99" i="53"/>
  <c r="E99" i="53"/>
  <c r="D99" i="53"/>
  <c r="H98" i="53"/>
  <c r="D98" i="53"/>
  <c r="E98" i="53" s="1"/>
  <c r="E97" i="53" s="1"/>
  <c r="H97" i="53"/>
  <c r="J97" i="53" s="1"/>
  <c r="C97" i="53"/>
  <c r="H96" i="53"/>
  <c r="D96" i="53"/>
  <c r="E96" i="53" s="1"/>
  <c r="H95" i="53"/>
  <c r="E95" i="53"/>
  <c r="D95" i="53"/>
  <c r="H94" i="53"/>
  <c r="D94" i="53"/>
  <c r="E94" i="53" s="1"/>
  <c r="H93" i="53"/>
  <c r="E93" i="53"/>
  <c r="D93" i="53"/>
  <c r="H92" i="53"/>
  <c r="E92" i="53"/>
  <c r="D92" i="53"/>
  <c r="H91" i="53"/>
  <c r="D91" i="53"/>
  <c r="E91" i="53" s="1"/>
  <c r="H90" i="53"/>
  <c r="D90" i="53"/>
  <c r="E90" i="53" s="1"/>
  <c r="H89" i="53"/>
  <c r="E89" i="53"/>
  <c r="D89" i="53"/>
  <c r="H88" i="53"/>
  <c r="D88" i="53"/>
  <c r="E88" i="53" s="1"/>
  <c r="H87" i="53"/>
  <c r="D87" i="53"/>
  <c r="E87" i="53" s="1"/>
  <c r="H86" i="53"/>
  <c r="D86" i="53"/>
  <c r="E86" i="53" s="1"/>
  <c r="H85" i="53"/>
  <c r="E85" i="53"/>
  <c r="D85" i="53"/>
  <c r="H84" i="53"/>
  <c r="D84" i="53"/>
  <c r="E84" i="53" s="1"/>
  <c r="H83" i="53"/>
  <c r="D83" i="53"/>
  <c r="E83" i="53" s="1"/>
  <c r="H82" i="53"/>
  <c r="D82" i="53"/>
  <c r="E82" i="53" s="1"/>
  <c r="H81" i="53"/>
  <c r="E81" i="53"/>
  <c r="D81" i="53"/>
  <c r="H80" i="53"/>
  <c r="D80" i="53"/>
  <c r="E80" i="53" s="1"/>
  <c r="H79" i="53"/>
  <c r="E79" i="53"/>
  <c r="D79" i="53"/>
  <c r="H78" i="53"/>
  <c r="D78" i="53"/>
  <c r="E78" i="53" s="1"/>
  <c r="H77" i="53"/>
  <c r="E77" i="53"/>
  <c r="D77" i="53"/>
  <c r="H76" i="53"/>
  <c r="E76" i="53"/>
  <c r="D76" i="53"/>
  <c r="H75" i="53"/>
  <c r="D75" i="53"/>
  <c r="E75" i="53" s="1"/>
  <c r="H74" i="53"/>
  <c r="D74" i="53"/>
  <c r="E74" i="53" s="1"/>
  <c r="H73" i="53"/>
  <c r="E73" i="53"/>
  <c r="D73" i="53"/>
  <c r="H72" i="53"/>
  <c r="D72" i="53"/>
  <c r="E72" i="53" s="1"/>
  <c r="H71" i="53"/>
  <c r="D71" i="53"/>
  <c r="E71" i="53" s="1"/>
  <c r="H70" i="53"/>
  <c r="D70" i="53"/>
  <c r="H69" i="53"/>
  <c r="E69" i="53"/>
  <c r="D69" i="53"/>
  <c r="C68" i="53"/>
  <c r="H68" i="53" s="1"/>
  <c r="J68" i="53" s="1"/>
  <c r="C67" i="53"/>
  <c r="H67" i="53" s="1"/>
  <c r="J67" i="53" s="1"/>
  <c r="H66" i="53"/>
  <c r="D66" i="53"/>
  <c r="E66" i="53" s="1"/>
  <c r="H65" i="53"/>
  <c r="E65" i="53"/>
  <c r="D65" i="53"/>
  <c r="H64" i="53"/>
  <c r="D64" i="53"/>
  <c r="E64" i="53" s="1"/>
  <c r="H63" i="53"/>
  <c r="D63" i="53"/>
  <c r="E63" i="53" s="1"/>
  <c r="H62" i="53"/>
  <c r="D62" i="53"/>
  <c r="E62" i="53" s="1"/>
  <c r="H61" i="53"/>
  <c r="J61" i="53" s="1"/>
  <c r="D61" i="53"/>
  <c r="C61" i="53"/>
  <c r="H60" i="53"/>
  <c r="D60" i="53"/>
  <c r="E60" i="53" s="1"/>
  <c r="H59" i="53"/>
  <c r="E59" i="53"/>
  <c r="D59" i="53"/>
  <c r="H58" i="53"/>
  <c r="E58" i="53"/>
  <c r="D58" i="53"/>
  <c r="H57" i="53"/>
  <c r="D57" i="53"/>
  <c r="E57" i="53" s="1"/>
  <c r="H56" i="53"/>
  <c r="D56" i="53"/>
  <c r="E56" i="53" s="1"/>
  <c r="H55" i="53"/>
  <c r="E55" i="53"/>
  <c r="D55" i="53"/>
  <c r="H54" i="53"/>
  <c r="D54" i="53"/>
  <c r="E54" i="53" s="1"/>
  <c r="H53" i="53"/>
  <c r="D53" i="53"/>
  <c r="E53" i="53" s="1"/>
  <c r="H52" i="53"/>
  <c r="D52" i="53"/>
  <c r="E52" i="53" s="1"/>
  <c r="H51" i="53"/>
  <c r="E51" i="53"/>
  <c r="D51" i="53"/>
  <c r="H50" i="53"/>
  <c r="D50" i="53"/>
  <c r="E50" i="53" s="1"/>
  <c r="H49" i="53"/>
  <c r="D49" i="53"/>
  <c r="E49" i="53" s="1"/>
  <c r="H48" i="53"/>
  <c r="D48" i="53"/>
  <c r="E48" i="53" s="1"/>
  <c r="H47" i="53"/>
  <c r="E47" i="53"/>
  <c r="D47" i="53"/>
  <c r="H46" i="53"/>
  <c r="D46" i="53"/>
  <c r="E46" i="53" s="1"/>
  <c r="H45" i="53"/>
  <c r="E45" i="53"/>
  <c r="D45" i="53"/>
  <c r="H44" i="53"/>
  <c r="D44" i="53"/>
  <c r="E44" i="53" s="1"/>
  <c r="H43" i="53"/>
  <c r="E43" i="53"/>
  <c r="D43" i="53"/>
  <c r="H42" i="53"/>
  <c r="E42" i="53"/>
  <c r="D42" i="53"/>
  <c r="H41" i="53"/>
  <c r="D41" i="53"/>
  <c r="E41" i="53" s="1"/>
  <c r="H40" i="53"/>
  <c r="D40" i="53"/>
  <c r="H39" i="53"/>
  <c r="E39" i="53"/>
  <c r="D39" i="53"/>
  <c r="H38" i="53"/>
  <c r="J38" i="53" s="1"/>
  <c r="C38" i="53"/>
  <c r="H37" i="53"/>
  <c r="E37" i="53"/>
  <c r="D37" i="53"/>
  <c r="H36" i="53"/>
  <c r="D36" i="53"/>
  <c r="E36" i="53" s="1"/>
  <c r="H35" i="53"/>
  <c r="D35" i="53"/>
  <c r="E35" i="53" s="1"/>
  <c r="H34" i="53"/>
  <c r="D34" i="53"/>
  <c r="E34" i="53" s="1"/>
  <c r="H33" i="53"/>
  <c r="E33" i="53"/>
  <c r="D33" i="53"/>
  <c r="H32" i="53"/>
  <c r="D32" i="53"/>
  <c r="E32" i="53" s="1"/>
  <c r="H31" i="53"/>
  <c r="E31" i="53"/>
  <c r="D31" i="53"/>
  <c r="H30" i="53"/>
  <c r="D30" i="53"/>
  <c r="E30" i="53" s="1"/>
  <c r="H29" i="53"/>
  <c r="E29" i="53"/>
  <c r="D29" i="53"/>
  <c r="H28" i="53"/>
  <c r="E28" i="53"/>
  <c r="D28" i="53"/>
  <c r="H27" i="53"/>
  <c r="D27" i="53"/>
  <c r="E27" i="53" s="1"/>
  <c r="H26" i="53"/>
  <c r="D26" i="53"/>
  <c r="E26" i="53" s="1"/>
  <c r="H25" i="53"/>
  <c r="E25" i="53"/>
  <c r="D25" i="53"/>
  <c r="H24" i="53"/>
  <c r="D24" i="53"/>
  <c r="E24" i="53" s="1"/>
  <c r="H23" i="53"/>
  <c r="D23" i="53"/>
  <c r="E23" i="53" s="1"/>
  <c r="H22" i="53"/>
  <c r="D22" i="53"/>
  <c r="E22" i="53" s="1"/>
  <c r="H21" i="53"/>
  <c r="E21" i="53"/>
  <c r="D21" i="53"/>
  <c r="H20" i="53"/>
  <c r="D20" i="53"/>
  <c r="E20" i="53" s="1"/>
  <c r="H19" i="53"/>
  <c r="D19" i="53"/>
  <c r="E19" i="53" s="1"/>
  <c r="H18" i="53"/>
  <c r="D18" i="53"/>
  <c r="E18" i="53" s="1"/>
  <c r="H17" i="53"/>
  <c r="E17" i="53"/>
  <c r="D17" i="53"/>
  <c r="H16" i="53"/>
  <c r="D16" i="53"/>
  <c r="E16" i="53" s="1"/>
  <c r="H15" i="53"/>
  <c r="E15" i="53"/>
  <c r="D15" i="53"/>
  <c r="H14" i="53"/>
  <c r="D14" i="53"/>
  <c r="E14" i="53" s="1"/>
  <c r="H13" i="53"/>
  <c r="E13" i="53"/>
  <c r="D13" i="53"/>
  <c r="H12" i="53"/>
  <c r="E12" i="53"/>
  <c r="D12" i="53"/>
  <c r="H11" i="53"/>
  <c r="J11" i="53" s="1"/>
  <c r="D11" i="53"/>
  <c r="C11" i="53"/>
  <c r="H10" i="53"/>
  <c r="D10" i="53"/>
  <c r="E10" i="53" s="1"/>
  <c r="H9" i="53"/>
  <c r="D9" i="53"/>
  <c r="E9" i="53" s="1"/>
  <c r="H8" i="53"/>
  <c r="D8" i="53"/>
  <c r="E8" i="53" s="1"/>
  <c r="H7" i="53"/>
  <c r="E7" i="53"/>
  <c r="D7" i="53"/>
  <c r="H6" i="53"/>
  <c r="D6" i="53"/>
  <c r="E6" i="53" s="1"/>
  <c r="H5" i="53"/>
  <c r="D5" i="53"/>
  <c r="E5" i="53" s="1"/>
  <c r="C4" i="53"/>
  <c r="D778" i="52"/>
  <c r="C777" i="52"/>
  <c r="E776" i="52"/>
  <c r="D776" i="52"/>
  <c r="D775" i="52"/>
  <c r="E775" i="52" s="1"/>
  <c r="E774" i="52"/>
  <c r="D774" i="52"/>
  <c r="D773" i="52"/>
  <c r="C772" i="52"/>
  <c r="C771" i="52" s="1"/>
  <c r="D770" i="52"/>
  <c r="E770" i="52" s="1"/>
  <c r="E768" i="52" s="1"/>
  <c r="E767" i="52" s="1"/>
  <c r="E769" i="52"/>
  <c r="D769" i="52"/>
  <c r="C768" i="52"/>
  <c r="C767" i="52"/>
  <c r="E766" i="52"/>
  <c r="D766" i="52"/>
  <c r="E765" i="52"/>
  <c r="D765" i="52"/>
  <c r="C765" i="52"/>
  <c r="D764" i="52"/>
  <c r="E764" i="52" s="1"/>
  <c r="E763" i="52"/>
  <c r="D763" i="52"/>
  <c r="D762" i="52"/>
  <c r="E762" i="52" s="1"/>
  <c r="D761" i="52"/>
  <c r="D760" i="52" s="1"/>
  <c r="C761" i="52"/>
  <c r="C760" i="52"/>
  <c r="D759" i="52"/>
  <c r="E759" i="52" s="1"/>
  <c r="E758" i="52"/>
  <c r="D758" i="52"/>
  <c r="D757" i="52"/>
  <c r="E757" i="52" s="1"/>
  <c r="D756" i="52"/>
  <c r="D755" i="52" s="1"/>
  <c r="C756" i="52"/>
  <c r="C755" i="52"/>
  <c r="D754" i="52"/>
  <c r="E754" i="52" s="1"/>
  <c r="E753" i="52"/>
  <c r="D753" i="52"/>
  <c r="D752" i="52"/>
  <c r="C751" i="52"/>
  <c r="C750" i="52"/>
  <c r="D749" i="52"/>
  <c r="E749" i="52" s="1"/>
  <c r="E748" i="52"/>
  <c r="D748" i="52"/>
  <c r="D747" i="52"/>
  <c r="E747" i="52" s="1"/>
  <c r="E746" i="52" s="1"/>
  <c r="D746" i="52"/>
  <c r="D743" i="52" s="1"/>
  <c r="C746" i="52"/>
  <c r="E745" i="52"/>
  <c r="D745" i="52"/>
  <c r="D744" i="52" s="1"/>
  <c r="E744" i="52"/>
  <c r="E743" i="52" s="1"/>
  <c r="C744" i="52"/>
  <c r="C743" i="52" s="1"/>
  <c r="E742" i="52"/>
  <c r="D742" i="52"/>
  <c r="D741" i="52" s="1"/>
  <c r="E741" i="52"/>
  <c r="C741" i="52"/>
  <c r="E740" i="52"/>
  <c r="E739" i="52" s="1"/>
  <c r="D740" i="52"/>
  <c r="D739" i="52"/>
  <c r="C739" i="52"/>
  <c r="E738" i="52"/>
  <c r="D738" i="52"/>
  <c r="E737" i="52"/>
  <c r="D737" i="52"/>
  <c r="E736" i="52"/>
  <c r="D736" i="52"/>
  <c r="E735" i="52"/>
  <c r="E734" i="52" s="1"/>
  <c r="D735" i="52"/>
  <c r="D734" i="52" s="1"/>
  <c r="C734" i="52"/>
  <c r="C733" i="52" s="1"/>
  <c r="E733" i="52"/>
  <c r="D733" i="52"/>
  <c r="E732" i="52"/>
  <c r="D732" i="52"/>
  <c r="D731" i="52" s="1"/>
  <c r="E731" i="52"/>
  <c r="E730" i="52" s="1"/>
  <c r="C731" i="52"/>
  <c r="C730" i="52" s="1"/>
  <c r="D730" i="52"/>
  <c r="E729" i="52"/>
  <c r="D729" i="52"/>
  <c r="E728" i="52"/>
  <c r="D728" i="52"/>
  <c r="E727" i="52"/>
  <c r="D727" i="52"/>
  <c r="C727" i="52"/>
  <c r="H724" i="52"/>
  <c r="E724" i="52"/>
  <c r="D724" i="52"/>
  <c r="H723" i="52"/>
  <c r="E723" i="52"/>
  <c r="D723" i="52"/>
  <c r="E722" i="52"/>
  <c r="D722" i="52"/>
  <c r="C722" i="52"/>
  <c r="H722" i="52" s="1"/>
  <c r="H721" i="52"/>
  <c r="E721" i="52"/>
  <c r="D721" i="52"/>
  <c r="H720" i="52"/>
  <c r="D720" i="52"/>
  <c r="E720" i="52" s="1"/>
  <c r="H719" i="52"/>
  <c r="E719" i="52"/>
  <c r="D719" i="52"/>
  <c r="H718" i="52"/>
  <c r="E718" i="52"/>
  <c r="E717" i="52" s="1"/>
  <c r="E716" i="52" s="1"/>
  <c r="D718" i="52"/>
  <c r="D717" i="52" s="1"/>
  <c r="C718" i="52"/>
  <c r="C717" i="52"/>
  <c r="C716" i="52" s="1"/>
  <c r="H716" i="52" s="1"/>
  <c r="J716" i="52" s="1"/>
  <c r="D716" i="52"/>
  <c r="H715" i="52"/>
  <c r="D715" i="52"/>
  <c r="E715" i="52" s="1"/>
  <c r="H714" i="52"/>
  <c r="E714" i="52"/>
  <c r="D714" i="52"/>
  <c r="H713" i="52"/>
  <c r="D713" i="52"/>
  <c r="E713" i="52" s="1"/>
  <c r="H712" i="52"/>
  <c r="E712" i="52"/>
  <c r="D712" i="52"/>
  <c r="H711" i="52"/>
  <c r="D711" i="52"/>
  <c r="E711" i="52" s="1"/>
  <c r="H710" i="52"/>
  <c r="E710" i="52"/>
  <c r="D710" i="52"/>
  <c r="H709" i="52"/>
  <c r="E709" i="52"/>
  <c r="D709" i="52"/>
  <c r="H708" i="52"/>
  <c r="D708" i="52"/>
  <c r="E708" i="52" s="1"/>
  <c r="H707" i="52"/>
  <c r="D707" i="52"/>
  <c r="E707" i="52" s="1"/>
  <c r="H706" i="52"/>
  <c r="E706" i="52"/>
  <c r="D706" i="52"/>
  <c r="H705" i="52"/>
  <c r="D705" i="52"/>
  <c r="H704" i="52"/>
  <c r="E704" i="52"/>
  <c r="D704" i="52"/>
  <c r="H703" i="52"/>
  <c r="D703" i="52"/>
  <c r="E703" i="52" s="1"/>
  <c r="H702" i="52"/>
  <c r="E702" i="52"/>
  <c r="D702" i="52"/>
  <c r="H701" i="52"/>
  <c r="E701" i="52"/>
  <c r="D701" i="52"/>
  <c r="C700" i="52"/>
  <c r="H700" i="52" s="1"/>
  <c r="H699" i="52"/>
  <c r="E699" i="52"/>
  <c r="D699" i="52"/>
  <c r="H698" i="52"/>
  <c r="D698" i="52"/>
  <c r="E698" i="52" s="1"/>
  <c r="H697" i="52"/>
  <c r="E697" i="52"/>
  <c r="D697" i="52"/>
  <c r="H696" i="52"/>
  <c r="E696" i="52"/>
  <c r="D696" i="52"/>
  <c r="H695" i="52"/>
  <c r="D695" i="52"/>
  <c r="E695" i="52" s="1"/>
  <c r="E694" i="52" s="1"/>
  <c r="H694" i="52"/>
  <c r="D694" i="52"/>
  <c r="C694" i="52"/>
  <c r="H693" i="52"/>
  <c r="D693" i="52"/>
  <c r="E693" i="52" s="1"/>
  <c r="H692" i="52"/>
  <c r="E692" i="52"/>
  <c r="D692" i="52"/>
  <c r="H691" i="52"/>
  <c r="E691" i="52"/>
  <c r="D691" i="52"/>
  <c r="H690" i="52"/>
  <c r="D690" i="52"/>
  <c r="E690" i="52" s="1"/>
  <c r="H689" i="52"/>
  <c r="D689" i="52"/>
  <c r="E689" i="52" s="1"/>
  <c r="H688" i="52"/>
  <c r="E688" i="52"/>
  <c r="D688" i="52"/>
  <c r="H687" i="52"/>
  <c r="D687" i="52"/>
  <c r="C687" i="52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H680" i="52"/>
  <c r="E680" i="52"/>
  <c r="D680" i="52"/>
  <c r="H679" i="52"/>
  <c r="C679" i="52"/>
  <c r="H678" i="52"/>
  <c r="D678" i="52"/>
  <c r="E678" i="52" s="1"/>
  <c r="H677" i="52"/>
  <c r="E677" i="52"/>
  <c r="D677" i="52"/>
  <c r="H676" i="52"/>
  <c r="D676" i="52"/>
  <c r="C676" i="52"/>
  <c r="H675" i="52"/>
  <c r="D675" i="52"/>
  <c r="H674" i="52"/>
  <c r="E674" i="52"/>
  <c r="D674" i="52"/>
  <c r="H673" i="52"/>
  <c r="D673" i="52"/>
  <c r="E673" i="52" s="1"/>
  <c r="H672" i="52"/>
  <c r="E672" i="52"/>
  <c r="D672" i="52"/>
  <c r="H671" i="52"/>
  <c r="C671" i="52"/>
  <c r="H670" i="52"/>
  <c r="E670" i="52"/>
  <c r="D670" i="52"/>
  <c r="H669" i="52"/>
  <c r="D669" i="52"/>
  <c r="E669" i="52" s="1"/>
  <c r="H668" i="52"/>
  <c r="D668" i="52"/>
  <c r="E668" i="52" s="1"/>
  <c r="H667" i="52"/>
  <c r="E667" i="52"/>
  <c r="D667" i="52"/>
  <c r="H666" i="52"/>
  <c r="D666" i="52"/>
  <c r="E666" i="52" s="1"/>
  <c r="D665" i="52"/>
  <c r="C665" i="52"/>
  <c r="H665" i="52" s="1"/>
  <c r="H664" i="52"/>
  <c r="D664" i="52"/>
  <c r="E664" i="52" s="1"/>
  <c r="H663" i="52"/>
  <c r="D663" i="52"/>
  <c r="H662" i="52"/>
  <c r="E662" i="52"/>
  <c r="D662" i="52"/>
  <c r="H661" i="52"/>
  <c r="C661" i="52"/>
  <c r="H660" i="52"/>
  <c r="D660" i="52"/>
  <c r="E660" i="52" s="1"/>
  <c r="H659" i="52"/>
  <c r="E659" i="52"/>
  <c r="D659" i="52"/>
  <c r="H658" i="52"/>
  <c r="D658" i="52"/>
  <c r="E658" i="52" s="1"/>
  <c r="H657" i="52"/>
  <c r="E657" i="52"/>
  <c r="D657" i="52"/>
  <c r="H656" i="52"/>
  <c r="E656" i="52"/>
  <c r="D656" i="52"/>
  <c r="H655" i="52"/>
  <c r="D655" i="52"/>
  <c r="E655" i="52" s="1"/>
  <c r="H654" i="52"/>
  <c r="D654" i="52"/>
  <c r="C653" i="52"/>
  <c r="H653" i="52" s="1"/>
  <c r="H652" i="52"/>
  <c r="E652" i="52"/>
  <c r="D652" i="52"/>
  <c r="H651" i="52"/>
  <c r="E651" i="52"/>
  <c r="D651" i="52"/>
  <c r="H650" i="52"/>
  <c r="D650" i="52"/>
  <c r="E650" i="52" s="1"/>
  <c r="H649" i="52"/>
  <c r="D649" i="52"/>
  <c r="E649" i="52" s="1"/>
  <c r="H648" i="52"/>
  <c r="E648" i="52"/>
  <c r="D648" i="52"/>
  <c r="H647" i="52"/>
  <c r="D647" i="52"/>
  <c r="C646" i="52"/>
  <c r="H644" i="52"/>
  <c r="E644" i="52"/>
  <c r="D644" i="52"/>
  <c r="H643" i="52"/>
  <c r="D643" i="52"/>
  <c r="C642" i="52"/>
  <c r="H642" i="52" s="1"/>
  <c r="J642" i="52" s="1"/>
  <c r="H641" i="52"/>
  <c r="E641" i="52"/>
  <c r="D641" i="52"/>
  <c r="H640" i="52"/>
  <c r="D640" i="52"/>
  <c r="H639" i="52"/>
  <c r="E639" i="52"/>
  <c r="D639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D634" i="52"/>
  <c r="E634" i="52" s="1"/>
  <c r="H633" i="52"/>
  <c r="E633" i="52"/>
  <c r="D633" i="52"/>
  <c r="H632" i="52"/>
  <c r="E632" i="52"/>
  <c r="D632" i="52"/>
  <c r="H631" i="52"/>
  <c r="D631" i="52"/>
  <c r="E631" i="52" s="1"/>
  <c r="H630" i="52"/>
  <c r="D630" i="52"/>
  <c r="H629" i="52"/>
  <c r="E629" i="52"/>
  <c r="D629" i="52"/>
  <c r="H628" i="52"/>
  <c r="C628" i="52"/>
  <c r="H627" i="52"/>
  <c r="D627" i="52"/>
  <c r="E627" i="52" s="1"/>
  <c r="H626" i="52"/>
  <c r="E626" i="52"/>
  <c r="D626" i="52"/>
  <c r="H625" i="52"/>
  <c r="D625" i="52"/>
  <c r="E625" i="52" s="1"/>
  <c r="H624" i="52"/>
  <c r="E624" i="52"/>
  <c r="D624" i="52"/>
  <c r="H623" i="52"/>
  <c r="E623" i="52"/>
  <c r="D623" i="52"/>
  <c r="H622" i="52"/>
  <c r="D622" i="52"/>
  <c r="E622" i="52" s="1"/>
  <c r="H621" i="52"/>
  <c r="D621" i="52"/>
  <c r="E621" i="52" s="1"/>
  <c r="H620" i="52"/>
  <c r="E620" i="52"/>
  <c r="D620" i="52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H613" i="52"/>
  <c r="E613" i="52"/>
  <c r="D613" i="52"/>
  <c r="H612" i="52"/>
  <c r="D612" i="52"/>
  <c r="E612" i="52" s="1"/>
  <c r="H611" i="52"/>
  <c r="E611" i="52"/>
  <c r="D611" i="52"/>
  <c r="H610" i="52"/>
  <c r="C610" i="52"/>
  <c r="H609" i="52"/>
  <c r="E609" i="52"/>
  <c r="D609" i="52"/>
  <c r="H608" i="52"/>
  <c r="D608" i="52"/>
  <c r="E608" i="52" s="1"/>
  <c r="H607" i="52"/>
  <c r="D607" i="52"/>
  <c r="E607" i="52" s="1"/>
  <c r="H606" i="52"/>
  <c r="E606" i="52"/>
  <c r="D606" i="52"/>
  <c r="H605" i="52"/>
  <c r="D605" i="52"/>
  <c r="H604" i="52"/>
  <c r="E604" i="52"/>
  <c r="D604" i="52"/>
  <c r="C603" i="52"/>
  <c r="H603" i="52" s="1"/>
  <c r="H602" i="52"/>
  <c r="D602" i="52"/>
  <c r="E602" i="52" s="1"/>
  <c r="H601" i="52"/>
  <c r="E601" i="52"/>
  <c r="D601" i="52"/>
  <c r="H600" i="52"/>
  <c r="D600" i="52"/>
  <c r="E600" i="52" s="1"/>
  <c r="D599" i="52"/>
  <c r="C599" i="52"/>
  <c r="H599" i="52" s="1"/>
  <c r="H598" i="52"/>
  <c r="D598" i="52"/>
  <c r="E598" i="52" s="1"/>
  <c r="H597" i="52"/>
  <c r="D597" i="52"/>
  <c r="E597" i="52" s="1"/>
  <c r="H596" i="52"/>
  <c r="E596" i="52"/>
  <c r="E595" i="52" s="1"/>
  <c r="D596" i="52"/>
  <c r="H595" i="52"/>
  <c r="C595" i="52"/>
  <c r="H594" i="52"/>
  <c r="D594" i="52"/>
  <c r="H593" i="52"/>
  <c r="E593" i="52"/>
  <c r="D593" i="52"/>
  <c r="C592" i="52"/>
  <c r="H592" i="52" s="1"/>
  <c r="H591" i="52"/>
  <c r="D591" i="52"/>
  <c r="E591" i="52" s="1"/>
  <c r="H590" i="52"/>
  <c r="E590" i="52"/>
  <c r="D590" i="52"/>
  <c r="H589" i="52"/>
  <c r="D589" i="52"/>
  <c r="E589" i="52" s="1"/>
  <c r="H588" i="52"/>
  <c r="E588" i="52"/>
  <c r="D588" i="52"/>
  <c r="D587" i="52" s="1"/>
  <c r="C587" i="52"/>
  <c r="H587" i="52" s="1"/>
  <c r="H586" i="52"/>
  <c r="D586" i="52"/>
  <c r="E586" i="52" s="1"/>
  <c r="H585" i="52"/>
  <c r="E585" i="52"/>
  <c r="D585" i="52"/>
  <c r="H584" i="52"/>
  <c r="D584" i="52"/>
  <c r="E584" i="52" s="1"/>
  <c r="H583" i="52"/>
  <c r="E583" i="52"/>
  <c r="D583" i="52"/>
  <c r="H582" i="52"/>
  <c r="D582" i="52"/>
  <c r="H581" i="52"/>
  <c r="C581" i="52"/>
  <c r="H580" i="52"/>
  <c r="E580" i="52"/>
  <c r="D580" i="52"/>
  <c r="H579" i="52"/>
  <c r="D579" i="52"/>
  <c r="E579" i="52" s="1"/>
  <c r="H578" i="52"/>
  <c r="E578" i="52"/>
  <c r="E577" i="52" s="1"/>
  <c r="D578" i="52"/>
  <c r="D577" i="52" s="1"/>
  <c r="C577" i="52"/>
  <c r="H577" i="52" s="1"/>
  <c r="H576" i="52"/>
  <c r="D576" i="52"/>
  <c r="E576" i="52" s="1"/>
  <c r="H575" i="52"/>
  <c r="E575" i="52"/>
  <c r="D575" i="52"/>
  <c r="H574" i="52"/>
  <c r="D574" i="52"/>
  <c r="H573" i="52"/>
  <c r="E573" i="52"/>
  <c r="D573" i="52"/>
  <c r="H572" i="52"/>
  <c r="D572" i="52"/>
  <c r="E572" i="52" s="1"/>
  <c r="H571" i="52"/>
  <c r="E571" i="52"/>
  <c r="D571" i="52"/>
  <c r="H570" i="52"/>
  <c r="E570" i="52"/>
  <c r="D570" i="52"/>
  <c r="C569" i="52"/>
  <c r="H568" i="52"/>
  <c r="E568" i="52"/>
  <c r="D568" i="52"/>
  <c r="H567" i="52"/>
  <c r="D567" i="52"/>
  <c r="E567" i="52" s="1"/>
  <c r="H566" i="52"/>
  <c r="E566" i="52"/>
  <c r="D566" i="52"/>
  <c r="H565" i="52"/>
  <c r="E565" i="52"/>
  <c r="D565" i="52"/>
  <c r="H564" i="52"/>
  <c r="D564" i="52"/>
  <c r="E564" i="52" s="1"/>
  <c r="H563" i="52"/>
  <c r="D563" i="52"/>
  <c r="C562" i="52"/>
  <c r="H562" i="52" s="1"/>
  <c r="H558" i="52"/>
  <c r="E558" i="52"/>
  <c r="D558" i="52"/>
  <c r="H557" i="52"/>
  <c r="D557" i="52"/>
  <c r="E557" i="52" s="1"/>
  <c r="D556" i="52"/>
  <c r="C556" i="52"/>
  <c r="H556" i="52" s="1"/>
  <c r="H555" i="52"/>
  <c r="D555" i="52"/>
  <c r="E555" i="52" s="1"/>
  <c r="H554" i="52"/>
  <c r="D554" i="52"/>
  <c r="H553" i="52"/>
  <c r="E553" i="52"/>
  <c r="D553" i="52"/>
  <c r="H552" i="52"/>
  <c r="C552" i="52"/>
  <c r="C551" i="52"/>
  <c r="H549" i="52"/>
  <c r="D549" i="52"/>
  <c r="H548" i="52"/>
  <c r="E548" i="52"/>
  <c r="D548" i="52"/>
  <c r="C547" i="52"/>
  <c r="H547" i="52" s="1"/>
  <c r="J547" i="52" s="1"/>
  <c r="H546" i="52"/>
  <c r="E546" i="52"/>
  <c r="D546" i="52"/>
  <c r="H545" i="52"/>
  <c r="D545" i="52"/>
  <c r="C544" i="52"/>
  <c r="H543" i="52"/>
  <c r="E543" i="52"/>
  <c r="D543" i="52"/>
  <c r="H542" i="52"/>
  <c r="D542" i="52"/>
  <c r="E542" i="52" s="1"/>
  <c r="H541" i="52"/>
  <c r="E541" i="52"/>
  <c r="D541" i="52"/>
  <c r="H540" i="52"/>
  <c r="D540" i="52"/>
  <c r="H539" i="52"/>
  <c r="E539" i="52"/>
  <c r="D539" i="52"/>
  <c r="H537" i="52"/>
  <c r="D537" i="52"/>
  <c r="E537" i="52" s="1"/>
  <c r="H536" i="52"/>
  <c r="E536" i="52"/>
  <c r="D536" i="52"/>
  <c r="H535" i="52"/>
  <c r="D535" i="52"/>
  <c r="E535" i="52" s="1"/>
  <c r="H534" i="52"/>
  <c r="E534" i="52"/>
  <c r="D534" i="52"/>
  <c r="H533" i="52"/>
  <c r="D533" i="52"/>
  <c r="E533" i="52" s="1"/>
  <c r="H532" i="52"/>
  <c r="E532" i="52"/>
  <c r="E531" i="52" s="1"/>
  <c r="D532" i="52"/>
  <c r="H531" i="52"/>
  <c r="D531" i="52"/>
  <c r="C531" i="52"/>
  <c r="H530" i="52"/>
  <c r="D530" i="52"/>
  <c r="C529" i="52"/>
  <c r="H527" i="52"/>
  <c r="E527" i="52"/>
  <c r="D527" i="52"/>
  <c r="H526" i="52"/>
  <c r="D526" i="52"/>
  <c r="E526" i="52" s="1"/>
  <c r="H525" i="52"/>
  <c r="E525" i="52"/>
  <c r="D525" i="52"/>
  <c r="H524" i="52"/>
  <c r="D524" i="52"/>
  <c r="E524" i="52" s="1"/>
  <c r="H523" i="52"/>
  <c r="E523" i="52"/>
  <c r="D523" i="52"/>
  <c r="H522" i="52"/>
  <c r="D522" i="52"/>
  <c r="C522" i="52"/>
  <c r="H521" i="52"/>
  <c r="D521" i="52"/>
  <c r="E521" i="52" s="1"/>
  <c r="H520" i="52"/>
  <c r="E520" i="52"/>
  <c r="D520" i="52"/>
  <c r="H519" i="52"/>
  <c r="D519" i="52"/>
  <c r="E519" i="52" s="1"/>
  <c r="H518" i="52"/>
  <c r="E518" i="52"/>
  <c r="D518" i="52"/>
  <c r="H517" i="52"/>
  <c r="D517" i="52"/>
  <c r="E517" i="52" s="1"/>
  <c r="H516" i="52"/>
  <c r="E516" i="52"/>
  <c r="D516" i="52"/>
  <c r="H515" i="52"/>
  <c r="D515" i="52"/>
  <c r="E515" i="52" s="1"/>
  <c r="H514" i="52"/>
  <c r="E514" i="52"/>
  <c r="E513" i="52" s="1"/>
  <c r="D514" i="52"/>
  <c r="H513" i="52"/>
  <c r="D513" i="52"/>
  <c r="C513" i="52"/>
  <c r="H512" i="52"/>
  <c r="D512" i="52"/>
  <c r="E512" i="52" s="1"/>
  <c r="H511" i="52"/>
  <c r="E511" i="52"/>
  <c r="D511" i="52"/>
  <c r="H510" i="52"/>
  <c r="D510" i="52"/>
  <c r="C509" i="52"/>
  <c r="H509" i="52" s="1"/>
  <c r="H508" i="52"/>
  <c r="E508" i="52"/>
  <c r="D508" i="52"/>
  <c r="H507" i="52"/>
  <c r="D507" i="52"/>
  <c r="E507" i="52" s="1"/>
  <c r="H506" i="52"/>
  <c r="E506" i="52"/>
  <c r="D506" i="52"/>
  <c r="H505" i="52"/>
  <c r="D505" i="52"/>
  <c r="C504" i="52"/>
  <c r="H504" i="52" s="1"/>
  <c r="H503" i="52"/>
  <c r="E503" i="52"/>
  <c r="D503" i="52"/>
  <c r="H502" i="52"/>
  <c r="D502" i="52"/>
  <c r="E502" i="52" s="1"/>
  <c r="H501" i="52"/>
  <c r="E501" i="52"/>
  <c r="D501" i="52"/>
  <c r="H500" i="52"/>
  <c r="D500" i="52"/>
  <c r="E500" i="52" s="1"/>
  <c r="H499" i="52"/>
  <c r="E499" i="52"/>
  <c r="D499" i="52"/>
  <c r="H498" i="52"/>
  <c r="D498" i="52"/>
  <c r="C497" i="52"/>
  <c r="H497" i="52" s="1"/>
  <c r="H496" i="52"/>
  <c r="E496" i="52"/>
  <c r="D496" i="52"/>
  <c r="H495" i="52"/>
  <c r="D495" i="52"/>
  <c r="C494" i="52"/>
  <c r="H494" i="52" s="1"/>
  <c r="H493" i="52"/>
  <c r="E493" i="52"/>
  <c r="D493" i="52"/>
  <c r="H492" i="52"/>
  <c r="D492" i="52"/>
  <c r="C491" i="52"/>
  <c r="H491" i="52" s="1"/>
  <c r="H490" i="52"/>
  <c r="E490" i="52"/>
  <c r="D490" i="52"/>
  <c r="H489" i="52"/>
  <c r="D489" i="52"/>
  <c r="E489" i="52" s="1"/>
  <c r="H488" i="52"/>
  <c r="E488" i="52"/>
  <c r="D488" i="52"/>
  <c r="H487" i="52"/>
  <c r="D487" i="52"/>
  <c r="C486" i="52"/>
  <c r="H485" i="52"/>
  <c r="E485" i="52"/>
  <c r="D485" i="52"/>
  <c r="H482" i="52"/>
  <c r="H481" i="52"/>
  <c r="D481" i="52"/>
  <c r="E481" i="52" s="1"/>
  <c r="H480" i="52"/>
  <c r="E480" i="52"/>
  <c r="D480" i="52"/>
  <c r="H479" i="52"/>
  <c r="D479" i="52"/>
  <c r="H478" i="52"/>
  <c r="E478" i="52"/>
  <c r="D478" i="52"/>
  <c r="H477" i="52"/>
  <c r="C477" i="52"/>
  <c r="H476" i="52"/>
  <c r="D476" i="52"/>
  <c r="H475" i="52"/>
  <c r="E475" i="52"/>
  <c r="D475" i="52"/>
  <c r="H474" i="52"/>
  <c r="C474" i="52"/>
  <c r="H473" i="52"/>
  <c r="D473" i="52"/>
  <c r="E473" i="52" s="1"/>
  <c r="H472" i="52"/>
  <c r="E472" i="52"/>
  <c r="D472" i="52"/>
  <c r="H471" i="52"/>
  <c r="D471" i="52"/>
  <c r="E471" i="52" s="1"/>
  <c r="H470" i="52"/>
  <c r="E470" i="52"/>
  <c r="D470" i="52"/>
  <c r="H469" i="52"/>
  <c r="D469" i="52"/>
  <c r="C468" i="52"/>
  <c r="H468" i="52" s="1"/>
  <c r="H467" i="52"/>
  <c r="E467" i="52"/>
  <c r="D467" i="52"/>
  <c r="H466" i="52"/>
  <c r="D466" i="52"/>
  <c r="E466" i="52" s="1"/>
  <c r="H465" i="52"/>
  <c r="E465" i="52"/>
  <c r="D465" i="52"/>
  <c r="H464" i="52"/>
  <c r="D464" i="52"/>
  <c r="C463" i="52"/>
  <c r="H462" i="52"/>
  <c r="E462" i="52"/>
  <c r="D462" i="52"/>
  <c r="H461" i="52"/>
  <c r="D461" i="52"/>
  <c r="E461" i="52" s="1"/>
  <c r="H460" i="52"/>
  <c r="E460" i="52"/>
  <c r="E459" i="52" s="1"/>
  <c r="D460" i="52"/>
  <c r="H459" i="52"/>
  <c r="D459" i="52"/>
  <c r="C459" i="52"/>
  <c r="H458" i="52"/>
  <c r="D458" i="52"/>
  <c r="E458" i="52" s="1"/>
  <c r="H457" i="52"/>
  <c r="E457" i="52"/>
  <c r="D457" i="52"/>
  <c r="H456" i="52"/>
  <c r="D456" i="52"/>
  <c r="E456" i="52" s="1"/>
  <c r="E455" i="52"/>
  <c r="D455" i="52"/>
  <c r="C455" i="52"/>
  <c r="H455" i="52" s="1"/>
  <c r="H454" i="52"/>
  <c r="D454" i="52"/>
  <c r="E454" i="52" s="1"/>
  <c r="H453" i="52"/>
  <c r="D453" i="52"/>
  <c r="E453" i="52" s="1"/>
  <c r="H452" i="52"/>
  <c r="E452" i="52"/>
  <c r="D452" i="52"/>
  <c r="H451" i="52"/>
  <c r="D451" i="52"/>
  <c r="C450" i="52"/>
  <c r="H450" i="52" s="1"/>
  <c r="H449" i="52"/>
  <c r="D449" i="52"/>
  <c r="E449" i="52" s="1"/>
  <c r="H448" i="52"/>
  <c r="D448" i="52"/>
  <c r="E448" i="52" s="1"/>
  <c r="H447" i="52"/>
  <c r="E447" i="52"/>
  <c r="D447" i="52"/>
  <c r="H446" i="52"/>
  <c r="D446" i="52"/>
  <c r="E446" i="52" s="1"/>
  <c r="E445" i="52"/>
  <c r="C445" i="52"/>
  <c r="H445" i="52" s="1"/>
  <c r="H443" i="52"/>
  <c r="D443" i="52"/>
  <c r="E443" i="52" s="1"/>
  <c r="H442" i="52"/>
  <c r="D442" i="52"/>
  <c r="E442" i="52" s="1"/>
  <c r="H441" i="52"/>
  <c r="E441" i="52"/>
  <c r="D441" i="52"/>
  <c r="H440" i="52"/>
  <c r="D440" i="52"/>
  <c r="E440" i="52" s="1"/>
  <c r="H439" i="52"/>
  <c r="D439" i="52"/>
  <c r="E439" i="52" s="1"/>
  <c r="H438" i="52"/>
  <c r="D438" i="52"/>
  <c r="E438" i="52" s="1"/>
  <c r="H437" i="52"/>
  <c r="E437" i="52"/>
  <c r="D437" i="52"/>
  <c r="H436" i="52"/>
  <c r="D436" i="52"/>
  <c r="E436" i="52" s="1"/>
  <c r="H435" i="52"/>
  <c r="E435" i="52"/>
  <c r="D435" i="52"/>
  <c r="H434" i="52"/>
  <c r="D434" i="52"/>
  <c r="E434" i="52" s="1"/>
  <c r="H433" i="52"/>
  <c r="E433" i="52"/>
  <c r="D433" i="52"/>
  <c r="H432" i="52"/>
  <c r="E432" i="52"/>
  <c r="D432" i="52"/>
  <c r="H431" i="52"/>
  <c r="D431" i="52"/>
  <c r="E431" i="52" s="1"/>
  <c r="H430" i="52"/>
  <c r="D430" i="52"/>
  <c r="H429" i="52"/>
  <c r="C429" i="52"/>
  <c r="H428" i="52"/>
  <c r="E428" i="52"/>
  <c r="D428" i="52"/>
  <c r="H427" i="52"/>
  <c r="D427" i="52"/>
  <c r="E427" i="52" s="1"/>
  <c r="E422" i="52" s="1"/>
  <c r="H426" i="52"/>
  <c r="D426" i="52"/>
  <c r="E426" i="52" s="1"/>
  <c r="H425" i="52"/>
  <c r="D425" i="52"/>
  <c r="E425" i="52" s="1"/>
  <c r="H424" i="52"/>
  <c r="E424" i="52"/>
  <c r="D424" i="52"/>
  <c r="H423" i="52"/>
  <c r="D423" i="52"/>
  <c r="E423" i="52" s="1"/>
  <c r="C422" i="52"/>
  <c r="H422" i="52" s="1"/>
  <c r="H421" i="52"/>
  <c r="E421" i="52"/>
  <c r="D421" i="52"/>
  <c r="H420" i="52"/>
  <c r="D420" i="52"/>
  <c r="E420" i="52" s="1"/>
  <c r="H419" i="52"/>
  <c r="E419" i="52"/>
  <c r="D419" i="52"/>
  <c r="H418" i="52"/>
  <c r="E418" i="52"/>
  <c r="D418" i="52"/>
  <c r="H417" i="52"/>
  <c r="D417" i="52"/>
  <c r="C416" i="52"/>
  <c r="H416" i="52" s="1"/>
  <c r="H415" i="52"/>
  <c r="D415" i="52"/>
  <c r="E415" i="52" s="1"/>
  <c r="H414" i="52"/>
  <c r="E414" i="52"/>
  <c r="D414" i="52"/>
  <c r="H413" i="52"/>
  <c r="D413" i="52"/>
  <c r="E413" i="52" s="1"/>
  <c r="E412" i="52"/>
  <c r="D412" i="52"/>
  <c r="C412" i="52"/>
  <c r="H412" i="52" s="1"/>
  <c r="H411" i="52"/>
  <c r="D411" i="52"/>
  <c r="E411" i="52" s="1"/>
  <c r="H410" i="52"/>
  <c r="D410" i="52"/>
  <c r="H409" i="52"/>
  <c r="C409" i="52"/>
  <c r="H408" i="52"/>
  <c r="E408" i="52"/>
  <c r="D408" i="52"/>
  <c r="H407" i="52"/>
  <c r="D407" i="52"/>
  <c r="E407" i="52" s="1"/>
  <c r="H406" i="52"/>
  <c r="D406" i="52"/>
  <c r="E406" i="52" s="1"/>
  <c r="H405" i="52"/>
  <c r="D405" i="52"/>
  <c r="C404" i="52"/>
  <c r="H404" i="52" s="1"/>
  <c r="H403" i="52"/>
  <c r="E403" i="52"/>
  <c r="D403" i="52"/>
  <c r="H402" i="52"/>
  <c r="E402" i="52"/>
  <c r="D402" i="52"/>
  <c r="H401" i="52"/>
  <c r="E401" i="52"/>
  <c r="D401" i="52"/>
  <c r="H400" i="52"/>
  <c r="D400" i="52"/>
  <c r="H399" i="52"/>
  <c r="C399" i="52"/>
  <c r="H398" i="52"/>
  <c r="E398" i="52"/>
  <c r="D398" i="52"/>
  <c r="H397" i="52"/>
  <c r="D397" i="52"/>
  <c r="E397" i="52" s="1"/>
  <c r="H396" i="52"/>
  <c r="D396" i="52"/>
  <c r="E396" i="52" s="1"/>
  <c r="H395" i="52"/>
  <c r="D395" i="52"/>
  <c r="C395" i="52"/>
  <c r="H394" i="52"/>
  <c r="D394" i="52"/>
  <c r="H393" i="52"/>
  <c r="E393" i="52"/>
  <c r="D393" i="52"/>
  <c r="H392" i="52"/>
  <c r="C392" i="52"/>
  <c r="H391" i="52"/>
  <c r="E391" i="52"/>
  <c r="D391" i="52"/>
  <c r="H390" i="52"/>
  <c r="D390" i="52"/>
  <c r="E390" i="52" s="1"/>
  <c r="H389" i="52"/>
  <c r="D389" i="52"/>
  <c r="H388" i="52"/>
  <c r="C388" i="52"/>
  <c r="H387" i="52"/>
  <c r="E387" i="52"/>
  <c r="D387" i="52"/>
  <c r="H386" i="52"/>
  <c r="D386" i="52"/>
  <c r="E386" i="52" s="1"/>
  <c r="H385" i="52"/>
  <c r="D385" i="52"/>
  <c r="H384" i="52"/>
  <c r="D384" i="52"/>
  <c r="E384" i="52" s="1"/>
  <c r="H383" i="52"/>
  <c r="E383" i="52"/>
  <c r="D383" i="52"/>
  <c r="H382" i="52"/>
  <c r="C382" i="52"/>
  <c r="H381" i="52"/>
  <c r="D381" i="52"/>
  <c r="E381" i="52" s="1"/>
  <c r="H380" i="52"/>
  <c r="E380" i="52"/>
  <c r="D380" i="52"/>
  <c r="H379" i="52"/>
  <c r="D379" i="52"/>
  <c r="H378" i="52"/>
  <c r="C378" i="52"/>
  <c r="H377" i="52"/>
  <c r="E377" i="52"/>
  <c r="D377" i="52"/>
  <c r="H376" i="52"/>
  <c r="D376" i="52"/>
  <c r="E376" i="52" s="1"/>
  <c r="H375" i="52"/>
  <c r="D375" i="52"/>
  <c r="E375" i="52" s="1"/>
  <c r="H374" i="52"/>
  <c r="D374" i="52"/>
  <c r="C373" i="52"/>
  <c r="H373" i="52" s="1"/>
  <c r="H372" i="52"/>
  <c r="E372" i="52"/>
  <c r="D372" i="52"/>
  <c r="H371" i="52"/>
  <c r="D371" i="52"/>
  <c r="E371" i="52" s="1"/>
  <c r="H370" i="52"/>
  <c r="E370" i="52"/>
  <c r="D370" i="52"/>
  <c r="H369" i="52"/>
  <c r="D369" i="52"/>
  <c r="C368" i="52"/>
  <c r="H368" i="52" s="1"/>
  <c r="H367" i="52"/>
  <c r="E367" i="52"/>
  <c r="D367" i="52"/>
  <c r="H366" i="52"/>
  <c r="E366" i="52"/>
  <c r="D366" i="52"/>
  <c r="H365" i="52"/>
  <c r="D365" i="52"/>
  <c r="E365" i="52" s="1"/>
  <c r="H364" i="52"/>
  <c r="D364" i="52"/>
  <c r="E364" i="52" s="1"/>
  <c r="H363" i="52"/>
  <c r="E363" i="52"/>
  <c r="D363" i="52"/>
  <c r="H362" i="52"/>
  <c r="C362" i="52"/>
  <c r="H361" i="52"/>
  <c r="D361" i="52"/>
  <c r="E361" i="52" s="1"/>
  <c r="H360" i="52"/>
  <c r="D360" i="52"/>
  <c r="E360" i="52" s="1"/>
  <c r="H359" i="52"/>
  <c r="D359" i="52"/>
  <c r="H358" i="52"/>
  <c r="E358" i="52"/>
  <c r="D358" i="52"/>
  <c r="H357" i="52"/>
  <c r="C357" i="52"/>
  <c r="H356" i="52"/>
  <c r="D356" i="52"/>
  <c r="E356" i="52" s="1"/>
  <c r="H355" i="52"/>
  <c r="E355" i="52"/>
  <c r="D355" i="52"/>
  <c r="H354" i="52"/>
  <c r="D354" i="52"/>
  <c r="C353" i="52"/>
  <c r="H353" i="52" s="1"/>
  <c r="H352" i="52"/>
  <c r="E352" i="52"/>
  <c r="D352" i="52"/>
  <c r="H351" i="52"/>
  <c r="E351" i="52"/>
  <c r="D351" i="52"/>
  <c r="H350" i="52"/>
  <c r="D350" i="52"/>
  <c r="E350" i="52" s="1"/>
  <c r="H349" i="52"/>
  <c r="D349" i="52"/>
  <c r="H348" i="52"/>
  <c r="C348" i="52"/>
  <c r="H347" i="52"/>
  <c r="E347" i="52"/>
  <c r="D347" i="52"/>
  <c r="H346" i="52"/>
  <c r="D346" i="52"/>
  <c r="E346" i="52" s="1"/>
  <c r="H345" i="52"/>
  <c r="E345" i="52"/>
  <c r="E344" i="52" s="1"/>
  <c r="D345" i="52"/>
  <c r="D344" i="52"/>
  <c r="C344" i="52"/>
  <c r="H343" i="52"/>
  <c r="D343" i="52"/>
  <c r="E343" i="52" s="1"/>
  <c r="H342" i="52"/>
  <c r="E342" i="52"/>
  <c r="D342" i="52"/>
  <c r="H341" i="52"/>
  <c r="D341" i="52"/>
  <c r="H338" i="52"/>
  <c r="E338" i="52"/>
  <c r="D338" i="52"/>
  <c r="H337" i="52"/>
  <c r="D337" i="52"/>
  <c r="E337" i="52" s="1"/>
  <c r="H336" i="52"/>
  <c r="D336" i="52"/>
  <c r="E336" i="52" s="1"/>
  <c r="H335" i="52"/>
  <c r="E335" i="52"/>
  <c r="D335" i="52"/>
  <c r="H334" i="52"/>
  <c r="D334" i="52"/>
  <c r="E334" i="52" s="1"/>
  <c r="H333" i="52"/>
  <c r="E333" i="52"/>
  <c r="D333" i="52"/>
  <c r="H332" i="52"/>
  <c r="D332" i="52"/>
  <c r="H331" i="52"/>
  <c r="C331" i="52"/>
  <c r="H330" i="52"/>
  <c r="E330" i="52"/>
  <c r="D330" i="52"/>
  <c r="H329" i="52"/>
  <c r="D329" i="52"/>
  <c r="H328" i="52"/>
  <c r="C328" i="52"/>
  <c r="H327" i="52"/>
  <c r="E327" i="52"/>
  <c r="D327" i="52"/>
  <c r="H326" i="52"/>
  <c r="D326" i="52"/>
  <c r="C325" i="52"/>
  <c r="H325" i="52" s="1"/>
  <c r="H324" i="52"/>
  <c r="D324" i="52"/>
  <c r="E324" i="52" s="1"/>
  <c r="H323" i="52"/>
  <c r="D323" i="52"/>
  <c r="E323" i="52" s="1"/>
  <c r="H322" i="52"/>
  <c r="E322" i="52"/>
  <c r="D322" i="52"/>
  <c r="H321" i="52"/>
  <c r="D321" i="52"/>
  <c r="E321" i="52" s="1"/>
  <c r="H320" i="52"/>
  <c r="E320" i="52"/>
  <c r="D320" i="52"/>
  <c r="H319" i="52"/>
  <c r="D319" i="52"/>
  <c r="E319" i="52" s="1"/>
  <c r="H318" i="52"/>
  <c r="E318" i="52"/>
  <c r="D318" i="52"/>
  <c r="H317" i="52"/>
  <c r="E317" i="52"/>
  <c r="D317" i="52"/>
  <c r="H316" i="52"/>
  <c r="D316" i="52"/>
  <c r="C315" i="52"/>
  <c r="H315" i="52" s="1"/>
  <c r="H313" i="52"/>
  <c r="D313" i="52"/>
  <c r="E313" i="52" s="1"/>
  <c r="H312" i="52"/>
  <c r="E312" i="52"/>
  <c r="D312" i="52"/>
  <c r="H311" i="52"/>
  <c r="D311" i="52"/>
  <c r="E311" i="52" s="1"/>
  <c r="H310" i="52"/>
  <c r="E310" i="52"/>
  <c r="D310" i="52"/>
  <c r="H309" i="52"/>
  <c r="D309" i="52"/>
  <c r="H308" i="52"/>
  <c r="C308" i="52"/>
  <c r="H307" i="52"/>
  <c r="E307" i="52"/>
  <c r="D307" i="52"/>
  <c r="H306" i="52"/>
  <c r="D306" i="52"/>
  <c r="C305" i="52"/>
  <c r="H305" i="52" s="1"/>
  <c r="H304" i="52"/>
  <c r="D304" i="52"/>
  <c r="E304" i="52" s="1"/>
  <c r="H303" i="52"/>
  <c r="D303" i="52"/>
  <c r="C302" i="52"/>
  <c r="H302" i="52" s="1"/>
  <c r="H301" i="52"/>
  <c r="E301" i="52"/>
  <c r="D301" i="52"/>
  <c r="H300" i="52"/>
  <c r="E300" i="52"/>
  <c r="D300" i="52"/>
  <c r="H299" i="52"/>
  <c r="D299" i="52"/>
  <c r="H298" i="52"/>
  <c r="H297" i="52"/>
  <c r="E297" i="52"/>
  <c r="E296" i="52" s="1"/>
  <c r="D297" i="52"/>
  <c r="H296" i="52"/>
  <c r="D296" i="52"/>
  <c r="C296" i="52"/>
  <c r="H295" i="52"/>
  <c r="D295" i="52"/>
  <c r="E295" i="52" s="1"/>
  <c r="H294" i="52"/>
  <c r="D294" i="52"/>
  <c r="E294" i="52" s="1"/>
  <c r="H293" i="52"/>
  <c r="D293" i="52"/>
  <c r="E293" i="52" s="1"/>
  <c r="H292" i="52"/>
  <c r="E292" i="52"/>
  <c r="D292" i="52"/>
  <c r="H291" i="52"/>
  <c r="D291" i="52"/>
  <c r="E291" i="52" s="1"/>
  <c r="H290" i="52"/>
  <c r="D290" i="52"/>
  <c r="E290" i="52" s="1"/>
  <c r="H289" i="52"/>
  <c r="D289" i="52"/>
  <c r="C289" i="52"/>
  <c r="H288" i="52"/>
  <c r="D288" i="52"/>
  <c r="E288" i="52" s="1"/>
  <c r="H287" i="52"/>
  <c r="E287" i="52"/>
  <c r="D287" i="52"/>
  <c r="H286" i="52"/>
  <c r="E286" i="52"/>
  <c r="D286" i="52"/>
  <c r="H285" i="52"/>
  <c r="D285" i="52"/>
  <c r="E285" i="52" s="1"/>
  <c r="H284" i="52"/>
  <c r="D284" i="52"/>
  <c r="E284" i="52" s="1"/>
  <c r="H283" i="52"/>
  <c r="E283" i="52"/>
  <c r="D283" i="52"/>
  <c r="H282" i="52"/>
  <c r="D282" i="52"/>
  <c r="E282" i="52" s="1"/>
  <c r="H281" i="52"/>
  <c r="D281" i="52"/>
  <c r="E281" i="52" s="1"/>
  <c r="H280" i="52"/>
  <c r="D280" i="52"/>
  <c r="E280" i="52" s="1"/>
  <c r="H279" i="52"/>
  <c r="E279" i="52"/>
  <c r="D279" i="52"/>
  <c r="H278" i="52"/>
  <c r="D278" i="52"/>
  <c r="E278" i="52" s="1"/>
  <c r="H277" i="52"/>
  <c r="D277" i="52"/>
  <c r="E277" i="52" s="1"/>
  <c r="H276" i="52"/>
  <c r="D276" i="52"/>
  <c r="E276" i="52" s="1"/>
  <c r="H275" i="52"/>
  <c r="E275" i="52"/>
  <c r="D275" i="52"/>
  <c r="H274" i="52"/>
  <c r="D274" i="52"/>
  <c r="E274" i="52" s="1"/>
  <c r="H273" i="52"/>
  <c r="E273" i="52"/>
  <c r="D273" i="52"/>
  <c r="H272" i="52"/>
  <c r="D272" i="52"/>
  <c r="E272" i="52" s="1"/>
  <c r="H271" i="52"/>
  <c r="E271" i="52"/>
  <c r="D271" i="52"/>
  <c r="H270" i="52"/>
  <c r="E270" i="52"/>
  <c r="D270" i="52"/>
  <c r="H269" i="52"/>
  <c r="D269" i="52"/>
  <c r="E269" i="52" s="1"/>
  <c r="H268" i="52"/>
  <c r="D268" i="52"/>
  <c r="E268" i="52" s="1"/>
  <c r="H267" i="52"/>
  <c r="E267" i="52"/>
  <c r="D267" i="52"/>
  <c r="H266" i="52"/>
  <c r="D266" i="52"/>
  <c r="C265" i="52"/>
  <c r="H265" i="52" s="1"/>
  <c r="H264" i="52"/>
  <c r="D264" i="52"/>
  <c r="E264" i="52" s="1"/>
  <c r="H262" i="52"/>
  <c r="D262" i="52"/>
  <c r="E262" i="52" s="1"/>
  <c r="H261" i="52"/>
  <c r="E261" i="52"/>
  <c r="D261" i="52"/>
  <c r="H260" i="52"/>
  <c r="E260" i="52"/>
  <c r="C260" i="52"/>
  <c r="E252" i="52"/>
  <c r="E250" i="52" s="1"/>
  <c r="D252" i="52"/>
  <c r="D251" i="52"/>
  <c r="E251" i="52" s="1"/>
  <c r="D250" i="52"/>
  <c r="C250" i="52"/>
  <c r="D249" i="52"/>
  <c r="E249" i="52" s="1"/>
  <c r="E248" i="52"/>
  <c r="D248" i="52"/>
  <c r="D247" i="52"/>
  <c r="E246" i="52"/>
  <c r="D246" i="52"/>
  <c r="D245" i="52"/>
  <c r="E245" i="52" s="1"/>
  <c r="C244" i="52"/>
  <c r="C243" i="52" s="1"/>
  <c r="E242" i="52"/>
  <c r="D242" i="52"/>
  <c r="E241" i="52"/>
  <c r="D241" i="52"/>
  <c r="E240" i="52"/>
  <c r="D240" i="52"/>
  <c r="C239" i="52"/>
  <c r="C238" i="52" s="1"/>
  <c r="D237" i="52"/>
  <c r="D236" i="52" s="1"/>
  <c r="C236" i="52"/>
  <c r="C235" i="52" s="1"/>
  <c r="D235" i="52"/>
  <c r="E234" i="52"/>
  <c r="E233" i="52" s="1"/>
  <c r="D234" i="52"/>
  <c r="D233" i="52" s="1"/>
  <c r="C233" i="52"/>
  <c r="E232" i="52"/>
  <c r="D232" i="52"/>
  <c r="D231" i="52"/>
  <c r="E231" i="52" s="1"/>
  <c r="D230" i="52"/>
  <c r="E230" i="52" s="1"/>
  <c r="C229" i="52"/>
  <c r="C228" i="52"/>
  <c r="D227" i="52"/>
  <c r="E227" i="52" s="1"/>
  <c r="D226" i="52"/>
  <c r="E226" i="52" s="1"/>
  <c r="E225" i="52"/>
  <c r="E223" i="52" s="1"/>
  <c r="E222" i="52" s="1"/>
  <c r="D225" i="52"/>
  <c r="D224" i="52"/>
  <c r="E224" i="52" s="1"/>
  <c r="D223" i="52"/>
  <c r="D222" i="52" s="1"/>
  <c r="C223" i="52"/>
  <c r="C222" i="52"/>
  <c r="D221" i="52"/>
  <c r="E221" i="52" s="1"/>
  <c r="E220" i="52"/>
  <c r="D220" i="52"/>
  <c r="C220" i="52"/>
  <c r="D219" i="52"/>
  <c r="E218" i="52"/>
  <c r="D218" i="52"/>
  <c r="D217" i="52"/>
  <c r="E217" i="52" s="1"/>
  <c r="C216" i="52"/>
  <c r="C215" i="52" s="1"/>
  <c r="D214" i="52"/>
  <c r="C213" i="52"/>
  <c r="D212" i="52"/>
  <c r="C211" i="52"/>
  <c r="E210" i="52"/>
  <c r="D210" i="52"/>
  <c r="D209" i="52"/>
  <c r="E209" i="52" s="1"/>
  <c r="E207" i="52" s="1"/>
  <c r="E208" i="52"/>
  <c r="D208" i="52"/>
  <c r="D207" i="52"/>
  <c r="C207" i="52"/>
  <c r="D206" i="52"/>
  <c r="D205" i="52"/>
  <c r="E205" i="52" s="1"/>
  <c r="C204" i="52"/>
  <c r="C203" i="52" s="1"/>
  <c r="D202" i="52"/>
  <c r="C201" i="52"/>
  <c r="C200" i="52"/>
  <c r="D199" i="52"/>
  <c r="E199" i="52" s="1"/>
  <c r="E198" i="52" s="1"/>
  <c r="E197" i="52" s="1"/>
  <c r="D198" i="52"/>
  <c r="D197" i="52" s="1"/>
  <c r="C198" i="52"/>
  <c r="C197" i="52" s="1"/>
  <c r="D196" i="52"/>
  <c r="C195" i="52"/>
  <c r="E194" i="52"/>
  <c r="E193" i="52" s="1"/>
  <c r="D194" i="52"/>
  <c r="D193" i="52"/>
  <c r="C193" i="52"/>
  <c r="C188" i="52" s="1"/>
  <c r="D192" i="52"/>
  <c r="E192" i="52" s="1"/>
  <c r="D191" i="52"/>
  <c r="E191" i="52" s="1"/>
  <c r="D190" i="52"/>
  <c r="E190" i="52" s="1"/>
  <c r="E189" i="52"/>
  <c r="C189" i="52"/>
  <c r="D187" i="52"/>
  <c r="E187" i="52" s="1"/>
  <c r="D186" i="52"/>
  <c r="C185" i="52"/>
  <c r="C184" i="52"/>
  <c r="D183" i="52"/>
  <c r="E183" i="52" s="1"/>
  <c r="E182" i="52" s="1"/>
  <c r="D182" i="52"/>
  <c r="C182" i="52"/>
  <c r="C179" i="52" s="1"/>
  <c r="E181" i="52"/>
  <c r="D181" i="52"/>
  <c r="E180" i="52"/>
  <c r="D180" i="52"/>
  <c r="D179" i="52" s="1"/>
  <c r="C180" i="52"/>
  <c r="H176" i="52"/>
  <c r="E176" i="52"/>
  <c r="D176" i="52"/>
  <c r="H175" i="52"/>
  <c r="D175" i="52"/>
  <c r="C174" i="52"/>
  <c r="H174" i="52" s="1"/>
  <c r="H173" i="52"/>
  <c r="D173" i="52"/>
  <c r="E173" i="52" s="1"/>
  <c r="H172" i="52"/>
  <c r="E172" i="52"/>
  <c r="E171" i="52" s="1"/>
  <c r="D172" i="52"/>
  <c r="H171" i="52"/>
  <c r="D171" i="52"/>
  <c r="C171" i="52"/>
  <c r="C170" i="52"/>
  <c r="H170" i="52" s="1"/>
  <c r="J170" i="52" s="1"/>
  <c r="H169" i="52"/>
  <c r="E169" i="52"/>
  <c r="D169" i="52"/>
  <c r="H168" i="52"/>
  <c r="D168" i="52"/>
  <c r="E168" i="52" s="1"/>
  <c r="E167" i="52" s="1"/>
  <c r="D167" i="52"/>
  <c r="C167" i="52"/>
  <c r="H167" i="52" s="1"/>
  <c r="H166" i="52"/>
  <c r="D166" i="52"/>
  <c r="E166" i="52" s="1"/>
  <c r="H165" i="52"/>
  <c r="D165" i="52"/>
  <c r="H164" i="52"/>
  <c r="C164" i="52"/>
  <c r="H163" i="52"/>
  <c r="J163" i="52" s="1"/>
  <c r="C163" i="52"/>
  <c r="H162" i="52"/>
  <c r="D162" i="52"/>
  <c r="E162" i="52" s="1"/>
  <c r="H161" i="52"/>
  <c r="E161" i="52"/>
  <c r="D161" i="52"/>
  <c r="H160" i="52"/>
  <c r="E160" i="52"/>
  <c r="C160" i="52"/>
  <c r="H159" i="52"/>
  <c r="E159" i="52"/>
  <c r="D159" i="52"/>
  <c r="H158" i="52"/>
  <c r="D158" i="52"/>
  <c r="C157" i="52"/>
  <c r="H157" i="52" s="1"/>
  <c r="H156" i="52"/>
  <c r="D156" i="52"/>
  <c r="E156" i="52" s="1"/>
  <c r="H155" i="52"/>
  <c r="E155" i="52"/>
  <c r="E154" i="52" s="1"/>
  <c r="D155" i="52"/>
  <c r="H154" i="52"/>
  <c r="D154" i="52"/>
  <c r="C154" i="52"/>
  <c r="C153" i="52"/>
  <c r="H153" i="52" s="1"/>
  <c r="J153" i="52" s="1"/>
  <c r="C152" i="52"/>
  <c r="H152" i="52" s="1"/>
  <c r="J152" i="52" s="1"/>
  <c r="H151" i="52"/>
  <c r="D151" i="52"/>
  <c r="E151" i="52" s="1"/>
  <c r="H150" i="52"/>
  <c r="E150" i="52"/>
  <c r="E149" i="52" s="1"/>
  <c r="D150" i="52"/>
  <c r="H149" i="52"/>
  <c r="D149" i="52"/>
  <c r="C149" i="52"/>
  <c r="H148" i="52"/>
  <c r="D148" i="52"/>
  <c r="E148" i="52" s="1"/>
  <c r="H147" i="52"/>
  <c r="D147" i="52"/>
  <c r="D146" i="52" s="1"/>
  <c r="H146" i="52"/>
  <c r="C146" i="52"/>
  <c r="H145" i="52"/>
  <c r="D145" i="52"/>
  <c r="H144" i="52"/>
  <c r="E144" i="52"/>
  <c r="D144" i="52"/>
  <c r="H143" i="52"/>
  <c r="C143" i="52"/>
  <c r="H142" i="52"/>
  <c r="D142" i="52"/>
  <c r="E142" i="52" s="1"/>
  <c r="H141" i="52"/>
  <c r="E141" i="52"/>
  <c r="D141" i="52"/>
  <c r="D140" i="52"/>
  <c r="C140" i="52"/>
  <c r="H140" i="52" s="1"/>
  <c r="H139" i="52"/>
  <c r="D139" i="52"/>
  <c r="E139" i="52" s="1"/>
  <c r="H138" i="52"/>
  <c r="E138" i="52"/>
  <c r="D138" i="52"/>
  <c r="H137" i="52"/>
  <c r="D137" i="52"/>
  <c r="C136" i="52"/>
  <c r="H134" i="52"/>
  <c r="E134" i="52"/>
  <c r="D134" i="52"/>
  <c r="H133" i="52"/>
  <c r="D133" i="52"/>
  <c r="C132" i="52"/>
  <c r="H132" i="52" s="1"/>
  <c r="H131" i="52"/>
  <c r="D131" i="52"/>
  <c r="E131" i="52" s="1"/>
  <c r="H130" i="52"/>
  <c r="E130" i="52"/>
  <c r="E129" i="52" s="1"/>
  <c r="D130" i="52"/>
  <c r="H129" i="52"/>
  <c r="D129" i="52"/>
  <c r="C129" i="52"/>
  <c r="H128" i="52"/>
  <c r="D128" i="52"/>
  <c r="E128" i="52" s="1"/>
  <c r="H127" i="52"/>
  <c r="D127" i="52"/>
  <c r="E127" i="52" s="1"/>
  <c r="E126" i="52" s="1"/>
  <c r="H126" i="52"/>
  <c r="D126" i="52"/>
  <c r="C126" i="52"/>
  <c r="H125" i="52"/>
  <c r="D125" i="52"/>
  <c r="E125" i="52" s="1"/>
  <c r="H124" i="52"/>
  <c r="E124" i="52"/>
  <c r="D124" i="52"/>
  <c r="H123" i="52"/>
  <c r="E123" i="52"/>
  <c r="C123" i="52"/>
  <c r="H122" i="52"/>
  <c r="E122" i="52"/>
  <c r="D122" i="52"/>
  <c r="H121" i="52"/>
  <c r="D121" i="52"/>
  <c r="C120" i="52"/>
  <c r="H120" i="52" s="1"/>
  <c r="H119" i="52"/>
  <c r="D119" i="52"/>
  <c r="E119" i="52" s="1"/>
  <c r="H118" i="52"/>
  <c r="E118" i="52"/>
  <c r="E117" i="52" s="1"/>
  <c r="D118" i="52"/>
  <c r="H117" i="52"/>
  <c r="D117" i="52"/>
  <c r="C117" i="52"/>
  <c r="H113" i="52"/>
  <c r="D113" i="52"/>
  <c r="E113" i="52" s="1"/>
  <c r="H112" i="52"/>
  <c r="D112" i="52"/>
  <c r="E112" i="52" s="1"/>
  <c r="H111" i="52"/>
  <c r="E111" i="52"/>
  <c r="D111" i="52"/>
  <c r="H110" i="52"/>
  <c r="D110" i="52"/>
  <c r="E110" i="52" s="1"/>
  <c r="H109" i="52"/>
  <c r="D109" i="52"/>
  <c r="E109" i="52" s="1"/>
  <c r="H108" i="52"/>
  <c r="D108" i="52"/>
  <c r="E108" i="52" s="1"/>
  <c r="H107" i="52"/>
  <c r="E107" i="52"/>
  <c r="D107" i="52"/>
  <c r="H106" i="52"/>
  <c r="D106" i="52"/>
  <c r="E106" i="52" s="1"/>
  <c r="H105" i="52"/>
  <c r="E105" i="52"/>
  <c r="D105" i="52"/>
  <c r="H104" i="52"/>
  <c r="D104" i="52"/>
  <c r="E104" i="52" s="1"/>
  <c r="H103" i="52"/>
  <c r="E103" i="52"/>
  <c r="D103" i="52"/>
  <c r="H102" i="52"/>
  <c r="E102" i="52"/>
  <c r="D102" i="52"/>
  <c r="H101" i="52"/>
  <c r="D101" i="52"/>
  <c r="E101" i="52" s="1"/>
  <c r="H100" i="52"/>
  <c r="D100" i="52"/>
  <c r="E100" i="52" s="1"/>
  <c r="H99" i="52"/>
  <c r="E99" i="52"/>
  <c r="D99" i="52"/>
  <c r="H98" i="52"/>
  <c r="D98" i="52"/>
  <c r="E98" i="52" s="1"/>
  <c r="H97" i="52"/>
  <c r="J97" i="52" s="1"/>
  <c r="D97" i="52"/>
  <c r="C97" i="52"/>
  <c r="H96" i="52"/>
  <c r="D96" i="52"/>
  <c r="E96" i="52" s="1"/>
  <c r="H95" i="52"/>
  <c r="D95" i="52"/>
  <c r="E95" i="52" s="1"/>
  <c r="H94" i="52"/>
  <c r="D94" i="52"/>
  <c r="E94" i="52" s="1"/>
  <c r="H93" i="52"/>
  <c r="E93" i="52"/>
  <c r="D93" i="52"/>
  <c r="H92" i="52"/>
  <c r="D92" i="52"/>
  <c r="E92" i="52" s="1"/>
  <c r="H91" i="52"/>
  <c r="E91" i="52"/>
  <c r="D91" i="52"/>
  <c r="H90" i="52"/>
  <c r="D90" i="52"/>
  <c r="E90" i="52" s="1"/>
  <c r="H89" i="52"/>
  <c r="E89" i="52"/>
  <c r="D89" i="52"/>
  <c r="H88" i="52"/>
  <c r="E88" i="52"/>
  <c r="D88" i="52"/>
  <c r="H87" i="52"/>
  <c r="D87" i="52"/>
  <c r="E87" i="52" s="1"/>
  <c r="H86" i="52"/>
  <c r="D86" i="52"/>
  <c r="E86" i="52" s="1"/>
  <c r="H85" i="52"/>
  <c r="E85" i="52"/>
  <c r="D85" i="52"/>
  <c r="H84" i="52"/>
  <c r="D84" i="52"/>
  <c r="E84" i="52" s="1"/>
  <c r="H83" i="52"/>
  <c r="D83" i="52"/>
  <c r="E83" i="52" s="1"/>
  <c r="H82" i="52"/>
  <c r="D82" i="52"/>
  <c r="E82" i="52" s="1"/>
  <c r="H81" i="52"/>
  <c r="E81" i="52"/>
  <c r="D81" i="52"/>
  <c r="H80" i="52"/>
  <c r="D80" i="52"/>
  <c r="E80" i="52" s="1"/>
  <c r="H79" i="52"/>
  <c r="D79" i="52"/>
  <c r="E79" i="52" s="1"/>
  <c r="H78" i="52"/>
  <c r="D78" i="52"/>
  <c r="E78" i="52" s="1"/>
  <c r="H77" i="52"/>
  <c r="E77" i="52"/>
  <c r="D77" i="52"/>
  <c r="H76" i="52"/>
  <c r="D76" i="52"/>
  <c r="E76" i="52" s="1"/>
  <c r="H75" i="52"/>
  <c r="E75" i="52"/>
  <c r="D75" i="52"/>
  <c r="H74" i="52"/>
  <c r="D74" i="52"/>
  <c r="E74" i="52" s="1"/>
  <c r="H73" i="52"/>
  <c r="E73" i="52"/>
  <c r="D73" i="52"/>
  <c r="H72" i="52"/>
  <c r="E72" i="52"/>
  <c r="D72" i="52"/>
  <c r="H71" i="52"/>
  <c r="D71" i="52"/>
  <c r="E71" i="52" s="1"/>
  <c r="H70" i="52"/>
  <c r="D70" i="52"/>
  <c r="H69" i="52"/>
  <c r="E69" i="52"/>
  <c r="D69" i="52"/>
  <c r="H68" i="52"/>
  <c r="J68" i="52" s="1"/>
  <c r="C68" i="52"/>
  <c r="C67" i="52" s="1"/>
  <c r="H67" i="52"/>
  <c r="J67" i="52" s="1"/>
  <c r="H66" i="52"/>
  <c r="D66" i="52"/>
  <c r="E66" i="52" s="1"/>
  <c r="H65" i="52"/>
  <c r="E65" i="52"/>
  <c r="D65" i="52"/>
  <c r="H64" i="52"/>
  <c r="D64" i="52"/>
  <c r="E64" i="52" s="1"/>
  <c r="H63" i="52"/>
  <c r="E63" i="52"/>
  <c r="D63" i="52"/>
  <c r="H62" i="52"/>
  <c r="E62" i="52"/>
  <c r="E61" i="52" s="1"/>
  <c r="D62" i="52"/>
  <c r="H61" i="52"/>
  <c r="J61" i="52" s="1"/>
  <c r="D61" i="52"/>
  <c r="C61" i="52"/>
  <c r="H60" i="52"/>
  <c r="D60" i="52"/>
  <c r="E60" i="52" s="1"/>
  <c r="H59" i="52"/>
  <c r="D59" i="52"/>
  <c r="E59" i="52" s="1"/>
  <c r="H58" i="52"/>
  <c r="D58" i="52"/>
  <c r="E58" i="52" s="1"/>
  <c r="H57" i="52"/>
  <c r="D57" i="52"/>
  <c r="E57" i="52" s="1"/>
  <c r="H56" i="52"/>
  <c r="D56" i="52"/>
  <c r="E56" i="52" s="1"/>
  <c r="H55" i="52"/>
  <c r="D55" i="52"/>
  <c r="E55" i="52" s="1"/>
  <c r="H54" i="52"/>
  <c r="E54" i="52"/>
  <c r="D54" i="52"/>
  <c r="H53" i="52"/>
  <c r="D53" i="52"/>
  <c r="E53" i="52" s="1"/>
  <c r="H52" i="52"/>
  <c r="D52" i="52"/>
  <c r="E52" i="52" s="1"/>
  <c r="H51" i="52"/>
  <c r="D51" i="52"/>
  <c r="E51" i="52" s="1"/>
  <c r="H50" i="52"/>
  <c r="E50" i="52"/>
  <c r="D50" i="52"/>
  <c r="H49" i="52"/>
  <c r="D49" i="52"/>
  <c r="E49" i="52" s="1"/>
  <c r="H48" i="52"/>
  <c r="D48" i="52"/>
  <c r="E48" i="52" s="1"/>
  <c r="H47" i="52"/>
  <c r="D47" i="52"/>
  <c r="E47" i="52" s="1"/>
  <c r="H46" i="52"/>
  <c r="E46" i="52"/>
  <c r="D46" i="52"/>
  <c r="H45" i="52"/>
  <c r="D45" i="52"/>
  <c r="E45" i="52" s="1"/>
  <c r="H44" i="52"/>
  <c r="D44" i="52"/>
  <c r="E44" i="52" s="1"/>
  <c r="H43" i="52"/>
  <c r="D43" i="52"/>
  <c r="E43" i="52" s="1"/>
  <c r="H42" i="52"/>
  <c r="E42" i="52"/>
  <c r="D42" i="52"/>
  <c r="H41" i="52"/>
  <c r="D41" i="52"/>
  <c r="E41" i="52" s="1"/>
  <c r="H40" i="52"/>
  <c r="D40" i="52"/>
  <c r="H39" i="52"/>
  <c r="D39" i="52"/>
  <c r="E39" i="52" s="1"/>
  <c r="H38" i="52"/>
  <c r="J38" i="52" s="1"/>
  <c r="C38" i="52"/>
  <c r="C3" i="52" s="1"/>
  <c r="H37" i="52"/>
  <c r="D37" i="52"/>
  <c r="E37" i="52" s="1"/>
  <c r="H36" i="52"/>
  <c r="E36" i="52"/>
  <c r="D36" i="52"/>
  <c r="H35" i="52"/>
  <c r="E35" i="52"/>
  <c r="D35" i="52"/>
  <c r="H34" i="52"/>
  <c r="D34" i="52"/>
  <c r="E34" i="52" s="1"/>
  <c r="H33" i="52"/>
  <c r="D33" i="52"/>
  <c r="E33" i="52" s="1"/>
  <c r="H32" i="52"/>
  <c r="E32" i="52"/>
  <c r="D32" i="52"/>
  <c r="H31" i="52"/>
  <c r="D31" i="52"/>
  <c r="E31" i="52" s="1"/>
  <c r="H30" i="52"/>
  <c r="D30" i="52"/>
  <c r="E30" i="52" s="1"/>
  <c r="H29" i="52"/>
  <c r="D29" i="52"/>
  <c r="E29" i="52" s="1"/>
  <c r="H28" i="52"/>
  <c r="E28" i="52"/>
  <c r="D28" i="52"/>
  <c r="H27" i="52"/>
  <c r="E27" i="52"/>
  <c r="D27" i="52"/>
  <c r="H26" i="52"/>
  <c r="D26" i="52"/>
  <c r="E26" i="52" s="1"/>
  <c r="H25" i="52"/>
  <c r="D25" i="52"/>
  <c r="E25" i="52" s="1"/>
  <c r="H24" i="52"/>
  <c r="E24" i="52"/>
  <c r="D24" i="52"/>
  <c r="H23" i="52"/>
  <c r="D23" i="52"/>
  <c r="E23" i="52" s="1"/>
  <c r="H22" i="52"/>
  <c r="D22" i="52"/>
  <c r="E22" i="52" s="1"/>
  <c r="H21" i="52"/>
  <c r="D21" i="52"/>
  <c r="E21" i="52" s="1"/>
  <c r="H20" i="52"/>
  <c r="E20" i="52"/>
  <c r="D20" i="52"/>
  <c r="H19" i="52"/>
  <c r="E19" i="52"/>
  <c r="D19" i="52"/>
  <c r="H18" i="52"/>
  <c r="D18" i="52"/>
  <c r="E18" i="52" s="1"/>
  <c r="H17" i="52"/>
  <c r="D17" i="52"/>
  <c r="E17" i="52" s="1"/>
  <c r="H16" i="52"/>
  <c r="E16" i="52"/>
  <c r="D16" i="52"/>
  <c r="H15" i="52"/>
  <c r="D15" i="52"/>
  <c r="E15" i="52" s="1"/>
  <c r="H14" i="52"/>
  <c r="D14" i="52"/>
  <c r="E14" i="52" s="1"/>
  <c r="H13" i="52"/>
  <c r="D13" i="52"/>
  <c r="E13" i="52" s="1"/>
  <c r="H12" i="52"/>
  <c r="E12" i="52"/>
  <c r="D12" i="52"/>
  <c r="H11" i="52"/>
  <c r="J11" i="52" s="1"/>
  <c r="C11" i="52"/>
  <c r="H10" i="52"/>
  <c r="E10" i="52"/>
  <c r="D10" i="52"/>
  <c r="H9" i="52"/>
  <c r="D9" i="52"/>
  <c r="E9" i="52" s="1"/>
  <c r="H8" i="52"/>
  <c r="D8" i="52"/>
  <c r="E8" i="52" s="1"/>
  <c r="H7" i="52"/>
  <c r="D7" i="52"/>
  <c r="E7" i="52" s="1"/>
  <c r="H6" i="52"/>
  <c r="E6" i="52"/>
  <c r="D6" i="52"/>
  <c r="H5" i="52"/>
  <c r="E5" i="52"/>
  <c r="E4" i="52" s="1"/>
  <c r="D5" i="52"/>
  <c r="H4" i="52"/>
  <c r="J4" i="52" s="1"/>
  <c r="D4" i="52"/>
  <c r="C4" i="52"/>
  <c r="H3" i="52"/>
  <c r="J3" i="52" s="1"/>
  <c r="C2" i="52"/>
  <c r="D778" i="51"/>
  <c r="D777" i="51" s="1"/>
  <c r="C777" i="51"/>
  <c r="E776" i="51"/>
  <c r="D776" i="51"/>
  <c r="D775" i="51"/>
  <c r="E775" i="51" s="1"/>
  <c r="E774" i="51"/>
  <c r="D774" i="51"/>
  <c r="D773" i="51"/>
  <c r="C772" i="51"/>
  <c r="C771" i="51" s="1"/>
  <c r="D770" i="51"/>
  <c r="E770" i="51" s="1"/>
  <c r="E768" i="51" s="1"/>
  <c r="E767" i="51" s="1"/>
  <c r="E769" i="51"/>
  <c r="D769" i="51"/>
  <c r="D768" i="51"/>
  <c r="D767" i="51" s="1"/>
  <c r="C768" i="51"/>
  <c r="C767" i="51"/>
  <c r="E766" i="51"/>
  <c r="E765" i="51" s="1"/>
  <c r="D766" i="51"/>
  <c r="D765" i="51"/>
  <c r="C765" i="51"/>
  <c r="D764" i="51"/>
  <c r="E764" i="51" s="1"/>
  <c r="D763" i="51"/>
  <c r="E763" i="51" s="1"/>
  <c r="D762" i="51"/>
  <c r="C761" i="51"/>
  <c r="C760" i="51"/>
  <c r="D759" i="51"/>
  <c r="E759" i="51" s="1"/>
  <c r="E758" i="51"/>
  <c r="D758" i="51"/>
  <c r="D757" i="51"/>
  <c r="C756" i="51"/>
  <c r="C755" i="51"/>
  <c r="D754" i="51"/>
  <c r="E754" i="51" s="1"/>
  <c r="E753" i="51"/>
  <c r="E751" i="51" s="1"/>
  <c r="E750" i="51" s="1"/>
  <c r="D753" i="51"/>
  <c r="D752" i="51"/>
  <c r="E752" i="51" s="1"/>
  <c r="D751" i="51"/>
  <c r="D750" i="51" s="1"/>
  <c r="C751" i="51"/>
  <c r="C750" i="51"/>
  <c r="D749" i="51"/>
  <c r="E749" i="51" s="1"/>
  <c r="E748" i="51"/>
  <c r="D748" i="51"/>
  <c r="D747" i="51"/>
  <c r="E747" i="51" s="1"/>
  <c r="E746" i="51"/>
  <c r="D746" i="51"/>
  <c r="C746" i="51"/>
  <c r="D745" i="51"/>
  <c r="C744" i="51"/>
  <c r="C743" i="51" s="1"/>
  <c r="E742" i="51"/>
  <c r="E741" i="51" s="1"/>
  <c r="D742" i="51"/>
  <c r="D741" i="51" s="1"/>
  <c r="C741" i="51"/>
  <c r="E740" i="51"/>
  <c r="E739" i="51" s="1"/>
  <c r="D740" i="51"/>
  <c r="D739" i="51"/>
  <c r="C739" i="51"/>
  <c r="E738" i="51"/>
  <c r="D738" i="51"/>
  <c r="D737" i="51"/>
  <c r="E737" i="51" s="1"/>
  <c r="E736" i="51"/>
  <c r="D736" i="51"/>
  <c r="D735" i="51"/>
  <c r="C734" i="51"/>
  <c r="C733" i="51" s="1"/>
  <c r="E732" i="51"/>
  <c r="E731" i="51" s="1"/>
  <c r="D732" i="51"/>
  <c r="D731" i="51" s="1"/>
  <c r="C731" i="51"/>
  <c r="C730" i="51" s="1"/>
  <c r="E730" i="51"/>
  <c r="D730" i="51"/>
  <c r="D729" i="51"/>
  <c r="E729" i="51" s="1"/>
  <c r="E728" i="51"/>
  <c r="E727" i="51" s="1"/>
  <c r="D728" i="51"/>
  <c r="C727" i="51"/>
  <c r="H724" i="51"/>
  <c r="E724" i="51"/>
  <c r="D724" i="51"/>
  <c r="H723" i="51"/>
  <c r="E723" i="51"/>
  <c r="D723" i="51"/>
  <c r="E722" i="51"/>
  <c r="D722" i="51"/>
  <c r="C722" i="51"/>
  <c r="H722" i="51" s="1"/>
  <c r="H721" i="51"/>
  <c r="E721" i="51"/>
  <c r="D721" i="51"/>
  <c r="H720" i="51"/>
  <c r="D720" i="51"/>
  <c r="E720" i="51" s="1"/>
  <c r="H719" i="51"/>
  <c r="E719" i="51"/>
  <c r="D719" i="51"/>
  <c r="H718" i="51"/>
  <c r="E718" i="51"/>
  <c r="D718" i="51"/>
  <c r="D717" i="51" s="1"/>
  <c r="C718" i="51"/>
  <c r="E717" i="51"/>
  <c r="E716" i="51" s="1"/>
  <c r="D716" i="51"/>
  <c r="H715" i="51"/>
  <c r="D715" i="51"/>
  <c r="E715" i="51" s="1"/>
  <c r="H714" i="51"/>
  <c r="E714" i="51"/>
  <c r="D714" i="51"/>
  <c r="H713" i="51"/>
  <c r="E713" i="51"/>
  <c r="D713" i="51"/>
  <c r="H712" i="51"/>
  <c r="D712" i="51"/>
  <c r="E712" i="51" s="1"/>
  <c r="H711" i="51"/>
  <c r="D711" i="51"/>
  <c r="E711" i="51" s="1"/>
  <c r="H710" i="51"/>
  <c r="E710" i="51"/>
  <c r="D710" i="51"/>
  <c r="H709" i="51"/>
  <c r="D709" i="51"/>
  <c r="E709" i="51" s="1"/>
  <c r="H708" i="51"/>
  <c r="D708" i="51"/>
  <c r="E708" i="51" s="1"/>
  <c r="H707" i="51"/>
  <c r="D707" i="51"/>
  <c r="E707" i="51" s="1"/>
  <c r="H706" i="51"/>
  <c r="E706" i="51"/>
  <c r="D706" i="51"/>
  <c r="H705" i="51"/>
  <c r="D705" i="51"/>
  <c r="H704" i="51"/>
  <c r="E704" i="51"/>
  <c r="D704" i="51"/>
  <c r="H703" i="51"/>
  <c r="D703" i="51"/>
  <c r="E703" i="51" s="1"/>
  <c r="H702" i="51"/>
  <c r="E702" i="51"/>
  <c r="D702" i="51"/>
  <c r="H701" i="51"/>
  <c r="E701" i="51"/>
  <c r="D701" i="51"/>
  <c r="C700" i="51"/>
  <c r="H700" i="51" s="1"/>
  <c r="H699" i="51"/>
  <c r="E699" i="51"/>
  <c r="D699" i="51"/>
  <c r="H698" i="51"/>
  <c r="D698" i="51"/>
  <c r="E698" i="51" s="1"/>
  <c r="H697" i="51"/>
  <c r="E697" i="51"/>
  <c r="D697" i="51"/>
  <c r="H696" i="51"/>
  <c r="E696" i="51"/>
  <c r="D696" i="51"/>
  <c r="H695" i="51"/>
  <c r="D695" i="51"/>
  <c r="H694" i="51"/>
  <c r="C694" i="51"/>
  <c r="H693" i="51"/>
  <c r="D693" i="51"/>
  <c r="E693" i="51" s="1"/>
  <c r="H692" i="51"/>
  <c r="E692" i="51"/>
  <c r="D692" i="51"/>
  <c r="H691" i="51"/>
  <c r="E691" i="51"/>
  <c r="D691" i="51"/>
  <c r="H690" i="51"/>
  <c r="E690" i="51"/>
  <c r="D690" i="51"/>
  <c r="H689" i="51"/>
  <c r="D689" i="51"/>
  <c r="H688" i="51"/>
  <c r="E688" i="51"/>
  <c r="D688" i="51"/>
  <c r="H687" i="51"/>
  <c r="C687" i="51"/>
  <c r="H686" i="51"/>
  <c r="E686" i="51"/>
  <c r="D686" i="51"/>
  <c r="H685" i="51"/>
  <c r="D685" i="51"/>
  <c r="E685" i="51" s="1"/>
  <c r="H684" i="51"/>
  <c r="D684" i="51"/>
  <c r="H683" i="51"/>
  <c r="C683" i="51"/>
  <c r="H682" i="51"/>
  <c r="E682" i="51"/>
  <c r="D682" i="51"/>
  <c r="H681" i="51"/>
  <c r="D681" i="51"/>
  <c r="E681" i="51" s="1"/>
  <c r="H680" i="51"/>
  <c r="E680" i="51"/>
  <c r="E679" i="51" s="1"/>
  <c r="D680" i="51"/>
  <c r="D679" i="51"/>
  <c r="C679" i="51"/>
  <c r="H679" i="51" s="1"/>
  <c r="H678" i="51"/>
  <c r="D678" i="51"/>
  <c r="E678" i="51" s="1"/>
  <c r="H677" i="51"/>
  <c r="E677" i="51"/>
  <c r="E676" i="51" s="1"/>
  <c r="D677" i="51"/>
  <c r="H676" i="51"/>
  <c r="D676" i="51"/>
  <c r="C676" i="51"/>
  <c r="H675" i="51"/>
  <c r="D675" i="51"/>
  <c r="E675" i="51" s="1"/>
  <c r="H674" i="51"/>
  <c r="D674" i="51"/>
  <c r="E674" i="51" s="1"/>
  <c r="H673" i="51"/>
  <c r="D673" i="51"/>
  <c r="E673" i="51" s="1"/>
  <c r="H672" i="51"/>
  <c r="E672" i="51"/>
  <c r="D672" i="51"/>
  <c r="H671" i="51"/>
  <c r="D671" i="51"/>
  <c r="C671" i="51"/>
  <c r="H670" i="51"/>
  <c r="D670" i="51"/>
  <c r="E670" i="51" s="1"/>
  <c r="H669" i="51"/>
  <c r="D669" i="51"/>
  <c r="E669" i="51" s="1"/>
  <c r="H668" i="51"/>
  <c r="D668" i="51"/>
  <c r="E668" i="51" s="1"/>
  <c r="H667" i="51"/>
  <c r="E667" i="51"/>
  <c r="D667" i="51"/>
  <c r="H666" i="51"/>
  <c r="D666" i="51"/>
  <c r="C665" i="51"/>
  <c r="H665" i="51" s="1"/>
  <c r="H664" i="51"/>
  <c r="D664" i="51"/>
  <c r="E664" i="51" s="1"/>
  <c r="H663" i="51"/>
  <c r="D663" i="51"/>
  <c r="H662" i="51"/>
  <c r="E662" i="51"/>
  <c r="D662" i="51"/>
  <c r="H661" i="51"/>
  <c r="C661" i="51"/>
  <c r="H660" i="51"/>
  <c r="D660" i="51"/>
  <c r="E660" i="51" s="1"/>
  <c r="H659" i="51"/>
  <c r="E659" i="51"/>
  <c r="D659" i="51"/>
  <c r="H658" i="51"/>
  <c r="D658" i="51"/>
  <c r="E658" i="51" s="1"/>
  <c r="H657" i="51"/>
  <c r="E657" i="51"/>
  <c r="D657" i="51"/>
  <c r="H656" i="51"/>
  <c r="E656" i="51"/>
  <c r="D656" i="51"/>
  <c r="H655" i="51"/>
  <c r="D655" i="51"/>
  <c r="E655" i="51" s="1"/>
  <c r="H654" i="51"/>
  <c r="D654" i="51"/>
  <c r="C653" i="51"/>
  <c r="H653" i="51" s="1"/>
  <c r="H652" i="51"/>
  <c r="E652" i="51"/>
  <c r="D652" i="51"/>
  <c r="H651" i="51"/>
  <c r="E651" i="51"/>
  <c r="D651" i="51"/>
  <c r="H650" i="51"/>
  <c r="E650" i="51"/>
  <c r="D650" i="51"/>
  <c r="H649" i="51"/>
  <c r="D649" i="51"/>
  <c r="E649" i="51" s="1"/>
  <c r="H648" i="51"/>
  <c r="E648" i="51"/>
  <c r="D648" i="51"/>
  <c r="H647" i="51"/>
  <c r="E647" i="51"/>
  <c r="E646" i="51" s="1"/>
  <c r="D647" i="51"/>
  <c r="D646" i="51" s="1"/>
  <c r="C646" i="51"/>
  <c r="H644" i="51"/>
  <c r="E644" i="51"/>
  <c r="D644" i="51"/>
  <c r="H643" i="51"/>
  <c r="D643" i="51"/>
  <c r="E643" i="51" s="1"/>
  <c r="E642" i="51"/>
  <c r="D642" i="51"/>
  <c r="C642" i="51"/>
  <c r="H642" i="51" s="1"/>
  <c r="J642" i="51" s="1"/>
  <c r="H641" i="51"/>
  <c r="D641" i="51"/>
  <c r="E641" i="51" s="1"/>
  <c r="H640" i="51"/>
  <c r="D640" i="51"/>
  <c r="H639" i="51"/>
  <c r="E639" i="51"/>
  <c r="D639" i="51"/>
  <c r="C638" i="51"/>
  <c r="H638" i="51" s="1"/>
  <c r="J638" i="51" s="1"/>
  <c r="H637" i="51"/>
  <c r="E637" i="51"/>
  <c r="D637" i="51"/>
  <c r="H636" i="51"/>
  <c r="D636" i="51"/>
  <c r="E636" i="51" s="1"/>
  <c r="H635" i="51"/>
  <c r="E635" i="51"/>
  <c r="D635" i="51"/>
  <c r="H634" i="51"/>
  <c r="D634" i="51"/>
  <c r="E634" i="51" s="1"/>
  <c r="H633" i="51"/>
  <c r="E633" i="51"/>
  <c r="D633" i="51"/>
  <c r="H632" i="51"/>
  <c r="E632" i="51"/>
  <c r="D632" i="51"/>
  <c r="H631" i="51"/>
  <c r="D631" i="51"/>
  <c r="E631" i="51" s="1"/>
  <c r="H630" i="51"/>
  <c r="D630" i="51"/>
  <c r="E630" i="51" s="1"/>
  <c r="H629" i="51"/>
  <c r="E629" i="51"/>
  <c r="E628" i="51" s="1"/>
  <c r="D629" i="51"/>
  <c r="H628" i="51"/>
  <c r="C628" i="51"/>
  <c r="H627" i="51"/>
  <c r="D627" i="51"/>
  <c r="E627" i="51" s="1"/>
  <c r="H626" i="51"/>
  <c r="D626" i="51"/>
  <c r="E626" i="51" s="1"/>
  <c r="H625" i="51"/>
  <c r="D625" i="51"/>
  <c r="E625" i="51" s="1"/>
  <c r="H624" i="51"/>
  <c r="E624" i="51"/>
  <c r="D624" i="51"/>
  <c r="H623" i="51"/>
  <c r="D623" i="51"/>
  <c r="E623" i="51" s="1"/>
  <c r="H622" i="51"/>
  <c r="D622" i="51"/>
  <c r="E622" i="51" s="1"/>
  <c r="H621" i="51"/>
  <c r="D621" i="51"/>
  <c r="E621" i="51" s="1"/>
  <c r="H620" i="51"/>
  <c r="E620" i="51"/>
  <c r="D620" i="51"/>
  <c r="H619" i="51"/>
  <c r="D619" i="51"/>
  <c r="E619" i="51" s="1"/>
  <c r="H618" i="51"/>
  <c r="E618" i="51"/>
  <c r="D618" i="51"/>
  <c r="H617" i="51"/>
  <c r="D617" i="51"/>
  <c r="C616" i="51"/>
  <c r="H616" i="51" s="1"/>
  <c r="H615" i="51"/>
  <c r="E615" i="51"/>
  <c r="D615" i="51"/>
  <c r="H614" i="51"/>
  <c r="D614" i="51"/>
  <c r="E614" i="51" s="1"/>
  <c r="H613" i="51"/>
  <c r="D613" i="51"/>
  <c r="E613" i="51" s="1"/>
  <c r="H612" i="51"/>
  <c r="D612" i="51"/>
  <c r="E612" i="51" s="1"/>
  <c r="H611" i="51"/>
  <c r="E611" i="51"/>
  <c r="D611" i="51"/>
  <c r="H610" i="51"/>
  <c r="C610" i="51"/>
  <c r="H609" i="51"/>
  <c r="D609" i="51"/>
  <c r="E609" i="51" s="1"/>
  <c r="H608" i="51"/>
  <c r="D608" i="51"/>
  <c r="E608" i="51" s="1"/>
  <c r="H607" i="51"/>
  <c r="D607" i="51"/>
  <c r="E607" i="51" s="1"/>
  <c r="H606" i="51"/>
  <c r="E606" i="51"/>
  <c r="D606" i="51"/>
  <c r="H605" i="51"/>
  <c r="D605" i="51"/>
  <c r="H604" i="51"/>
  <c r="E604" i="51"/>
  <c r="D604" i="51"/>
  <c r="H603" i="51"/>
  <c r="C603" i="51"/>
  <c r="H602" i="51"/>
  <c r="D602" i="51"/>
  <c r="E602" i="51" s="1"/>
  <c r="H601" i="51"/>
  <c r="E601" i="51"/>
  <c r="D601" i="51"/>
  <c r="H600" i="51"/>
  <c r="D600" i="51"/>
  <c r="E600" i="51" s="1"/>
  <c r="C599" i="51"/>
  <c r="H599" i="51" s="1"/>
  <c r="H598" i="51"/>
  <c r="D598" i="51"/>
  <c r="E598" i="51" s="1"/>
  <c r="H597" i="51"/>
  <c r="D597" i="51"/>
  <c r="H596" i="51"/>
  <c r="E596" i="51"/>
  <c r="D596" i="51"/>
  <c r="H595" i="51"/>
  <c r="C595" i="51"/>
  <c r="H594" i="51"/>
  <c r="D594" i="51"/>
  <c r="H593" i="51"/>
  <c r="E593" i="51"/>
  <c r="D593" i="51"/>
  <c r="H592" i="51"/>
  <c r="C592" i="51"/>
  <c r="H591" i="51"/>
  <c r="D591" i="51"/>
  <c r="E591" i="51" s="1"/>
  <c r="H590" i="51"/>
  <c r="E590" i="51"/>
  <c r="D590" i="51"/>
  <c r="H589" i="51"/>
  <c r="D589" i="51"/>
  <c r="E589" i="51" s="1"/>
  <c r="H588" i="51"/>
  <c r="E588" i="51"/>
  <c r="E587" i="51" s="1"/>
  <c r="D588" i="51"/>
  <c r="C587" i="51"/>
  <c r="H587" i="51" s="1"/>
  <c r="H586" i="51"/>
  <c r="D586" i="51"/>
  <c r="E586" i="51" s="1"/>
  <c r="H585" i="51"/>
  <c r="E585" i="51"/>
  <c r="D585" i="51"/>
  <c r="H584" i="51"/>
  <c r="D584" i="51"/>
  <c r="E584" i="51" s="1"/>
  <c r="H583" i="51"/>
  <c r="E583" i="51"/>
  <c r="D583" i="51"/>
  <c r="H582" i="51"/>
  <c r="D582" i="51"/>
  <c r="H581" i="51"/>
  <c r="C581" i="51"/>
  <c r="H580" i="51"/>
  <c r="E580" i="51"/>
  <c r="D580" i="51"/>
  <c r="H579" i="51"/>
  <c r="D579" i="51"/>
  <c r="E579" i="51" s="1"/>
  <c r="H578" i="51"/>
  <c r="D578" i="51"/>
  <c r="H577" i="51"/>
  <c r="C577" i="51"/>
  <c r="H576" i="51"/>
  <c r="D576" i="51"/>
  <c r="E576" i="51" s="1"/>
  <c r="H575" i="51"/>
  <c r="E575" i="51"/>
  <c r="D575" i="51"/>
  <c r="H574" i="51"/>
  <c r="D574" i="51"/>
  <c r="E574" i="51" s="1"/>
  <c r="H573" i="51"/>
  <c r="E573" i="51"/>
  <c r="D573" i="51"/>
  <c r="H572" i="51"/>
  <c r="D572" i="51"/>
  <c r="E572" i="51" s="1"/>
  <c r="H571" i="51"/>
  <c r="E571" i="51"/>
  <c r="D571" i="51"/>
  <c r="H570" i="51"/>
  <c r="E570" i="51"/>
  <c r="D570" i="51"/>
  <c r="E569" i="51"/>
  <c r="C569" i="51"/>
  <c r="H569" i="51" s="1"/>
  <c r="H568" i="51"/>
  <c r="E568" i="51"/>
  <c r="D568" i="51"/>
  <c r="H567" i="51"/>
  <c r="D567" i="51"/>
  <c r="E567" i="51" s="1"/>
  <c r="H566" i="51"/>
  <c r="E566" i="51"/>
  <c r="D566" i="51"/>
  <c r="H565" i="51"/>
  <c r="E565" i="51"/>
  <c r="D565" i="51"/>
  <c r="H564" i="51"/>
  <c r="D564" i="51"/>
  <c r="E564" i="51" s="1"/>
  <c r="H563" i="51"/>
  <c r="D563" i="51"/>
  <c r="C562" i="51"/>
  <c r="H562" i="51" s="1"/>
  <c r="J560" i="51"/>
  <c r="H560" i="51"/>
  <c r="H558" i="51"/>
  <c r="E558" i="51"/>
  <c r="D558" i="51"/>
  <c r="H557" i="51"/>
  <c r="E557" i="51"/>
  <c r="E556" i="51" s="1"/>
  <c r="D557" i="51"/>
  <c r="D556" i="51" s="1"/>
  <c r="C556" i="51"/>
  <c r="H556" i="51" s="1"/>
  <c r="H555" i="51"/>
  <c r="E555" i="51"/>
  <c r="D555" i="51"/>
  <c r="H554" i="51"/>
  <c r="D554" i="51"/>
  <c r="H553" i="51"/>
  <c r="E553" i="51"/>
  <c r="D553" i="51"/>
  <c r="H552" i="51"/>
  <c r="C552" i="51"/>
  <c r="C551" i="51"/>
  <c r="H551" i="51" s="1"/>
  <c r="J551" i="51" s="1"/>
  <c r="C550" i="51"/>
  <c r="H550" i="51" s="1"/>
  <c r="J550" i="51" s="1"/>
  <c r="H549" i="51"/>
  <c r="E549" i="51"/>
  <c r="D549" i="51"/>
  <c r="H548" i="51"/>
  <c r="E548" i="51"/>
  <c r="D548" i="51"/>
  <c r="H547" i="51"/>
  <c r="J547" i="51" s="1"/>
  <c r="E547" i="51"/>
  <c r="D547" i="51"/>
  <c r="C547" i="51"/>
  <c r="H546" i="51"/>
  <c r="E546" i="51"/>
  <c r="D546" i="51"/>
  <c r="H545" i="51"/>
  <c r="D545" i="51"/>
  <c r="H544" i="51"/>
  <c r="C544" i="51"/>
  <c r="H543" i="51"/>
  <c r="D543" i="51"/>
  <c r="E543" i="51" s="1"/>
  <c r="H542" i="51"/>
  <c r="E542" i="51"/>
  <c r="D542" i="51"/>
  <c r="H541" i="51"/>
  <c r="D541" i="51"/>
  <c r="E541" i="51" s="1"/>
  <c r="H540" i="51"/>
  <c r="E540" i="51"/>
  <c r="D540" i="51"/>
  <c r="H539" i="51"/>
  <c r="D539" i="51"/>
  <c r="H538" i="51"/>
  <c r="C538" i="51"/>
  <c r="H537" i="51"/>
  <c r="E537" i="51"/>
  <c r="D537" i="51"/>
  <c r="H536" i="51"/>
  <c r="E536" i="51"/>
  <c r="D536" i="51"/>
  <c r="H535" i="51"/>
  <c r="D535" i="51"/>
  <c r="E535" i="51" s="1"/>
  <c r="H534" i="51"/>
  <c r="D534" i="51"/>
  <c r="E534" i="51" s="1"/>
  <c r="H533" i="51"/>
  <c r="E533" i="51"/>
  <c r="D533" i="51"/>
  <c r="H532" i="51"/>
  <c r="D532" i="51"/>
  <c r="C531" i="51"/>
  <c r="H531" i="51" s="1"/>
  <c r="H530" i="51"/>
  <c r="E530" i="51"/>
  <c r="E529" i="51" s="1"/>
  <c r="D530" i="51"/>
  <c r="D529" i="51"/>
  <c r="C529" i="51"/>
  <c r="H529" i="51" s="1"/>
  <c r="C528" i="51"/>
  <c r="H528" i="51" s="1"/>
  <c r="H527" i="51"/>
  <c r="D527" i="51"/>
  <c r="E527" i="51" s="1"/>
  <c r="H526" i="51"/>
  <c r="E526" i="51"/>
  <c r="D526" i="51"/>
  <c r="H525" i="51"/>
  <c r="D525" i="51"/>
  <c r="E525" i="51" s="1"/>
  <c r="H524" i="51"/>
  <c r="D524" i="51"/>
  <c r="E524" i="51" s="1"/>
  <c r="H523" i="51"/>
  <c r="D523" i="51"/>
  <c r="C522" i="51"/>
  <c r="H522" i="51" s="1"/>
  <c r="H521" i="51"/>
  <c r="E521" i="51"/>
  <c r="D521" i="51"/>
  <c r="H520" i="51"/>
  <c r="E520" i="51"/>
  <c r="D520" i="51"/>
  <c r="H519" i="51"/>
  <c r="D519" i="51"/>
  <c r="E519" i="51" s="1"/>
  <c r="H518" i="51"/>
  <c r="D518" i="51"/>
  <c r="E518" i="51" s="1"/>
  <c r="H517" i="51"/>
  <c r="E517" i="51"/>
  <c r="D517" i="51"/>
  <c r="H516" i="51"/>
  <c r="D516" i="51"/>
  <c r="E516" i="51" s="1"/>
  <c r="H515" i="51"/>
  <c r="D515" i="51"/>
  <c r="E515" i="51" s="1"/>
  <c r="H514" i="51"/>
  <c r="D514" i="51"/>
  <c r="C513" i="51"/>
  <c r="H513" i="51" s="1"/>
  <c r="H512" i="51"/>
  <c r="E512" i="51"/>
  <c r="D512" i="51"/>
  <c r="H511" i="51"/>
  <c r="D511" i="51"/>
  <c r="E511" i="51" s="1"/>
  <c r="H510" i="51"/>
  <c r="E510" i="51"/>
  <c r="D510" i="51"/>
  <c r="C509" i="51"/>
  <c r="H509" i="51" s="1"/>
  <c r="H508" i="51"/>
  <c r="D508" i="51"/>
  <c r="E508" i="51" s="1"/>
  <c r="H507" i="51"/>
  <c r="E507" i="51"/>
  <c r="D507" i="51"/>
  <c r="H506" i="51"/>
  <c r="D506" i="51"/>
  <c r="E506" i="51" s="1"/>
  <c r="H505" i="51"/>
  <c r="D505" i="51"/>
  <c r="H504" i="51"/>
  <c r="C504" i="51"/>
  <c r="H503" i="51"/>
  <c r="D503" i="51"/>
  <c r="E503" i="51" s="1"/>
  <c r="H502" i="51"/>
  <c r="E502" i="51"/>
  <c r="D502" i="51"/>
  <c r="H501" i="51"/>
  <c r="D501" i="51"/>
  <c r="E501" i="51" s="1"/>
  <c r="H500" i="51"/>
  <c r="E500" i="51"/>
  <c r="D500" i="51"/>
  <c r="H499" i="51"/>
  <c r="D499" i="51"/>
  <c r="H498" i="51"/>
  <c r="E498" i="51"/>
  <c r="D498" i="51"/>
  <c r="H497" i="51"/>
  <c r="C497" i="51"/>
  <c r="H496" i="51"/>
  <c r="E496" i="51"/>
  <c r="D496" i="51"/>
  <c r="H495" i="51"/>
  <c r="D495" i="51"/>
  <c r="D494" i="51" s="1"/>
  <c r="C494" i="51"/>
  <c r="H493" i="51"/>
  <c r="D493" i="51"/>
  <c r="E493" i="51" s="1"/>
  <c r="H492" i="51"/>
  <c r="E492" i="51"/>
  <c r="E491" i="51" s="1"/>
  <c r="D492" i="51"/>
  <c r="H491" i="51"/>
  <c r="D491" i="51"/>
  <c r="C491" i="51"/>
  <c r="H490" i="51"/>
  <c r="D490" i="51"/>
  <c r="E490" i="51" s="1"/>
  <c r="H489" i="51"/>
  <c r="D489" i="51"/>
  <c r="E489" i="51" s="1"/>
  <c r="H488" i="51"/>
  <c r="D488" i="51"/>
  <c r="H487" i="51"/>
  <c r="E487" i="51"/>
  <c r="D487" i="51"/>
  <c r="H486" i="51"/>
  <c r="C486" i="51"/>
  <c r="H485" i="51"/>
  <c r="D485" i="51"/>
  <c r="E485" i="51" s="1"/>
  <c r="H482" i="51"/>
  <c r="H481" i="51"/>
  <c r="E481" i="51"/>
  <c r="D481" i="51"/>
  <c r="H480" i="51"/>
  <c r="D480" i="51"/>
  <c r="E480" i="51" s="1"/>
  <c r="H479" i="51"/>
  <c r="D479" i="51"/>
  <c r="E479" i="51" s="1"/>
  <c r="H478" i="51"/>
  <c r="D478" i="51"/>
  <c r="C477" i="51"/>
  <c r="H477" i="51" s="1"/>
  <c r="H476" i="51"/>
  <c r="E476" i="51"/>
  <c r="D476" i="51"/>
  <c r="H475" i="51"/>
  <c r="E475" i="51"/>
  <c r="E474" i="51" s="1"/>
  <c r="D475" i="51"/>
  <c r="D474" i="51"/>
  <c r="C474" i="51"/>
  <c r="H474" i="51" s="1"/>
  <c r="H473" i="51"/>
  <c r="D473" i="51"/>
  <c r="E473" i="51" s="1"/>
  <c r="H472" i="51"/>
  <c r="D472" i="51"/>
  <c r="E472" i="51" s="1"/>
  <c r="H471" i="51"/>
  <c r="E471" i="51"/>
  <c r="D471" i="51"/>
  <c r="H470" i="51"/>
  <c r="D470" i="51"/>
  <c r="E470" i="51" s="1"/>
  <c r="H469" i="51"/>
  <c r="D469" i="51"/>
  <c r="E469" i="51" s="1"/>
  <c r="E468" i="51" s="1"/>
  <c r="H468" i="51"/>
  <c r="C468" i="51"/>
  <c r="H467" i="51"/>
  <c r="D467" i="51"/>
  <c r="E467" i="51" s="1"/>
  <c r="H466" i="51"/>
  <c r="E466" i="51"/>
  <c r="D466" i="51"/>
  <c r="H465" i="51"/>
  <c r="E465" i="51"/>
  <c r="D465" i="51"/>
  <c r="H464" i="51"/>
  <c r="E464" i="51"/>
  <c r="E463" i="51" s="1"/>
  <c r="D464" i="51"/>
  <c r="C463" i="51"/>
  <c r="H463" i="51" s="1"/>
  <c r="H462" i="51"/>
  <c r="D462" i="51"/>
  <c r="E462" i="51" s="1"/>
  <c r="H461" i="51"/>
  <c r="E461" i="51"/>
  <c r="D461" i="51"/>
  <c r="H460" i="51"/>
  <c r="D460" i="51"/>
  <c r="C459" i="51"/>
  <c r="H458" i="51"/>
  <c r="E458" i="51"/>
  <c r="D458" i="51"/>
  <c r="H457" i="51"/>
  <c r="D457" i="51"/>
  <c r="H456" i="51"/>
  <c r="E456" i="51"/>
  <c r="D456" i="51"/>
  <c r="H455" i="51"/>
  <c r="C455" i="51"/>
  <c r="H454" i="51"/>
  <c r="E454" i="51"/>
  <c r="D454" i="51"/>
  <c r="H453" i="51"/>
  <c r="D453" i="51"/>
  <c r="E453" i="51" s="1"/>
  <c r="H452" i="51"/>
  <c r="D452" i="51"/>
  <c r="E452" i="51" s="1"/>
  <c r="H451" i="51"/>
  <c r="E451" i="51"/>
  <c r="E450" i="51" s="1"/>
  <c r="D451" i="51"/>
  <c r="H450" i="51"/>
  <c r="D450" i="51"/>
  <c r="C450" i="51"/>
  <c r="H449" i="51"/>
  <c r="D449" i="51"/>
  <c r="E449" i="51" s="1"/>
  <c r="H448" i="51"/>
  <c r="D448" i="51"/>
  <c r="E448" i="51" s="1"/>
  <c r="H447" i="51"/>
  <c r="D447" i="51"/>
  <c r="E447" i="51" s="1"/>
  <c r="H446" i="51"/>
  <c r="E446" i="51"/>
  <c r="D446" i="51"/>
  <c r="H445" i="51"/>
  <c r="C445" i="51"/>
  <c r="H443" i="51"/>
  <c r="D443" i="51"/>
  <c r="E443" i="51" s="1"/>
  <c r="H442" i="51"/>
  <c r="E442" i="51"/>
  <c r="D442" i="51"/>
  <c r="H441" i="51"/>
  <c r="D441" i="51"/>
  <c r="E441" i="51" s="1"/>
  <c r="H440" i="51"/>
  <c r="E440" i="51"/>
  <c r="D440" i="51"/>
  <c r="H439" i="51"/>
  <c r="E439" i="51"/>
  <c r="D439" i="51"/>
  <c r="H438" i="51"/>
  <c r="D438" i="51"/>
  <c r="E438" i="51" s="1"/>
  <c r="H437" i="51"/>
  <c r="D437" i="51"/>
  <c r="E437" i="51" s="1"/>
  <c r="H436" i="51"/>
  <c r="E436" i="51"/>
  <c r="D436" i="51"/>
  <c r="H435" i="51"/>
  <c r="D435" i="51"/>
  <c r="E435" i="51" s="1"/>
  <c r="H434" i="51"/>
  <c r="D434" i="51"/>
  <c r="E434" i="51" s="1"/>
  <c r="H433" i="51"/>
  <c r="D433" i="51"/>
  <c r="E433" i="51" s="1"/>
  <c r="H432" i="51"/>
  <c r="E432" i="51"/>
  <c r="D432" i="51"/>
  <c r="H431" i="51"/>
  <c r="D431" i="51"/>
  <c r="E431" i="51" s="1"/>
  <c r="H430" i="51"/>
  <c r="D430" i="51"/>
  <c r="E430" i="51" s="1"/>
  <c r="H429" i="51"/>
  <c r="D429" i="51"/>
  <c r="C429" i="51"/>
  <c r="H428" i="51"/>
  <c r="D428" i="51"/>
  <c r="E428" i="51" s="1"/>
  <c r="H427" i="51"/>
  <c r="E427" i="51"/>
  <c r="D427" i="51"/>
  <c r="H426" i="51"/>
  <c r="E426" i="51"/>
  <c r="D426" i="51"/>
  <c r="H425" i="51"/>
  <c r="D425" i="51"/>
  <c r="E425" i="51" s="1"/>
  <c r="H424" i="51"/>
  <c r="D424" i="51"/>
  <c r="E424" i="51" s="1"/>
  <c r="H423" i="51"/>
  <c r="E423" i="51"/>
  <c r="E422" i="51" s="1"/>
  <c r="D423" i="51"/>
  <c r="H422" i="51"/>
  <c r="D422" i="51"/>
  <c r="C422" i="51"/>
  <c r="H421" i="51"/>
  <c r="D421" i="51"/>
  <c r="E421" i="51" s="1"/>
  <c r="H420" i="51"/>
  <c r="D420" i="51"/>
  <c r="E420" i="51" s="1"/>
  <c r="H419" i="51"/>
  <c r="D419" i="51"/>
  <c r="E419" i="51" s="1"/>
  <c r="H418" i="51"/>
  <c r="E418" i="51"/>
  <c r="D418" i="51"/>
  <c r="H417" i="51"/>
  <c r="D417" i="51"/>
  <c r="C416" i="51"/>
  <c r="H416" i="51" s="1"/>
  <c r="H415" i="51"/>
  <c r="E415" i="51"/>
  <c r="D415" i="51"/>
  <c r="H414" i="51"/>
  <c r="D414" i="51"/>
  <c r="H413" i="51"/>
  <c r="E413" i="51"/>
  <c r="D413" i="51"/>
  <c r="H412" i="51"/>
  <c r="C412" i="51"/>
  <c r="H411" i="51"/>
  <c r="E411" i="51"/>
  <c r="D411" i="51"/>
  <c r="H410" i="51"/>
  <c r="D410" i="51"/>
  <c r="D409" i="51" s="1"/>
  <c r="C409" i="51"/>
  <c r="H409" i="51" s="1"/>
  <c r="H408" i="51"/>
  <c r="D408" i="51"/>
  <c r="E408" i="51" s="1"/>
  <c r="H407" i="51"/>
  <c r="E407" i="51"/>
  <c r="D407" i="51"/>
  <c r="H406" i="51"/>
  <c r="D406" i="51"/>
  <c r="E406" i="51" s="1"/>
  <c r="H405" i="51"/>
  <c r="D405" i="51"/>
  <c r="E405" i="51" s="1"/>
  <c r="H404" i="51"/>
  <c r="D404" i="51"/>
  <c r="C404" i="51"/>
  <c r="H403" i="51"/>
  <c r="D403" i="51"/>
  <c r="E403" i="51" s="1"/>
  <c r="H402" i="51"/>
  <c r="E402" i="51"/>
  <c r="D402" i="51"/>
  <c r="H401" i="51"/>
  <c r="E401" i="51"/>
  <c r="D401" i="51"/>
  <c r="H400" i="51"/>
  <c r="D400" i="51"/>
  <c r="D399" i="51" s="1"/>
  <c r="C399" i="51"/>
  <c r="H399" i="51" s="1"/>
  <c r="H398" i="51"/>
  <c r="D398" i="51"/>
  <c r="E398" i="51" s="1"/>
  <c r="H397" i="51"/>
  <c r="E397" i="51"/>
  <c r="D397" i="51"/>
  <c r="H396" i="51"/>
  <c r="D396" i="51"/>
  <c r="C395" i="51"/>
  <c r="H395" i="51" s="1"/>
  <c r="H394" i="51"/>
  <c r="E394" i="51"/>
  <c r="D394" i="51"/>
  <c r="H393" i="51"/>
  <c r="D393" i="51"/>
  <c r="H392" i="51"/>
  <c r="C392" i="51"/>
  <c r="H391" i="51"/>
  <c r="E391" i="51"/>
  <c r="D391" i="51"/>
  <c r="H390" i="51"/>
  <c r="D390" i="51"/>
  <c r="E390" i="51" s="1"/>
  <c r="H389" i="51"/>
  <c r="D389" i="51"/>
  <c r="H388" i="51"/>
  <c r="C388" i="51"/>
  <c r="H387" i="51"/>
  <c r="D387" i="51"/>
  <c r="E387" i="51" s="1"/>
  <c r="H386" i="51"/>
  <c r="E386" i="51"/>
  <c r="D386" i="51"/>
  <c r="H385" i="51"/>
  <c r="D385" i="51"/>
  <c r="E385" i="51" s="1"/>
  <c r="H384" i="51"/>
  <c r="E384" i="51"/>
  <c r="D384" i="51"/>
  <c r="H383" i="51"/>
  <c r="D383" i="51"/>
  <c r="H382" i="51"/>
  <c r="C382" i="51"/>
  <c r="H381" i="51"/>
  <c r="E381" i="51"/>
  <c r="D381" i="51"/>
  <c r="H380" i="51"/>
  <c r="D380" i="51"/>
  <c r="E380" i="51" s="1"/>
  <c r="H379" i="51"/>
  <c r="D379" i="51"/>
  <c r="H378" i="51"/>
  <c r="C378" i="51"/>
  <c r="H377" i="51"/>
  <c r="D377" i="51"/>
  <c r="E377" i="51" s="1"/>
  <c r="H376" i="51"/>
  <c r="E376" i="51"/>
  <c r="D376" i="51"/>
  <c r="H375" i="51"/>
  <c r="D375" i="51"/>
  <c r="E375" i="51" s="1"/>
  <c r="H374" i="51"/>
  <c r="E374" i="51"/>
  <c r="E373" i="51" s="1"/>
  <c r="D374" i="51"/>
  <c r="D373" i="51"/>
  <c r="C373" i="51"/>
  <c r="H373" i="51" s="1"/>
  <c r="H372" i="51"/>
  <c r="D372" i="51"/>
  <c r="E372" i="51" s="1"/>
  <c r="H371" i="51"/>
  <c r="E371" i="51"/>
  <c r="D371" i="51"/>
  <c r="H370" i="51"/>
  <c r="D370" i="51"/>
  <c r="E370" i="51" s="1"/>
  <c r="H369" i="51"/>
  <c r="D369" i="51"/>
  <c r="H368" i="51"/>
  <c r="C368" i="51"/>
  <c r="H367" i="51"/>
  <c r="D367" i="51"/>
  <c r="E367" i="51" s="1"/>
  <c r="H366" i="51"/>
  <c r="E366" i="51"/>
  <c r="D366" i="51"/>
  <c r="H365" i="51"/>
  <c r="D365" i="51"/>
  <c r="E365" i="51" s="1"/>
  <c r="H364" i="51"/>
  <c r="E364" i="51"/>
  <c r="D364" i="51"/>
  <c r="H363" i="51"/>
  <c r="D363" i="51"/>
  <c r="H362" i="51"/>
  <c r="C362" i="51"/>
  <c r="H361" i="51"/>
  <c r="E361" i="51"/>
  <c r="D361" i="51"/>
  <c r="H360" i="51"/>
  <c r="D360" i="51"/>
  <c r="E360" i="51" s="1"/>
  <c r="H359" i="51"/>
  <c r="D359" i="51"/>
  <c r="E359" i="51" s="1"/>
  <c r="H358" i="51"/>
  <c r="D358" i="51"/>
  <c r="C357" i="51"/>
  <c r="H357" i="51" s="1"/>
  <c r="H356" i="51"/>
  <c r="E356" i="51"/>
  <c r="D356" i="51"/>
  <c r="H355" i="51"/>
  <c r="D355" i="51"/>
  <c r="E355" i="51" s="1"/>
  <c r="H354" i="51"/>
  <c r="E354" i="51"/>
  <c r="E353" i="51" s="1"/>
  <c r="D354" i="51"/>
  <c r="D353" i="51"/>
  <c r="C353" i="51"/>
  <c r="H353" i="51" s="1"/>
  <c r="H352" i="51"/>
  <c r="D352" i="51"/>
  <c r="E352" i="51" s="1"/>
  <c r="H351" i="51"/>
  <c r="E351" i="51"/>
  <c r="D351" i="51"/>
  <c r="H350" i="51"/>
  <c r="D350" i="51"/>
  <c r="E350" i="51" s="1"/>
  <c r="H349" i="51"/>
  <c r="D349" i="51"/>
  <c r="H348" i="51"/>
  <c r="C348" i="51"/>
  <c r="H347" i="51"/>
  <c r="D347" i="51"/>
  <c r="E347" i="51" s="1"/>
  <c r="H346" i="51"/>
  <c r="E346" i="51"/>
  <c r="D346" i="51"/>
  <c r="H345" i="51"/>
  <c r="D345" i="51"/>
  <c r="E345" i="51" s="1"/>
  <c r="E344" i="51"/>
  <c r="D344" i="51"/>
  <c r="C344" i="51"/>
  <c r="H343" i="51"/>
  <c r="D343" i="51"/>
  <c r="E343" i="51" s="1"/>
  <c r="H342" i="51"/>
  <c r="D342" i="51"/>
  <c r="E342" i="51" s="1"/>
  <c r="H341" i="51"/>
  <c r="E341" i="51"/>
  <c r="D341" i="51"/>
  <c r="H338" i="51"/>
  <c r="E338" i="51"/>
  <c r="D338" i="51"/>
  <c r="H337" i="51"/>
  <c r="D337" i="51"/>
  <c r="E337" i="51" s="1"/>
  <c r="H336" i="51"/>
  <c r="E336" i="51"/>
  <c r="D336" i="51"/>
  <c r="H335" i="51"/>
  <c r="D335" i="51"/>
  <c r="E335" i="51" s="1"/>
  <c r="H334" i="51"/>
  <c r="E334" i="51"/>
  <c r="D334" i="51"/>
  <c r="H333" i="51"/>
  <c r="E333" i="51"/>
  <c r="D333" i="51"/>
  <c r="H332" i="51"/>
  <c r="D332" i="51"/>
  <c r="D331" i="51" s="1"/>
  <c r="C331" i="51"/>
  <c r="H331" i="51" s="1"/>
  <c r="H330" i="51"/>
  <c r="D330" i="51"/>
  <c r="E330" i="51" s="1"/>
  <c r="H329" i="51"/>
  <c r="E329" i="51"/>
  <c r="E328" i="51" s="1"/>
  <c r="D329" i="51"/>
  <c r="H328" i="51"/>
  <c r="D328" i="51"/>
  <c r="C328" i="51"/>
  <c r="H327" i="51"/>
  <c r="D327" i="51"/>
  <c r="E327" i="51" s="1"/>
  <c r="H326" i="51"/>
  <c r="D326" i="51"/>
  <c r="E326" i="51" s="1"/>
  <c r="H325" i="51"/>
  <c r="D325" i="51"/>
  <c r="C325" i="51"/>
  <c r="H324" i="51"/>
  <c r="D324" i="51"/>
  <c r="E324" i="51" s="1"/>
  <c r="H323" i="51"/>
  <c r="E323" i="51"/>
  <c r="D323" i="51"/>
  <c r="H322" i="51"/>
  <c r="E322" i="51"/>
  <c r="D322" i="51"/>
  <c r="H321" i="51"/>
  <c r="D321" i="51"/>
  <c r="E321" i="51" s="1"/>
  <c r="H320" i="51"/>
  <c r="D320" i="51"/>
  <c r="E320" i="51" s="1"/>
  <c r="H319" i="51"/>
  <c r="E319" i="51"/>
  <c r="D319" i="51"/>
  <c r="H318" i="51"/>
  <c r="D318" i="51"/>
  <c r="E318" i="51" s="1"/>
  <c r="H317" i="51"/>
  <c r="D317" i="51"/>
  <c r="E317" i="51" s="1"/>
  <c r="H316" i="51"/>
  <c r="D316" i="51"/>
  <c r="C315" i="51"/>
  <c r="H315" i="51" s="1"/>
  <c r="C314" i="51"/>
  <c r="H314" i="51" s="1"/>
  <c r="H313" i="51"/>
  <c r="E313" i="51"/>
  <c r="D313" i="51"/>
  <c r="H312" i="51"/>
  <c r="E312" i="51"/>
  <c r="D312" i="51"/>
  <c r="H311" i="51"/>
  <c r="D311" i="51"/>
  <c r="E311" i="51" s="1"/>
  <c r="H310" i="51"/>
  <c r="D310" i="51"/>
  <c r="E310" i="51" s="1"/>
  <c r="H309" i="51"/>
  <c r="E309" i="51"/>
  <c r="E308" i="51" s="1"/>
  <c r="D309" i="51"/>
  <c r="H308" i="51"/>
  <c r="D308" i="51"/>
  <c r="C308" i="51"/>
  <c r="H307" i="51"/>
  <c r="D307" i="51"/>
  <c r="E307" i="51" s="1"/>
  <c r="H306" i="51"/>
  <c r="D306" i="51"/>
  <c r="H305" i="51"/>
  <c r="C305" i="51"/>
  <c r="H304" i="51"/>
  <c r="D304" i="51"/>
  <c r="H303" i="51"/>
  <c r="E303" i="51"/>
  <c r="D303" i="51"/>
  <c r="H302" i="51"/>
  <c r="C302" i="51"/>
  <c r="H301" i="51"/>
  <c r="D301" i="51"/>
  <c r="E301" i="51" s="1"/>
  <c r="H300" i="51"/>
  <c r="E300" i="51"/>
  <c r="D300" i="51"/>
  <c r="H299" i="51"/>
  <c r="D299" i="51"/>
  <c r="H298" i="51"/>
  <c r="C298" i="51"/>
  <c r="H297" i="51"/>
  <c r="E297" i="51"/>
  <c r="D297" i="51"/>
  <c r="H296" i="51"/>
  <c r="E296" i="51"/>
  <c r="D296" i="51"/>
  <c r="C296" i="51"/>
  <c r="H295" i="51"/>
  <c r="E295" i="51"/>
  <c r="D295" i="51"/>
  <c r="H294" i="51"/>
  <c r="D294" i="51"/>
  <c r="E294" i="51" s="1"/>
  <c r="H293" i="51"/>
  <c r="D293" i="51"/>
  <c r="E293" i="51" s="1"/>
  <c r="H292" i="51"/>
  <c r="E292" i="51"/>
  <c r="D292" i="51"/>
  <c r="H291" i="51"/>
  <c r="D291" i="51"/>
  <c r="E291" i="51" s="1"/>
  <c r="H290" i="51"/>
  <c r="D290" i="51"/>
  <c r="E290" i="51" s="1"/>
  <c r="E289" i="51" s="1"/>
  <c r="H289" i="51"/>
  <c r="C289" i="51"/>
  <c r="H288" i="51"/>
  <c r="D288" i="51"/>
  <c r="E288" i="51" s="1"/>
  <c r="H287" i="51"/>
  <c r="E287" i="51"/>
  <c r="D287" i="51"/>
  <c r="H286" i="51"/>
  <c r="E286" i="51"/>
  <c r="D286" i="5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E273" i="51"/>
  <c r="D273" i="51"/>
  <c r="H272" i="51"/>
  <c r="D272" i="51"/>
  <c r="E272" i="51" s="1"/>
  <c r="H271" i="51"/>
  <c r="E271" i="51"/>
  <c r="D271" i="51"/>
  <c r="H270" i="51"/>
  <c r="E270" i="51"/>
  <c r="D270" i="51"/>
  <c r="H269" i="51"/>
  <c r="D269" i="51"/>
  <c r="E269" i="51" s="1"/>
  <c r="H268" i="51"/>
  <c r="D268" i="51"/>
  <c r="E268" i="51" s="1"/>
  <c r="H267" i="51"/>
  <c r="E267" i="51"/>
  <c r="D267" i="51"/>
  <c r="H266" i="51"/>
  <c r="D266" i="51"/>
  <c r="C265" i="51"/>
  <c r="H264" i="51"/>
  <c r="D264" i="51"/>
  <c r="E264" i="51" s="1"/>
  <c r="H262" i="51"/>
  <c r="D262" i="51"/>
  <c r="H261" i="51"/>
  <c r="E261" i="51"/>
  <c r="D261" i="51"/>
  <c r="H260" i="51"/>
  <c r="C260" i="51"/>
  <c r="E252" i="51"/>
  <c r="E250" i="51" s="1"/>
  <c r="D252" i="51"/>
  <c r="D251" i="51"/>
  <c r="E251" i="51" s="1"/>
  <c r="D250" i="51"/>
  <c r="C250" i="51"/>
  <c r="D249" i="51"/>
  <c r="E249" i="51" s="1"/>
  <c r="E248" i="51"/>
  <c r="D248" i="51"/>
  <c r="D247" i="51"/>
  <c r="E246" i="51"/>
  <c r="D246" i="51"/>
  <c r="D245" i="51"/>
  <c r="E245" i="51" s="1"/>
  <c r="C244" i="51"/>
  <c r="C243" i="51" s="1"/>
  <c r="E242" i="51"/>
  <c r="D242" i="51"/>
  <c r="E241" i="51"/>
  <c r="D241" i="51"/>
  <c r="E240" i="51"/>
  <c r="D240" i="51"/>
  <c r="C239" i="51"/>
  <c r="C238" i="51" s="1"/>
  <c r="D237" i="51"/>
  <c r="C236" i="51"/>
  <c r="C235" i="51" s="1"/>
  <c r="E234" i="51"/>
  <c r="E233" i="51" s="1"/>
  <c r="D234" i="51"/>
  <c r="D233" i="51" s="1"/>
  <c r="C233" i="51"/>
  <c r="E232" i="51"/>
  <c r="D232" i="51"/>
  <c r="D231" i="51"/>
  <c r="E231" i="51" s="1"/>
  <c r="D230" i="51"/>
  <c r="E230" i="51" s="1"/>
  <c r="C229" i="51"/>
  <c r="C228" i="51"/>
  <c r="D227" i="51"/>
  <c r="E227" i="51" s="1"/>
  <c r="D226" i="51"/>
  <c r="E226" i="51" s="1"/>
  <c r="E225" i="51"/>
  <c r="E223" i="51" s="1"/>
  <c r="E222" i="51" s="1"/>
  <c r="D225" i="51"/>
  <c r="D224" i="51"/>
  <c r="E224" i="51" s="1"/>
  <c r="D223" i="51"/>
  <c r="D222" i="51" s="1"/>
  <c r="C223" i="51"/>
  <c r="C222" i="51"/>
  <c r="D221" i="51"/>
  <c r="E221" i="51" s="1"/>
  <c r="E220" i="51"/>
  <c r="D220" i="51"/>
  <c r="C220" i="51"/>
  <c r="D219" i="51"/>
  <c r="E218" i="51"/>
  <c r="D218" i="51"/>
  <c r="D217" i="51"/>
  <c r="E217" i="51" s="1"/>
  <c r="C216" i="51"/>
  <c r="C215" i="51"/>
  <c r="E214" i="51"/>
  <c r="E213" i="51" s="1"/>
  <c r="D214" i="51"/>
  <c r="D213" i="51"/>
  <c r="C213" i="51"/>
  <c r="D212" i="51"/>
  <c r="E212" i="51" s="1"/>
  <c r="E211" i="51"/>
  <c r="D211" i="51"/>
  <c r="C211" i="51"/>
  <c r="D210" i="51"/>
  <c r="E210" i="51" s="1"/>
  <c r="E209" i="51"/>
  <c r="D209" i="51"/>
  <c r="D208" i="51"/>
  <c r="C207" i="51"/>
  <c r="D206" i="51"/>
  <c r="E206" i="51" s="1"/>
  <c r="E204" i="51" s="1"/>
  <c r="D205" i="51"/>
  <c r="E205" i="51" s="1"/>
  <c r="C204" i="51"/>
  <c r="C203" i="51"/>
  <c r="D202" i="51"/>
  <c r="E202" i="51" s="1"/>
  <c r="E201" i="51"/>
  <c r="E200" i="51" s="1"/>
  <c r="D201" i="51"/>
  <c r="D200" i="51" s="1"/>
  <c r="C201" i="51"/>
  <c r="C200" i="51"/>
  <c r="D199" i="51"/>
  <c r="E199" i="51" s="1"/>
  <c r="E198" i="51"/>
  <c r="E197" i="51" s="1"/>
  <c r="D198" i="51"/>
  <c r="C198" i="51"/>
  <c r="D197" i="51"/>
  <c r="C197" i="51"/>
  <c r="D196" i="51"/>
  <c r="E196" i="51" s="1"/>
  <c r="E195" i="51"/>
  <c r="D195" i="51"/>
  <c r="C195" i="51"/>
  <c r="D194" i="51"/>
  <c r="C193" i="51"/>
  <c r="E192" i="51"/>
  <c r="D192" i="51"/>
  <c r="D191" i="51"/>
  <c r="E191" i="51" s="1"/>
  <c r="D190" i="51"/>
  <c r="D189" i="51" s="1"/>
  <c r="C189" i="51"/>
  <c r="C188" i="51" s="1"/>
  <c r="D187" i="51"/>
  <c r="E187" i="51" s="1"/>
  <c r="E185" i="51" s="1"/>
  <c r="E184" i="51" s="1"/>
  <c r="D186" i="51"/>
  <c r="E186" i="51" s="1"/>
  <c r="C185" i="51"/>
  <c r="C184" i="51"/>
  <c r="D183" i="51"/>
  <c r="E183" i="51" s="1"/>
  <c r="E182" i="51"/>
  <c r="D182" i="51"/>
  <c r="C182" i="51"/>
  <c r="D181" i="51"/>
  <c r="C180" i="51"/>
  <c r="C179" i="51" s="1"/>
  <c r="H176" i="51"/>
  <c r="D176" i="51"/>
  <c r="E176" i="51" s="1"/>
  <c r="H175" i="51"/>
  <c r="E175" i="51"/>
  <c r="E174" i="51" s="1"/>
  <c r="D175" i="51"/>
  <c r="H174" i="51"/>
  <c r="D174" i="51"/>
  <c r="C174" i="51"/>
  <c r="H173" i="51"/>
  <c r="D173" i="51"/>
  <c r="E173" i="51" s="1"/>
  <c r="H172" i="51"/>
  <c r="D172" i="51"/>
  <c r="C171" i="51"/>
  <c r="H171" i="51" s="1"/>
  <c r="H169" i="51"/>
  <c r="D169" i="51"/>
  <c r="E169" i="51" s="1"/>
  <c r="H168" i="51"/>
  <c r="D168" i="51"/>
  <c r="E168" i="51" s="1"/>
  <c r="E167" i="51" s="1"/>
  <c r="H167" i="51"/>
  <c r="C167" i="51"/>
  <c r="H166" i="51"/>
  <c r="E166" i="51"/>
  <c r="D166" i="51"/>
  <c r="H165" i="51"/>
  <c r="D165" i="51"/>
  <c r="D164" i="51" s="1"/>
  <c r="C164" i="51"/>
  <c r="H162" i="51"/>
  <c r="D162" i="51"/>
  <c r="E162" i="51" s="1"/>
  <c r="H161" i="51"/>
  <c r="D161" i="51"/>
  <c r="C160" i="51"/>
  <c r="H160" i="51" s="1"/>
  <c r="H159" i="51"/>
  <c r="D159" i="51"/>
  <c r="E159" i="51" s="1"/>
  <c r="H158" i="51"/>
  <c r="E158" i="51"/>
  <c r="E157" i="51" s="1"/>
  <c r="D158" i="51"/>
  <c r="H157" i="51"/>
  <c r="D157" i="51"/>
  <c r="C157" i="51"/>
  <c r="H156" i="51"/>
  <c r="D156" i="51"/>
  <c r="E156" i="51" s="1"/>
  <c r="H155" i="51"/>
  <c r="D155" i="51"/>
  <c r="C154" i="51"/>
  <c r="H154" i="51" s="1"/>
  <c r="H151" i="51"/>
  <c r="D151" i="51"/>
  <c r="E151" i="51" s="1"/>
  <c r="E149" i="51" s="1"/>
  <c r="H150" i="51"/>
  <c r="E150" i="51"/>
  <c r="H149" i="51"/>
  <c r="C149" i="51"/>
  <c r="H148" i="51"/>
  <c r="D148" i="51"/>
  <c r="E148" i="51" s="1"/>
  <c r="H147" i="51"/>
  <c r="D147" i="51"/>
  <c r="C146" i="51"/>
  <c r="H146" i="51" s="1"/>
  <c r="H145" i="51"/>
  <c r="D145" i="51"/>
  <c r="E145" i="51" s="1"/>
  <c r="H144" i="51"/>
  <c r="E144" i="51"/>
  <c r="E143" i="51" s="1"/>
  <c r="D144" i="51"/>
  <c r="H143" i="51"/>
  <c r="D143" i="51"/>
  <c r="C143" i="51"/>
  <c r="H142" i="51"/>
  <c r="D142" i="51"/>
  <c r="E142" i="51" s="1"/>
  <c r="H141" i="51"/>
  <c r="D141" i="51"/>
  <c r="C140" i="51"/>
  <c r="H140" i="51" s="1"/>
  <c r="H139" i="51"/>
  <c r="D139" i="51"/>
  <c r="E139" i="51" s="1"/>
  <c r="H138" i="51"/>
  <c r="E138" i="51"/>
  <c r="D138" i="51"/>
  <c r="H137" i="51"/>
  <c r="D137" i="51"/>
  <c r="E137" i="51" s="1"/>
  <c r="E136" i="51" s="1"/>
  <c r="D136" i="51"/>
  <c r="C136" i="51"/>
  <c r="H134" i="51"/>
  <c r="D134" i="51"/>
  <c r="E134" i="51" s="1"/>
  <c r="H133" i="51"/>
  <c r="D133" i="51"/>
  <c r="C132" i="51"/>
  <c r="H132" i="51" s="1"/>
  <c r="H131" i="51"/>
  <c r="D131" i="51"/>
  <c r="E131" i="51" s="1"/>
  <c r="H130" i="51"/>
  <c r="E130" i="51"/>
  <c r="E129" i="51" s="1"/>
  <c r="D130" i="51"/>
  <c r="H129" i="51"/>
  <c r="D129" i="51"/>
  <c r="C129" i="51"/>
  <c r="H128" i="51"/>
  <c r="D128" i="51"/>
  <c r="E128" i="51" s="1"/>
  <c r="H127" i="51"/>
  <c r="D127" i="51"/>
  <c r="C126" i="51"/>
  <c r="H126" i="51" s="1"/>
  <c r="H125" i="51"/>
  <c r="D125" i="51"/>
  <c r="E125" i="51" s="1"/>
  <c r="H124" i="51"/>
  <c r="E124" i="51"/>
  <c r="E123" i="51" s="1"/>
  <c r="D124" i="51"/>
  <c r="H123" i="51"/>
  <c r="D123" i="51"/>
  <c r="C123" i="51"/>
  <c r="H122" i="51"/>
  <c r="D122" i="51"/>
  <c r="E122" i="51" s="1"/>
  <c r="H121" i="51"/>
  <c r="D121" i="51"/>
  <c r="C120" i="51"/>
  <c r="C116" i="51" s="1"/>
  <c r="H119" i="51"/>
  <c r="D119" i="51"/>
  <c r="E119" i="51" s="1"/>
  <c r="H118" i="51"/>
  <c r="E118" i="51"/>
  <c r="E117" i="51" s="1"/>
  <c r="D118" i="51"/>
  <c r="H117" i="51"/>
  <c r="D117" i="51"/>
  <c r="C117" i="51"/>
  <c r="H116" i="51"/>
  <c r="J116" i="51" s="1"/>
  <c r="H113" i="51"/>
  <c r="D113" i="51"/>
  <c r="E113" i="51" s="1"/>
  <c r="H112" i="51"/>
  <c r="D112" i="51"/>
  <c r="E112" i="51" s="1"/>
  <c r="H111" i="51"/>
  <c r="E111" i="51"/>
  <c r="D111" i="51"/>
  <c r="H110" i="51"/>
  <c r="E110" i="51"/>
  <c r="D110" i="51"/>
  <c r="H109" i="51"/>
  <c r="D109" i="51"/>
  <c r="E109" i="51" s="1"/>
  <c r="H108" i="51"/>
  <c r="D108" i="51"/>
  <c r="E108" i="51" s="1"/>
  <c r="H107" i="51"/>
  <c r="E107" i="51"/>
  <c r="D107" i="51"/>
  <c r="H106" i="51"/>
  <c r="D106" i="51"/>
  <c r="E106" i="51" s="1"/>
  <c r="H105" i="51"/>
  <c r="D105" i="51"/>
  <c r="E105" i="51" s="1"/>
  <c r="H104" i="51"/>
  <c r="D104" i="51"/>
  <c r="E104" i="51" s="1"/>
  <c r="H103" i="51"/>
  <c r="E103" i="51"/>
  <c r="D103" i="51"/>
  <c r="H102" i="51"/>
  <c r="E102" i="51"/>
  <c r="D102" i="51"/>
  <c r="H101" i="51"/>
  <c r="D101" i="51"/>
  <c r="E101" i="51" s="1"/>
  <c r="H100" i="51"/>
  <c r="D100" i="51"/>
  <c r="E100" i="51" s="1"/>
  <c r="H99" i="51"/>
  <c r="E99" i="51"/>
  <c r="D99" i="51"/>
  <c r="H98" i="51"/>
  <c r="D98" i="51"/>
  <c r="E98" i="51" s="1"/>
  <c r="E97" i="51" s="1"/>
  <c r="H97" i="51"/>
  <c r="J97" i="51" s="1"/>
  <c r="C97" i="51"/>
  <c r="H96" i="51"/>
  <c r="D96" i="51"/>
  <c r="E96" i="51" s="1"/>
  <c r="H95" i="51"/>
  <c r="D95" i="51"/>
  <c r="E95" i="51" s="1"/>
  <c r="H94" i="51"/>
  <c r="D94" i="51"/>
  <c r="E94" i="51" s="1"/>
  <c r="H93" i="51"/>
  <c r="E93" i="51"/>
  <c r="D93" i="51"/>
  <c r="H92" i="51"/>
  <c r="D92" i="51"/>
  <c r="E92" i="51" s="1"/>
  <c r="H91" i="51"/>
  <c r="E91" i="51"/>
  <c r="D91" i="51"/>
  <c r="H90" i="51"/>
  <c r="D90" i="51"/>
  <c r="E90" i="51" s="1"/>
  <c r="H89" i="51"/>
  <c r="E89" i="51"/>
  <c r="D89" i="51"/>
  <c r="H88" i="51"/>
  <c r="E88" i="51"/>
  <c r="D88" i="51"/>
  <c r="H87" i="51"/>
  <c r="D87" i="51"/>
  <c r="E87" i="51" s="1"/>
  <c r="H86" i="51"/>
  <c r="D86" i="51"/>
  <c r="E86" i="51" s="1"/>
  <c r="H85" i="51"/>
  <c r="E85" i="51"/>
  <c r="D85" i="51"/>
  <c r="H84" i="51"/>
  <c r="D84" i="51"/>
  <c r="E84" i="51" s="1"/>
  <c r="H83" i="51"/>
  <c r="D83" i="51"/>
  <c r="E83" i="51" s="1"/>
  <c r="H82" i="51"/>
  <c r="D82" i="51"/>
  <c r="E82" i="51" s="1"/>
  <c r="H81" i="51"/>
  <c r="E81" i="51"/>
  <c r="D81" i="51"/>
  <c r="H80" i="51"/>
  <c r="D80" i="51"/>
  <c r="E80" i="51" s="1"/>
  <c r="H79" i="51"/>
  <c r="D79" i="51"/>
  <c r="E79" i="51" s="1"/>
  <c r="H78" i="51"/>
  <c r="D78" i="51"/>
  <c r="E78" i="51" s="1"/>
  <c r="H77" i="51"/>
  <c r="E77" i="51"/>
  <c r="D77" i="51"/>
  <c r="H76" i="51"/>
  <c r="D76" i="51"/>
  <c r="E76" i="51" s="1"/>
  <c r="H75" i="51"/>
  <c r="E75" i="51"/>
  <c r="D75" i="51"/>
  <c r="H74" i="51"/>
  <c r="D74" i="51"/>
  <c r="E74" i="51" s="1"/>
  <c r="H73" i="51"/>
  <c r="E73" i="51"/>
  <c r="D73" i="51"/>
  <c r="H72" i="51"/>
  <c r="E72" i="51"/>
  <c r="D72" i="51"/>
  <c r="H71" i="51"/>
  <c r="D71" i="51"/>
  <c r="E71" i="51" s="1"/>
  <c r="H70" i="51"/>
  <c r="D70" i="51"/>
  <c r="H69" i="51"/>
  <c r="E69" i="51"/>
  <c r="D69" i="51"/>
  <c r="H68" i="51"/>
  <c r="J68" i="51" s="1"/>
  <c r="C68" i="51"/>
  <c r="H67" i="51"/>
  <c r="J67" i="51" s="1"/>
  <c r="C67" i="51"/>
  <c r="H66" i="51"/>
  <c r="D66" i="51"/>
  <c r="E66" i="51" s="1"/>
  <c r="H65" i="51"/>
  <c r="E65" i="51"/>
  <c r="D65" i="51"/>
  <c r="H64" i="51"/>
  <c r="E64" i="51"/>
  <c r="D64" i="51"/>
  <c r="H63" i="51"/>
  <c r="D63" i="51"/>
  <c r="E63" i="51" s="1"/>
  <c r="H62" i="51"/>
  <c r="D62" i="51"/>
  <c r="E62" i="51" s="1"/>
  <c r="H61" i="51"/>
  <c r="J61" i="51" s="1"/>
  <c r="C61" i="51"/>
  <c r="H60" i="51"/>
  <c r="D60" i="51"/>
  <c r="E60" i="51" s="1"/>
  <c r="H59" i="51"/>
  <c r="E59" i="51"/>
  <c r="D59" i="51"/>
  <c r="H58" i="51"/>
  <c r="D58" i="51"/>
  <c r="E58" i="51" s="1"/>
  <c r="H57" i="51"/>
  <c r="E57" i="51"/>
  <c r="D57" i="51"/>
  <c r="H56" i="51"/>
  <c r="D56" i="51"/>
  <c r="E56" i="51" s="1"/>
  <c r="H55" i="51"/>
  <c r="E55" i="51"/>
  <c r="D55" i="51"/>
  <c r="H54" i="51"/>
  <c r="E54" i="51"/>
  <c r="D54" i="51"/>
  <c r="H53" i="51"/>
  <c r="D53" i="51"/>
  <c r="E53" i="51" s="1"/>
  <c r="H52" i="51"/>
  <c r="D52" i="51"/>
  <c r="E52" i="51" s="1"/>
  <c r="H51" i="51"/>
  <c r="E51" i="51"/>
  <c r="D51" i="51"/>
  <c r="H50" i="51"/>
  <c r="D50" i="51"/>
  <c r="E50" i="51" s="1"/>
  <c r="H49" i="51"/>
  <c r="D49" i="51"/>
  <c r="E49" i="51" s="1"/>
  <c r="H48" i="51"/>
  <c r="D48" i="51"/>
  <c r="E48" i="51" s="1"/>
  <c r="H47" i="51"/>
  <c r="E47" i="51"/>
  <c r="D47" i="51"/>
  <c r="H46" i="51"/>
  <c r="D46" i="51"/>
  <c r="E46" i="51" s="1"/>
  <c r="H45" i="51"/>
  <c r="D45" i="51"/>
  <c r="E45" i="51" s="1"/>
  <c r="H44" i="51"/>
  <c r="D44" i="51"/>
  <c r="E44" i="51" s="1"/>
  <c r="H43" i="51"/>
  <c r="E43" i="51"/>
  <c r="D43" i="51"/>
  <c r="H42" i="51"/>
  <c r="D42" i="51"/>
  <c r="E42" i="51" s="1"/>
  <c r="H41" i="51"/>
  <c r="E41" i="51"/>
  <c r="D41" i="51"/>
  <c r="H40" i="51"/>
  <c r="D40" i="51"/>
  <c r="H39" i="51"/>
  <c r="E39" i="51"/>
  <c r="D39" i="51"/>
  <c r="H38" i="51"/>
  <c r="J38" i="51" s="1"/>
  <c r="C38" i="51"/>
  <c r="C3" i="51" s="1"/>
  <c r="H37" i="51"/>
  <c r="E37" i="51"/>
  <c r="D37" i="51"/>
  <c r="H36" i="51"/>
  <c r="D36" i="51"/>
  <c r="E36" i="51" s="1"/>
  <c r="H35" i="51"/>
  <c r="D35" i="51"/>
  <c r="E35" i="51" s="1"/>
  <c r="H34" i="51"/>
  <c r="D34" i="51"/>
  <c r="E34" i="51" s="1"/>
  <c r="H33" i="51"/>
  <c r="E33" i="51"/>
  <c r="D33" i="51"/>
  <c r="H32" i="51"/>
  <c r="D32" i="51"/>
  <c r="E32" i="51" s="1"/>
  <c r="H31" i="51"/>
  <c r="D31" i="51"/>
  <c r="E31" i="51" s="1"/>
  <c r="H30" i="51"/>
  <c r="D30" i="51"/>
  <c r="E30" i="51" s="1"/>
  <c r="H29" i="51"/>
  <c r="E29" i="51"/>
  <c r="D29" i="51"/>
  <c r="H28" i="51"/>
  <c r="D28" i="51"/>
  <c r="E28" i="51" s="1"/>
  <c r="H27" i="51"/>
  <c r="E27" i="51"/>
  <c r="D27" i="51"/>
  <c r="H26" i="51"/>
  <c r="D26" i="51"/>
  <c r="E26" i="51" s="1"/>
  <c r="H25" i="51"/>
  <c r="E25" i="51"/>
  <c r="D25" i="51"/>
  <c r="H24" i="51"/>
  <c r="E24" i="51"/>
  <c r="D24" i="51"/>
  <c r="H23" i="51"/>
  <c r="D23" i="51"/>
  <c r="E23" i="51" s="1"/>
  <c r="H22" i="51"/>
  <c r="D22" i="51"/>
  <c r="E22" i="51" s="1"/>
  <c r="H21" i="51"/>
  <c r="E21" i="51"/>
  <c r="D21" i="51"/>
  <c r="H20" i="51"/>
  <c r="D20" i="51"/>
  <c r="E20" i="51" s="1"/>
  <c r="H19" i="51"/>
  <c r="D19" i="51"/>
  <c r="E19" i="51" s="1"/>
  <c r="H18" i="51"/>
  <c r="D18" i="51"/>
  <c r="E18" i="51" s="1"/>
  <c r="H17" i="51"/>
  <c r="E17" i="51"/>
  <c r="D17" i="51"/>
  <c r="H16" i="51"/>
  <c r="D16" i="51"/>
  <c r="E16" i="51" s="1"/>
  <c r="H15" i="51"/>
  <c r="D15" i="51"/>
  <c r="E15" i="51" s="1"/>
  <c r="H14" i="51"/>
  <c r="D14" i="51"/>
  <c r="E14" i="51" s="1"/>
  <c r="H13" i="51"/>
  <c r="E13" i="51"/>
  <c r="D13" i="51"/>
  <c r="H12" i="51"/>
  <c r="D12" i="51"/>
  <c r="E12" i="51" s="1"/>
  <c r="H11" i="51"/>
  <c r="J11" i="51" s="1"/>
  <c r="C11" i="51"/>
  <c r="H10" i="51"/>
  <c r="E10" i="51"/>
  <c r="D10" i="51"/>
  <c r="H9" i="51"/>
  <c r="D9" i="51"/>
  <c r="E9" i="51" s="1"/>
  <c r="H8" i="51"/>
  <c r="D8" i="51"/>
  <c r="E8" i="51" s="1"/>
  <c r="H7" i="51"/>
  <c r="E7" i="51"/>
  <c r="D7" i="51"/>
  <c r="H6" i="51"/>
  <c r="D6" i="51"/>
  <c r="E6" i="51" s="1"/>
  <c r="H5" i="51"/>
  <c r="D5" i="51"/>
  <c r="E5" i="51" s="1"/>
  <c r="J4" i="51"/>
  <c r="H4" i="51"/>
  <c r="E778" i="50"/>
  <c r="D778" i="50"/>
  <c r="E777" i="50"/>
  <c r="D777" i="50"/>
  <c r="C777" i="50"/>
  <c r="D776" i="50"/>
  <c r="E776" i="50" s="1"/>
  <c r="E775" i="50"/>
  <c r="D775" i="50"/>
  <c r="D774" i="50"/>
  <c r="E774" i="50" s="1"/>
  <c r="E773" i="50"/>
  <c r="D773" i="50"/>
  <c r="D772" i="50"/>
  <c r="D771" i="50" s="1"/>
  <c r="C772" i="50"/>
  <c r="C771" i="50" s="1"/>
  <c r="E770" i="50"/>
  <c r="D770" i="50"/>
  <c r="D769" i="50"/>
  <c r="C768" i="50"/>
  <c r="C767" i="50" s="1"/>
  <c r="D766" i="50"/>
  <c r="C765" i="50"/>
  <c r="E764" i="50"/>
  <c r="D764" i="50"/>
  <c r="D763" i="50"/>
  <c r="E763" i="50" s="1"/>
  <c r="E762" i="50"/>
  <c r="D762" i="50"/>
  <c r="D761" i="50" s="1"/>
  <c r="D760" i="50" s="1"/>
  <c r="C761" i="50"/>
  <c r="C760" i="50" s="1"/>
  <c r="E759" i="50"/>
  <c r="D759" i="50"/>
  <c r="D758" i="50"/>
  <c r="E758" i="50" s="1"/>
  <c r="E757" i="50"/>
  <c r="E756" i="50" s="1"/>
  <c r="E755" i="50" s="1"/>
  <c r="D757" i="50"/>
  <c r="D756" i="50" s="1"/>
  <c r="D755" i="50" s="1"/>
  <c r="C756" i="50"/>
  <c r="C755" i="50" s="1"/>
  <c r="D754" i="50"/>
  <c r="D753" i="50"/>
  <c r="E753" i="50" s="1"/>
  <c r="D752" i="50"/>
  <c r="C751" i="50"/>
  <c r="C750" i="50" s="1"/>
  <c r="D749" i="50"/>
  <c r="E749" i="50" s="1"/>
  <c r="D748" i="50"/>
  <c r="E748" i="50" s="1"/>
  <c r="E747" i="50"/>
  <c r="E746" i="50" s="1"/>
  <c r="D747" i="50"/>
  <c r="D746" i="50" s="1"/>
  <c r="C746" i="50"/>
  <c r="E745" i="50"/>
  <c r="E744" i="50" s="1"/>
  <c r="D745" i="50"/>
  <c r="D744" i="50"/>
  <c r="C744" i="50"/>
  <c r="C743" i="50" s="1"/>
  <c r="E742" i="50"/>
  <c r="E741" i="50" s="1"/>
  <c r="D742" i="50"/>
  <c r="D741" i="50"/>
  <c r="C741" i="50"/>
  <c r="D740" i="50"/>
  <c r="E740" i="50" s="1"/>
  <c r="E739" i="50" s="1"/>
  <c r="D739" i="50"/>
  <c r="C739" i="50"/>
  <c r="D738" i="50"/>
  <c r="E738" i="50" s="1"/>
  <c r="E737" i="50"/>
  <c r="D737" i="50"/>
  <c r="D736" i="50"/>
  <c r="E736" i="50" s="1"/>
  <c r="E735" i="50"/>
  <c r="D735" i="50"/>
  <c r="D734" i="50"/>
  <c r="D733" i="50" s="1"/>
  <c r="C734" i="50"/>
  <c r="C733" i="50" s="1"/>
  <c r="E732" i="50"/>
  <c r="E731" i="50" s="1"/>
  <c r="E730" i="50" s="1"/>
  <c r="D732" i="50"/>
  <c r="D731" i="50"/>
  <c r="D730" i="50" s="1"/>
  <c r="C731" i="50"/>
  <c r="C730" i="50"/>
  <c r="E729" i="50"/>
  <c r="D729" i="50"/>
  <c r="D728" i="50"/>
  <c r="C727" i="50"/>
  <c r="H724" i="50"/>
  <c r="D724" i="50"/>
  <c r="E724" i="50" s="1"/>
  <c r="H723" i="50"/>
  <c r="D723" i="50"/>
  <c r="E723" i="50" s="1"/>
  <c r="H722" i="50"/>
  <c r="E722" i="50"/>
  <c r="C722" i="50"/>
  <c r="H721" i="50"/>
  <c r="E721" i="50"/>
  <c r="D721" i="50"/>
  <c r="H720" i="50"/>
  <c r="D720" i="50"/>
  <c r="E720" i="50" s="1"/>
  <c r="H719" i="50"/>
  <c r="D719" i="50"/>
  <c r="H718" i="50"/>
  <c r="C718" i="50"/>
  <c r="C717" i="50"/>
  <c r="H715" i="50"/>
  <c r="E715" i="50"/>
  <c r="D715" i="50"/>
  <c r="H714" i="50"/>
  <c r="D714" i="50"/>
  <c r="E714" i="50" s="1"/>
  <c r="H713" i="50"/>
  <c r="D713" i="50"/>
  <c r="E713" i="50" s="1"/>
  <c r="H712" i="50"/>
  <c r="E712" i="50"/>
  <c r="D712" i="50"/>
  <c r="H711" i="50"/>
  <c r="E711" i="50"/>
  <c r="D711" i="50"/>
  <c r="H710" i="50"/>
  <c r="D710" i="50"/>
  <c r="E710" i="50" s="1"/>
  <c r="H709" i="50"/>
  <c r="D709" i="50"/>
  <c r="E709" i="50" s="1"/>
  <c r="H708" i="50"/>
  <c r="E708" i="50"/>
  <c r="D708" i="50"/>
  <c r="H707" i="50"/>
  <c r="E707" i="50"/>
  <c r="D707" i="50"/>
  <c r="H706" i="50"/>
  <c r="D706" i="50"/>
  <c r="E706" i="50" s="1"/>
  <c r="H705" i="50"/>
  <c r="D705" i="50"/>
  <c r="E705" i="50" s="1"/>
  <c r="H704" i="50"/>
  <c r="E704" i="50"/>
  <c r="D704" i="50"/>
  <c r="H703" i="50"/>
  <c r="E703" i="50"/>
  <c r="D703" i="50"/>
  <c r="H702" i="50"/>
  <c r="D702" i="50"/>
  <c r="E702" i="50" s="1"/>
  <c r="H701" i="50"/>
  <c r="D701" i="50"/>
  <c r="E701" i="50" s="1"/>
  <c r="H700" i="50"/>
  <c r="C700" i="50"/>
  <c r="H699" i="50"/>
  <c r="E699" i="50"/>
  <c r="D699" i="50"/>
  <c r="H698" i="50"/>
  <c r="E698" i="50"/>
  <c r="D698" i="50"/>
  <c r="H697" i="50"/>
  <c r="D697" i="50"/>
  <c r="H696" i="50"/>
  <c r="D696" i="50"/>
  <c r="E696" i="50" s="1"/>
  <c r="H695" i="50"/>
  <c r="E695" i="50"/>
  <c r="D695" i="50"/>
  <c r="H694" i="50"/>
  <c r="C694" i="50"/>
  <c r="H693" i="50"/>
  <c r="D693" i="50"/>
  <c r="E693" i="50" s="1"/>
  <c r="H692" i="50"/>
  <c r="D692" i="50"/>
  <c r="E692" i="50" s="1"/>
  <c r="H691" i="50"/>
  <c r="D691" i="50"/>
  <c r="E691" i="50" s="1"/>
  <c r="H690" i="50"/>
  <c r="E690" i="50"/>
  <c r="D690" i="50"/>
  <c r="H689" i="50"/>
  <c r="E689" i="50"/>
  <c r="D689" i="50"/>
  <c r="H688" i="50"/>
  <c r="D688" i="50"/>
  <c r="H687" i="50"/>
  <c r="C687" i="50"/>
  <c r="H686" i="50"/>
  <c r="D686" i="50"/>
  <c r="E686" i="50" s="1"/>
  <c r="H685" i="50"/>
  <c r="E685" i="50"/>
  <c r="D685" i="50"/>
  <c r="H684" i="50"/>
  <c r="E684" i="50"/>
  <c r="D684" i="50"/>
  <c r="D683" i="50"/>
  <c r="C683" i="50"/>
  <c r="H682" i="50"/>
  <c r="D682" i="50"/>
  <c r="E682" i="50" s="1"/>
  <c r="H681" i="50"/>
  <c r="D681" i="50"/>
  <c r="E681" i="50" s="1"/>
  <c r="E679" i="50" s="1"/>
  <c r="H680" i="50"/>
  <c r="E680" i="50"/>
  <c r="D680" i="50"/>
  <c r="H679" i="50"/>
  <c r="D679" i="50"/>
  <c r="C679" i="50"/>
  <c r="H678" i="50"/>
  <c r="E678" i="50"/>
  <c r="D678" i="50"/>
  <c r="H677" i="50"/>
  <c r="D677" i="50"/>
  <c r="H676" i="50"/>
  <c r="C676" i="50"/>
  <c r="H675" i="50"/>
  <c r="D675" i="50"/>
  <c r="E675" i="50" s="1"/>
  <c r="H674" i="50"/>
  <c r="E674" i="50"/>
  <c r="D674" i="50"/>
  <c r="H673" i="50"/>
  <c r="E673" i="50"/>
  <c r="D673" i="50"/>
  <c r="H672" i="50"/>
  <c r="D672" i="50"/>
  <c r="H671" i="50"/>
  <c r="C671" i="50"/>
  <c r="H670" i="50"/>
  <c r="D670" i="50"/>
  <c r="E670" i="50" s="1"/>
  <c r="H669" i="50"/>
  <c r="E669" i="50"/>
  <c r="D669" i="50"/>
  <c r="H668" i="50"/>
  <c r="E668" i="50"/>
  <c r="D668" i="50"/>
  <c r="H667" i="50"/>
  <c r="D667" i="50"/>
  <c r="E667" i="50" s="1"/>
  <c r="H666" i="50"/>
  <c r="D666" i="50"/>
  <c r="E666" i="50" s="1"/>
  <c r="H665" i="50"/>
  <c r="E665" i="50"/>
  <c r="C665" i="50"/>
  <c r="H664" i="50"/>
  <c r="E664" i="50"/>
  <c r="D664" i="50"/>
  <c r="H663" i="50"/>
  <c r="D663" i="50"/>
  <c r="E663" i="50" s="1"/>
  <c r="H662" i="50"/>
  <c r="D662" i="50"/>
  <c r="C661" i="50"/>
  <c r="H661" i="50" s="1"/>
  <c r="H660" i="50"/>
  <c r="D660" i="50"/>
  <c r="E660" i="50" s="1"/>
  <c r="H659" i="50"/>
  <c r="E659" i="50"/>
  <c r="D659" i="50"/>
  <c r="H658" i="50"/>
  <c r="D658" i="50"/>
  <c r="E658" i="50" s="1"/>
  <c r="H657" i="50"/>
  <c r="D657" i="50"/>
  <c r="E657" i="50" s="1"/>
  <c r="H656" i="50"/>
  <c r="D656" i="50"/>
  <c r="E656" i="50" s="1"/>
  <c r="H655" i="50"/>
  <c r="E655" i="50"/>
  <c r="D655" i="50"/>
  <c r="H654" i="50"/>
  <c r="D654" i="50"/>
  <c r="C653" i="50"/>
  <c r="H653" i="50" s="1"/>
  <c r="H652" i="50"/>
  <c r="D652" i="50"/>
  <c r="E652" i="50" s="1"/>
  <c r="H651" i="50"/>
  <c r="D651" i="50"/>
  <c r="E651" i="50" s="1"/>
  <c r="H650" i="50"/>
  <c r="E650" i="50"/>
  <c r="D650" i="50"/>
  <c r="H649" i="50"/>
  <c r="E649" i="50"/>
  <c r="D649" i="50"/>
  <c r="H648" i="50"/>
  <c r="D648" i="50"/>
  <c r="E648" i="50" s="1"/>
  <c r="H647" i="50"/>
  <c r="D647" i="50"/>
  <c r="E647" i="50" s="1"/>
  <c r="H646" i="50"/>
  <c r="C646" i="50"/>
  <c r="H644" i="50"/>
  <c r="D644" i="50"/>
  <c r="E644" i="50" s="1"/>
  <c r="H643" i="50"/>
  <c r="E643" i="50"/>
  <c r="D643" i="50"/>
  <c r="H642" i="50"/>
  <c r="J642" i="50" s="1"/>
  <c r="C642" i="50"/>
  <c r="H641" i="50"/>
  <c r="E641" i="50"/>
  <c r="D641" i="50"/>
  <c r="H640" i="50"/>
  <c r="E640" i="50"/>
  <c r="D640" i="50"/>
  <c r="H639" i="50"/>
  <c r="D639" i="50"/>
  <c r="E639" i="50" s="1"/>
  <c r="J638" i="50"/>
  <c r="D638" i="50"/>
  <c r="C638" i="50"/>
  <c r="H638" i="50" s="1"/>
  <c r="H637" i="50"/>
  <c r="D637" i="50"/>
  <c r="E637" i="50" s="1"/>
  <c r="H636" i="50"/>
  <c r="D636" i="50"/>
  <c r="E636" i="50" s="1"/>
  <c r="H635" i="50"/>
  <c r="E635" i="50"/>
  <c r="D635" i="50"/>
  <c r="H634" i="50"/>
  <c r="D634" i="50"/>
  <c r="E634" i="50" s="1"/>
  <c r="H633" i="50"/>
  <c r="D633" i="50"/>
  <c r="E633" i="50" s="1"/>
  <c r="H632" i="50"/>
  <c r="D632" i="50"/>
  <c r="E632" i="50" s="1"/>
  <c r="H631" i="50"/>
  <c r="E631" i="50"/>
  <c r="D631" i="50"/>
  <c r="H630" i="50"/>
  <c r="E630" i="50"/>
  <c r="D630" i="50"/>
  <c r="H629" i="50"/>
  <c r="D629" i="50"/>
  <c r="H628" i="50"/>
  <c r="C628" i="50"/>
  <c r="H627" i="50"/>
  <c r="D627" i="50"/>
  <c r="E627" i="50" s="1"/>
  <c r="H626" i="50"/>
  <c r="E626" i="50"/>
  <c r="D626" i="50"/>
  <c r="H625" i="50"/>
  <c r="E625" i="50"/>
  <c r="D625" i="50"/>
  <c r="H624" i="50"/>
  <c r="D624" i="50"/>
  <c r="E624" i="50" s="1"/>
  <c r="H623" i="50"/>
  <c r="D623" i="50"/>
  <c r="E623" i="50" s="1"/>
  <c r="H622" i="50"/>
  <c r="E622" i="50"/>
  <c r="D622" i="50"/>
  <c r="H621" i="50"/>
  <c r="D621" i="50"/>
  <c r="H620" i="50"/>
  <c r="D620" i="50"/>
  <c r="E620" i="50" s="1"/>
  <c r="H619" i="50"/>
  <c r="D619" i="50"/>
  <c r="E619" i="50" s="1"/>
  <c r="H618" i="50"/>
  <c r="E618" i="50"/>
  <c r="D618" i="50"/>
  <c r="H617" i="50"/>
  <c r="E617" i="50"/>
  <c r="D617" i="50"/>
  <c r="C616" i="50"/>
  <c r="H616" i="50" s="1"/>
  <c r="H615" i="50"/>
  <c r="D615" i="50"/>
  <c r="E615" i="50" s="1"/>
  <c r="H614" i="50"/>
  <c r="D614" i="50"/>
  <c r="E614" i="50" s="1"/>
  <c r="H613" i="50"/>
  <c r="E613" i="50"/>
  <c r="D613" i="50"/>
  <c r="H612" i="50"/>
  <c r="E612" i="50"/>
  <c r="D612" i="50"/>
  <c r="H611" i="50"/>
  <c r="D611" i="50"/>
  <c r="C610" i="50"/>
  <c r="H610" i="50" s="1"/>
  <c r="H609" i="50"/>
  <c r="D609" i="50"/>
  <c r="E609" i="50" s="1"/>
  <c r="H608" i="50"/>
  <c r="E608" i="50"/>
  <c r="D608" i="50"/>
  <c r="H607" i="50"/>
  <c r="D607" i="50"/>
  <c r="E607" i="50" s="1"/>
  <c r="H606" i="50"/>
  <c r="D606" i="50"/>
  <c r="E606" i="50" s="1"/>
  <c r="H605" i="50"/>
  <c r="D605" i="50"/>
  <c r="H604" i="50"/>
  <c r="E604" i="50"/>
  <c r="D604" i="50"/>
  <c r="H603" i="50"/>
  <c r="C603" i="50"/>
  <c r="H602" i="50"/>
  <c r="D602" i="50"/>
  <c r="E602" i="50" s="1"/>
  <c r="H601" i="50"/>
  <c r="E601" i="50"/>
  <c r="D601" i="50"/>
  <c r="H600" i="50"/>
  <c r="D600" i="50"/>
  <c r="H599" i="50"/>
  <c r="C599" i="50"/>
  <c r="H598" i="50"/>
  <c r="E598" i="50"/>
  <c r="D598" i="50"/>
  <c r="H597" i="50"/>
  <c r="D597" i="50"/>
  <c r="E597" i="50" s="1"/>
  <c r="H596" i="50"/>
  <c r="D596" i="50"/>
  <c r="H595" i="50"/>
  <c r="C595" i="50"/>
  <c r="H594" i="50"/>
  <c r="D594" i="50"/>
  <c r="H593" i="50"/>
  <c r="E593" i="50"/>
  <c r="D593" i="50"/>
  <c r="H592" i="50"/>
  <c r="C592" i="50"/>
  <c r="H591" i="50"/>
  <c r="D591" i="50"/>
  <c r="E591" i="50" s="1"/>
  <c r="H590" i="50"/>
  <c r="E590" i="50"/>
  <c r="D590" i="50"/>
  <c r="H589" i="50"/>
  <c r="D589" i="50"/>
  <c r="H588" i="50"/>
  <c r="E588" i="50"/>
  <c r="D588" i="50"/>
  <c r="H587" i="50"/>
  <c r="C587" i="50"/>
  <c r="H586" i="50"/>
  <c r="E586" i="50"/>
  <c r="D586" i="50"/>
  <c r="H585" i="50"/>
  <c r="E585" i="50"/>
  <c r="D585" i="50"/>
  <c r="H584" i="50"/>
  <c r="D584" i="50"/>
  <c r="E584" i="50" s="1"/>
  <c r="H583" i="50"/>
  <c r="E583" i="50"/>
  <c r="D583" i="50"/>
  <c r="H582" i="50"/>
  <c r="E582" i="50"/>
  <c r="E581" i="50" s="1"/>
  <c r="D582" i="50"/>
  <c r="D581" i="50" s="1"/>
  <c r="C581" i="50"/>
  <c r="H581" i="50" s="1"/>
  <c r="H580" i="50"/>
  <c r="D580" i="50"/>
  <c r="E580" i="50" s="1"/>
  <c r="H579" i="50"/>
  <c r="D579" i="50"/>
  <c r="H578" i="50"/>
  <c r="E578" i="50"/>
  <c r="D578" i="50"/>
  <c r="H577" i="50"/>
  <c r="C577" i="50"/>
  <c r="H576" i="50"/>
  <c r="D576" i="50"/>
  <c r="E576" i="50" s="1"/>
  <c r="H575" i="50"/>
  <c r="E575" i="50"/>
  <c r="D575" i="50"/>
  <c r="H574" i="50"/>
  <c r="D574" i="50"/>
  <c r="E574" i="50" s="1"/>
  <c r="H573" i="50"/>
  <c r="E573" i="50"/>
  <c r="D573" i="50"/>
  <c r="H572" i="50"/>
  <c r="E572" i="50"/>
  <c r="D572" i="50"/>
  <c r="H571" i="50"/>
  <c r="D571" i="50"/>
  <c r="E571" i="50" s="1"/>
  <c r="H570" i="50"/>
  <c r="D570" i="50"/>
  <c r="H569" i="50"/>
  <c r="C569" i="50"/>
  <c r="H568" i="50"/>
  <c r="E568" i="50"/>
  <c r="D568" i="50"/>
  <c r="H567" i="50"/>
  <c r="D567" i="50"/>
  <c r="E567" i="50" s="1"/>
  <c r="H566" i="50"/>
  <c r="D566" i="50"/>
  <c r="E566" i="50" s="1"/>
  <c r="H565" i="50"/>
  <c r="D565" i="50"/>
  <c r="E565" i="50" s="1"/>
  <c r="H564" i="50"/>
  <c r="E564" i="50"/>
  <c r="D564" i="50"/>
  <c r="H563" i="50"/>
  <c r="D563" i="50"/>
  <c r="E563" i="50" s="1"/>
  <c r="E562" i="50"/>
  <c r="D562" i="50"/>
  <c r="C562" i="50"/>
  <c r="H558" i="50"/>
  <c r="D558" i="50"/>
  <c r="E558" i="50" s="1"/>
  <c r="H557" i="50"/>
  <c r="E557" i="50"/>
  <c r="E556" i="50" s="1"/>
  <c r="D557" i="50"/>
  <c r="H556" i="50"/>
  <c r="D556" i="50"/>
  <c r="C556" i="50"/>
  <c r="H555" i="50"/>
  <c r="D555" i="50"/>
  <c r="E555" i="50" s="1"/>
  <c r="H554" i="50"/>
  <c r="D554" i="50"/>
  <c r="E554" i="50" s="1"/>
  <c r="H553" i="50"/>
  <c r="D553" i="50"/>
  <c r="E553" i="50" s="1"/>
  <c r="E552" i="50" s="1"/>
  <c r="H552" i="50"/>
  <c r="C552" i="50"/>
  <c r="J551" i="50"/>
  <c r="H551" i="50"/>
  <c r="C551" i="50"/>
  <c r="C550" i="50"/>
  <c r="H550" i="50" s="1"/>
  <c r="J550" i="50" s="1"/>
  <c r="H549" i="50"/>
  <c r="D549" i="50"/>
  <c r="H548" i="50"/>
  <c r="D548" i="50"/>
  <c r="E548" i="50" s="1"/>
  <c r="C547" i="50"/>
  <c r="H547" i="50" s="1"/>
  <c r="J547" i="50" s="1"/>
  <c r="H546" i="50"/>
  <c r="D546" i="50"/>
  <c r="E546" i="50" s="1"/>
  <c r="H545" i="50"/>
  <c r="E545" i="50"/>
  <c r="E544" i="50" s="1"/>
  <c r="D545" i="50"/>
  <c r="H544" i="50"/>
  <c r="D544" i="50"/>
  <c r="C544" i="50"/>
  <c r="H543" i="50"/>
  <c r="D543" i="50"/>
  <c r="H542" i="50"/>
  <c r="D542" i="50"/>
  <c r="E542" i="50" s="1"/>
  <c r="H541" i="50"/>
  <c r="D541" i="50"/>
  <c r="E541" i="50" s="1"/>
  <c r="H540" i="50"/>
  <c r="E540" i="50"/>
  <c r="D540" i="50"/>
  <c r="H539" i="50"/>
  <c r="E539" i="50"/>
  <c r="D539" i="50"/>
  <c r="C538" i="50"/>
  <c r="H538" i="50" s="1"/>
  <c r="H537" i="50"/>
  <c r="D537" i="50"/>
  <c r="E537" i="50" s="1"/>
  <c r="H536" i="50"/>
  <c r="D536" i="50"/>
  <c r="E536" i="50" s="1"/>
  <c r="H535" i="50"/>
  <c r="E535" i="50"/>
  <c r="D535" i="50"/>
  <c r="H534" i="50"/>
  <c r="E534" i="50"/>
  <c r="E531" i="50" s="1"/>
  <c r="E528" i="50" s="1"/>
  <c r="D534" i="50"/>
  <c r="H533" i="50"/>
  <c r="D533" i="50"/>
  <c r="E533" i="50" s="1"/>
  <c r="H532" i="50"/>
  <c r="D532" i="50"/>
  <c r="E532" i="50" s="1"/>
  <c r="H531" i="50"/>
  <c r="C531" i="50"/>
  <c r="C528" i="50" s="1"/>
  <c r="H528" i="50" s="1"/>
  <c r="H530" i="50"/>
  <c r="E530" i="50"/>
  <c r="E529" i="50" s="1"/>
  <c r="D530" i="50"/>
  <c r="H529" i="50"/>
  <c r="D529" i="50"/>
  <c r="C529" i="50"/>
  <c r="H527" i="50"/>
  <c r="E527" i="50"/>
  <c r="D527" i="50"/>
  <c r="H526" i="50"/>
  <c r="D526" i="50"/>
  <c r="E526" i="50" s="1"/>
  <c r="H525" i="50"/>
  <c r="D525" i="50"/>
  <c r="E525" i="50" s="1"/>
  <c r="H524" i="50"/>
  <c r="E524" i="50"/>
  <c r="D524" i="50"/>
  <c r="H523" i="50"/>
  <c r="D523" i="50"/>
  <c r="E523" i="50" s="1"/>
  <c r="D522" i="50"/>
  <c r="C522" i="50"/>
  <c r="H522" i="50" s="1"/>
  <c r="H521" i="50"/>
  <c r="D521" i="50"/>
  <c r="E521" i="50" s="1"/>
  <c r="H520" i="50"/>
  <c r="D520" i="50"/>
  <c r="E520" i="50" s="1"/>
  <c r="H519" i="50"/>
  <c r="E519" i="50"/>
  <c r="D519" i="50"/>
  <c r="H518" i="50"/>
  <c r="D518" i="50"/>
  <c r="E518" i="50" s="1"/>
  <c r="H517" i="50"/>
  <c r="D517" i="50"/>
  <c r="E517" i="50" s="1"/>
  <c r="H516" i="50"/>
  <c r="D516" i="50"/>
  <c r="E516" i="50" s="1"/>
  <c r="H515" i="50"/>
  <c r="E515" i="50"/>
  <c r="D515" i="50"/>
  <c r="H514" i="50"/>
  <c r="D514" i="50"/>
  <c r="D513" i="50" s="1"/>
  <c r="C513" i="50"/>
  <c r="H512" i="50"/>
  <c r="D512" i="50"/>
  <c r="E512" i="50" s="1"/>
  <c r="H511" i="50"/>
  <c r="D511" i="50"/>
  <c r="E511" i="50" s="1"/>
  <c r="H510" i="50"/>
  <c r="E510" i="50"/>
  <c r="D510" i="50"/>
  <c r="D509" i="50"/>
  <c r="H508" i="50"/>
  <c r="D508" i="50"/>
  <c r="E508" i="50" s="1"/>
  <c r="H507" i="50"/>
  <c r="D507" i="50"/>
  <c r="E507" i="50" s="1"/>
  <c r="H506" i="50"/>
  <c r="D506" i="50"/>
  <c r="E506" i="50" s="1"/>
  <c r="H505" i="50"/>
  <c r="E505" i="50"/>
  <c r="E504" i="50" s="1"/>
  <c r="D505" i="50"/>
  <c r="H504" i="50"/>
  <c r="D504" i="50"/>
  <c r="C504" i="50"/>
  <c r="H503" i="50"/>
  <c r="D503" i="50"/>
  <c r="E503" i="50" s="1"/>
  <c r="H502" i="50"/>
  <c r="D502" i="50"/>
  <c r="E502" i="50" s="1"/>
  <c r="H501" i="50"/>
  <c r="D501" i="50"/>
  <c r="E501" i="50" s="1"/>
  <c r="H500" i="50"/>
  <c r="E500" i="50"/>
  <c r="D500" i="50"/>
  <c r="H499" i="50"/>
  <c r="D499" i="50"/>
  <c r="E499" i="50" s="1"/>
  <c r="H498" i="50"/>
  <c r="D498" i="50"/>
  <c r="C497" i="50"/>
  <c r="H497" i="50" s="1"/>
  <c r="H496" i="50"/>
  <c r="D496" i="50"/>
  <c r="E496" i="50" s="1"/>
  <c r="H495" i="50"/>
  <c r="E495" i="50"/>
  <c r="E494" i="50" s="1"/>
  <c r="D495" i="50"/>
  <c r="H494" i="50"/>
  <c r="D494" i="50"/>
  <c r="C494" i="50"/>
  <c r="H493" i="50"/>
  <c r="D493" i="50"/>
  <c r="E493" i="50" s="1"/>
  <c r="H492" i="50"/>
  <c r="D492" i="50"/>
  <c r="H491" i="50"/>
  <c r="H490" i="50"/>
  <c r="E490" i="50"/>
  <c r="D490" i="50"/>
  <c r="H489" i="50"/>
  <c r="D489" i="50"/>
  <c r="E489" i="50" s="1"/>
  <c r="H488" i="50"/>
  <c r="D488" i="50"/>
  <c r="E488" i="50" s="1"/>
  <c r="H487" i="50"/>
  <c r="D487" i="50"/>
  <c r="E487" i="50" s="1"/>
  <c r="E486" i="50" s="1"/>
  <c r="H486" i="50"/>
  <c r="C486" i="50"/>
  <c r="C484" i="50" s="1"/>
  <c r="H485" i="50"/>
  <c r="E485" i="50"/>
  <c r="D485" i="50"/>
  <c r="H482" i="50"/>
  <c r="H481" i="50"/>
  <c r="D481" i="50"/>
  <c r="E481" i="50" s="1"/>
  <c r="H480" i="50"/>
  <c r="E480" i="50"/>
  <c r="D480" i="50"/>
  <c r="H479" i="50"/>
  <c r="D479" i="50"/>
  <c r="E479" i="50" s="1"/>
  <c r="H478" i="50"/>
  <c r="D478" i="50"/>
  <c r="C477" i="50"/>
  <c r="H477" i="50" s="1"/>
  <c r="H476" i="50"/>
  <c r="D476" i="50"/>
  <c r="E476" i="50" s="1"/>
  <c r="H475" i="50"/>
  <c r="E475" i="50"/>
  <c r="E474" i="50" s="1"/>
  <c r="D475" i="50"/>
  <c r="H474" i="50"/>
  <c r="D474" i="50"/>
  <c r="C474" i="50"/>
  <c r="H473" i="50"/>
  <c r="D473" i="50"/>
  <c r="E473" i="50" s="1"/>
  <c r="H472" i="50"/>
  <c r="D472" i="50"/>
  <c r="E472" i="50" s="1"/>
  <c r="H471" i="50"/>
  <c r="D471" i="50"/>
  <c r="E471" i="50" s="1"/>
  <c r="H470" i="50"/>
  <c r="E470" i="50"/>
  <c r="D470" i="50"/>
  <c r="H469" i="50"/>
  <c r="D469" i="50"/>
  <c r="D468" i="50" s="1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D464" i="50"/>
  <c r="D463" i="50" s="1"/>
  <c r="C463" i="50"/>
  <c r="H462" i="50"/>
  <c r="D462" i="50"/>
  <c r="E462" i="50" s="1"/>
  <c r="H461" i="50"/>
  <c r="D461" i="50"/>
  <c r="E461" i="50" s="1"/>
  <c r="H460" i="50"/>
  <c r="E460" i="50"/>
  <c r="E459" i="50" s="1"/>
  <c r="D460" i="50"/>
  <c r="H459" i="50"/>
  <c r="D459" i="50"/>
  <c r="C459" i="50"/>
  <c r="H458" i="50"/>
  <c r="D458" i="50"/>
  <c r="E458" i="50" s="1"/>
  <c r="H457" i="50"/>
  <c r="D457" i="50"/>
  <c r="E457" i="50" s="1"/>
  <c r="H456" i="50"/>
  <c r="D456" i="50"/>
  <c r="E456" i="50" s="1"/>
  <c r="H455" i="50"/>
  <c r="C455" i="50"/>
  <c r="H454" i="50"/>
  <c r="E454" i="50"/>
  <c r="D454" i="50"/>
  <c r="H453" i="50"/>
  <c r="E453" i="50"/>
  <c r="D453" i="50"/>
  <c r="H452" i="50"/>
  <c r="D452" i="50"/>
  <c r="E452" i="50" s="1"/>
  <c r="E450" i="50" s="1"/>
  <c r="H451" i="50"/>
  <c r="D451" i="50"/>
  <c r="E451" i="50" s="1"/>
  <c r="H450" i="50"/>
  <c r="C450" i="50"/>
  <c r="H449" i="50"/>
  <c r="E449" i="50"/>
  <c r="D449" i="50"/>
  <c r="H448" i="50"/>
  <c r="D448" i="50"/>
  <c r="E448" i="50" s="1"/>
  <c r="H447" i="50"/>
  <c r="D447" i="50"/>
  <c r="E447" i="50" s="1"/>
  <c r="H446" i="50"/>
  <c r="D446" i="50"/>
  <c r="E446" i="50" s="1"/>
  <c r="H445" i="50"/>
  <c r="E445" i="50"/>
  <c r="C445" i="50"/>
  <c r="H443" i="50"/>
  <c r="E443" i="50"/>
  <c r="D443" i="50"/>
  <c r="H442" i="50"/>
  <c r="E442" i="50"/>
  <c r="D442" i="50"/>
  <c r="H441" i="50"/>
  <c r="D441" i="50"/>
  <c r="E441" i="50" s="1"/>
  <c r="H440" i="50"/>
  <c r="D440" i="50"/>
  <c r="E440" i="50" s="1"/>
  <c r="H439" i="50"/>
  <c r="E439" i="50"/>
  <c r="D439" i="50"/>
  <c r="H438" i="50"/>
  <c r="D438" i="50"/>
  <c r="E438" i="50" s="1"/>
  <c r="H437" i="50"/>
  <c r="D437" i="50"/>
  <c r="E437" i="50" s="1"/>
  <c r="H436" i="50"/>
  <c r="D436" i="50"/>
  <c r="E436" i="50" s="1"/>
  <c r="H435" i="50"/>
  <c r="E435" i="50"/>
  <c r="D435" i="50"/>
  <c r="H434" i="50"/>
  <c r="E434" i="50"/>
  <c r="D434" i="50"/>
  <c r="H433" i="50"/>
  <c r="D433" i="50"/>
  <c r="E433" i="50" s="1"/>
  <c r="H432" i="50"/>
  <c r="D432" i="50"/>
  <c r="E432" i="50" s="1"/>
  <c r="H431" i="50"/>
  <c r="E431" i="50"/>
  <c r="D431" i="50"/>
  <c r="H430" i="50"/>
  <c r="D430" i="50"/>
  <c r="E430" i="50" s="1"/>
  <c r="E429" i="50" s="1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D425" i="50"/>
  <c r="E425" i="50" s="1"/>
  <c r="H424" i="50"/>
  <c r="D424" i="50"/>
  <c r="E424" i="50" s="1"/>
  <c r="H423" i="50"/>
  <c r="D423" i="50"/>
  <c r="E423" i="50" s="1"/>
  <c r="H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D418" i="50"/>
  <c r="E418" i="50" s="1"/>
  <c r="H417" i="50"/>
  <c r="E417" i="50"/>
  <c r="D417" i="50"/>
  <c r="H416" i="50"/>
  <c r="D416" i="50"/>
  <c r="C416" i="50"/>
  <c r="H415" i="50"/>
  <c r="D415" i="50"/>
  <c r="E415" i="50" s="1"/>
  <c r="H414" i="50"/>
  <c r="D414" i="50"/>
  <c r="E414" i="50" s="1"/>
  <c r="H413" i="50"/>
  <c r="D413" i="50"/>
  <c r="E413" i="50" s="1"/>
  <c r="H412" i="50"/>
  <c r="E412" i="50"/>
  <c r="C412" i="50"/>
  <c r="H411" i="50"/>
  <c r="E411" i="50"/>
  <c r="D411" i="50"/>
  <c r="H410" i="50"/>
  <c r="D410" i="50"/>
  <c r="E410" i="50" s="1"/>
  <c r="D409" i="50"/>
  <c r="C409" i="50"/>
  <c r="H409" i="50" s="1"/>
  <c r="H408" i="50"/>
  <c r="D408" i="50"/>
  <c r="E408" i="50" s="1"/>
  <c r="H407" i="50"/>
  <c r="D407" i="50"/>
  <c r="E407" i="50" s="1"/>
  <c r="H406" i="50"/>
  <c r="E406" i="50"/>
  <c r="D406" i="50"/>
  <c r="H405" i="50"/>
  <c r="D405" i="50"/>
  <c r="E405" i="50" s="1"/>
  <c r="D404" i="50"/>
  <c r="C404" i="50"/>
  <c r="H404" i="50" s="1"/>
  <c r="H403" i="50"/>
  <c r="D403" i="50"/>
  <c r="E403" i="50" s="1"/>
  <c r="H402" i="50"/>
  <c r="D402" i="50"/>
  <c r="E402" i="50" s="1"/>
  <c r="H401" i="50"/>
  <c r="E401" i="50"/>
  <c r="D401" i="50"/>
  <c r="H400" i="50"/>
  <c r="D400" i="50"/>
  <c r="E400" i="50" s="1"/>
  <c r="D399" i="50"/>
  <c r="C399" i="50"/>
  <c r="H399" i="50" s="1"/>
  <c r="H398" i="50"/>
  <c r="D398" i="50"/>
  <c r="E398" i="50" s="1"/>
  <c r="H397" i="50"/>
  <c r="D397" i="50"/>
  <c r="E397" i="50" s="1"/>
  <c r="H396" i="50"/>
  <c r="E396" i="50"/>
  <c r="E395" i="50" s="1"/>
  <c r="D396" i="50"/>
  <c r="H395" i="50"/>
  <c r="D395" i="50"/>
  <c r="C395" i="50"/>
  <c r="H394" i="50"/>
  <c r="D394" i="50"/>
  <c r="E394" i="50" s="1"/>
  <c r="H393" i="50"/>
  <c r="D393" i="50"/>
  <c r="E393" i="50" s="1"/>
  <c r="C392" i="50"/>
  <c r="H392" i="50" s="1"/>
  <c r="H391" i="50"/>
  <c r="D391" i="50"/>
  <c r="E391" i="50" s="1"/>
  <c r="H390" i="50"/>
  <c r="E390" i="50"/>
  <c r="D390" i="50"/>
  <c r="H389" i="50"/>
  <c r="D389" i="50"/>
  <c r="D388" i="50" s="1"/>
  <c r="C388" i="50"/>
  <c r="H388" i="50" s="1"/>
  <c r="H387" i="50"/>
  <c r="D387" i="50"/>
  <c r="E387" i="50" s="1"/>
  <c r="H386" i="50"/>
  <c r="D386" i="50"/>
  <c r="E386" i="50" s="1"/>
  <c r="H385" i="50"/>
  <c r="E385" i="50"/>
  <c r="D385" i="50"/>
  <c r="H384" i="50"/>
  <c r="D384" i="50"/>
  <c r="E384" i="50" s="1"/>
  <c r="H383" i="50"/>
  <c r="E383" i="50"/>
  <c r="D383" i="50"/>
  <c r="C382" i="50"/>
  <c r="H382" i="50" s="1"/>
  <c r="H381" i="50"/>
  <c r="D381" i="50"/>
  <c r="E381" i="50" s="1"/>
  <c r="H380" i="50"/>
  <c r="E380" i="50"/>
  <c r="D380" i="50"/>
  <c r="H379" i="50"/>
  <c r="D379" i="50"/>
  <c r="D378" i="50" s="1"/>
  <c r="C378" i="50"/>
  <c r="H378" i="50" s="1"/>
  <c r="H377" i="50"/>
  <c r="D377" i="50"/>
  <c r="E377" i="50" s="1"/>
  <c r="H376" i="50"/>
  <c r="D376" i="50"/>
  <c r="E376" i="50" s="1"/>
  <c r="H375" i="50"/>
  <c r="E375" i="50"/>
  <c r="D375" i="50"/>
  <c r="H374" i="50"/>
  <c r="D374" i="50"/>
  <c r="E374" i="50" s="1"/>
  <c r="E373" i="50" s="1"/>
  <c r="D373" i="50"/>
  <c r="C373" i="50"/>
  <c r="H373" i="50" s="1"/>
  <c r="H372" i="50"/>
  <c r="D372" i="50"/>
  <c r="E372" i="50" s="1"/>
  <c r="H371" i="50"/>
  <c r="D371" i="50"/>
  <c r="E371" i="50" s="1"/>
  <c r="H370" i="50"/>
  <c r="E370" i="50"/>
  <c r="D370" i="50"/>
  <c r="H369" i="50"/>
  <c r="D369" i="50"/>
  <c r="D368" i="50" s="1"/>
  <c r="C368" i="50"/>
  <c r="H368" i="50" s="1"/>
  <c r="H367" i="50"/>
  <c r="D367" i="50"/>
  <c r="E367" i="50" s="1"/>
  <c r="H366" i="50"/>
  <c r="D366" i="50"/>
  <c r="E366" i="50" s="1"/>
  <c r="H365" i="50"/>
  <c r="E365" i="50"/>
  <c r="D365" i="50"/>
  <c r="H364" i="50"/>
  <c r="D364" i="50"/>
  <c r="E364" i="50" s="1"/>
  <c r="H363" i="50"/>
  <c r="E363" i="50"/>
  <c r="D363" i="50"/>
  <c r="D362" i="50"/>
  <c r="C362" i="50"/>
  <c r="H362" i="50" s="1"/>
  <c r="H361" i="50"/>
  <c r="D361" i="50"/>
  <c r="E361" i="50" s="1"/>
  <c r="H360" i="50"/>
  <c r="E360" i="50"/>
  <c r="D360" i="50"/>
  <c r="H359" i="50"/>
  <c r="E359" i="50"/>
  <c r="D359" i="50"/>
  <c r="H358" i="50"/>
  <c r="D358" i="50"/>
  <c r="H357" i="50"/>
  <c r="C357" i="50"/>
  <c r="H356" i="50"/>
  <c r="D356" i="50"/>
  <c r="E356" i="50" s="1"/>
  <c r="H355" i="50"/>
  <c r="E355" i="50"/>
  <c r="D355" i="50"/>
  <c r="H354" i="50"/>
  <c r="D354" i="50"/>
  <c r="E354" i="50" s="1"/>
  <c r="E353" i="50" s="1"/>
  <c r="D353" i="50"/>
  <c r="C353" i="50"/>
  <c r="H353" i="50" s="1"/>
  <c r="H352" i="50"/>
  <c r="D352" i="50"/>
  <c r="E352" i="50" s="1"/>
  <c r="H351" i="50"/>
  <c r="D351" i="50"/>
  <c r="E351" i="50" s="1"/>
  <c r="H350" i="50"/>
  <c r="E350" i="50"/>
  <c r="D350" i="50"/>
  <c r="H349" i="50"/>
  <c r="D349" i="50"/>
  <c r="D348" i="50" s="1"/>
  <c r="C348" i="50"/>
  <c r="H347" i="50"/>
  <c r="D347" i="50"/>
  <c r="E347" i="50" s="1"/>
  <c r="H346" i="50"/>
  <c r="D346" i="50"/>
  <c r="H345" i="50"/>
  <c r="E345" i="50"/>
  <c r="D345" i="50"/>
  <c r="H344" i="50"/>
  <c r="C344" i="50"/>
  <c r="H343" i="50"/>
  <c r="D343" i="50"/>
  <c r="E343" i="50" s="1"/>
  <c r="H342" i="50"/>
  <c r="E342" i="50"/>
  <c r="D342" i="50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E335" i="50"/>
  <c r="D335" i="50"/>
  <c r="H334" i="50"/>
  <c r="D334" i="50"/>
  <c r="E334" i="50" s="1"/>
  <c r="H333" i="50"/>
  <c r="E333" i="50"/>
  <c r="D333" i="50"/>
  <c r="H332" i="50"/>
  <c r="E332" i="50"/>
  <c r="E331" i="50" s="1"/>
  <c r="D332" i="50"/>
  <c r="C331" i="50"/>
  <c r="H331" i="50" s="1"/>
  <c r="H330" i="50"/>
  <c r="D330" i="50"/>
  <c r="E330" i="50" s="1"/>
  <c r="H329" i="50"/>
  <c r="D329" i="50"/>
  <c r="C328" i="50"/>
  <c r="H328" i="50" s="1"/>
  <c r="H327" i="50"/>
  <c r="E327" i="50"/>
  <c r="D327" i="50"/>
  <c r="H326" i="50"/>
  <c r="D326" i="50"/>
  <c r="E326" i="50" s="1"/>
  <c r="E325" i="50"/>
  <c r="D325" i="50"/>
  <c r="C325" i="50"/>
  <c r="H325" i="50" s="1"/>
  <c r="H324" i="50"/>
  <c r="D324" i="50"/>
  <c r="E324" i="50" s="1"/>
  <c r="H323" i="50"/>
  <c r="D323" i="50"/>
  <c r="E323" i="50" s="1"/>
  <c r="H322" i="50"/>
  <c r="E322" i="50"/>
  <c r="D322" i="50"/>
  <c r="H321" i="50"/>
  <c r="D321" i="50"/>
  <c r="E321" i="50" s="1"/>
  <c r="H320" i="50"/>
  <c r="D320" i="50"/>
  <c r="E320" i="50" s="1"/>
  <c r="H319" i="50"/>
  <c r="D319" i="50"/>
  <c r="E319" i="50" s="1"/>
  <c r="H318" i="50"/>
  <c r="E318" i="50"/>
  <c r="D318" i="50"/>
  <c r="H317" i="50"/>
  <c r="D317" i="50"/>
  <c r="E317" i="50" s="1"/>
  <c r="H316" i="50"/>
  <c r="D316" i="50"/>
  <c r="E316" i="50" s="1"/>
  <c r="H315" i="50"/>
  <c r="D315" i="50"/>
  <c r="C315" i="50"/>
  <c r="H313" i="50"/>
  <c r="D313" i="50"/>
  <c r="E313" i="50" s="1"/>
  <c r="H312" i="50"/>
  <c r="E312" i="50"/>
  <c r="D312" i="50"/>
  <c r="H311" i="50"/>
  <c r="D311" i="50"/>
  <c r="E311" i="50" s="1"/>
  <c r="H310" i="50"/>
  <c r="D310" i="50"/>
  <c r="E310" i="50" s="1"/>
  <c r="H309" i="50"/>
  <c r="D309" i="50"/>
  <c r="C308" i="50"/>
  <c r="H307" i="50"/>
  <c r="E307" i="50"/>
  <c r="D307" i="50"/>
  <c r="H306" i="50"/>
  <c r="D306" i="50"/>
  <c r="E306" i="50" s="1"/>
  <c r="E305" i="50"/>
  <c r="D305" i="50"/>
  <c r="C305" i="50"/>
  <c r="H305" i="50" s="1"/>
  <c r="H304" i="50"/>
  <c r="D304" i="50"/>
  <c r="E304" i="50" s="1"/>
  <c r="H303" i="50"/>
  <c r="D303" i="50"/>
  <c r="H302" i="50"/>
  <c r="C302" i="50"/>
  <c r="H301" i="50"/>
  <c r="E301" i="50"/>
  <c r="D301" i="50"/>
  <c r="H300" i="50"/>
  <c r="D300" i="50"/>
  <c r="E300" i="50" s="1"/>
  <c r="H299" i="50"/>
  <c r="D299" i="50"/>
  <c r="E299" i="50" s="1"/>
  <c r="E298" i="50" s="1"/>
  <c r="H298" i="50"/>
  <c r="D298" i="50"/>
  <c r="C298" i="50"/>
  <c r="H297" i="50"/>
  <c r="D297" i="50"/>
  <c r="H296" i="50"/>
  <c r="C296" i="50"/>
  <c r="H295" i="50"/>
  <c r="E295" i="50"/>
  <c r="D295" i="50"/>
  <c r="H294" i="50"/>
  <c r="E294" i="50"/>
  <c r="D294" i="50"/>
  <c r="H293" i="50"/>
  <c r="D293" i="50"/>
  <c r="E293" i="50" s="1"/>
  <c r="H292" i="50"/>
  <c r="D292" i="50"/>
  <c r="E292" i="50" s="1"/>
  <c r="H291" i="50"/>
  <c r="E291" i="50"/>
  <c r="D291" i="50"/>
  <c r="H290" i="50"/>
  <c r="D290" i="50"/>
  <c r="C289" i="50"/>
  <c r="H289" i="50" s="1"/>
  <c r="H288" i="50"/>
  <c r="E288" i="50"/>
  <c r="D288" i="50"/>
  <c r="H287" i="50"/>
  <c r="D287" i="50"/>
  <c r="E287" i="50" s="1"/>
  <c r="H286" i="50"/>
  <c r="E286" i="50"/>
  <c r="D286" i="50"/>
  <c r="H285" i="50"/>
  <c r="E285" i="50"/>
  <c r="D285" i="50"/>
  <c r="H284" i="50"/>
  <c r="D284" i="50"/>
  <c r="E284" i="50" s="1"/>
  <c r="H283" i="50"/>
  <c r="D283" i="50"/>
  <c r="E283" i="50" s="1"/>
  <c r="H282" i="50"/>
  <c r="E282" i="50"/>
  <c r="D282" i="50"/>
  <c r="H281" i="50"/>
  <c r="D281" i="50"/>
  <c r="E281" i="50" s="1"/>
  <c r="H280" i="50"/>
  <c r="D280" i="50"/>
  <c r="E280" i="50" s="1"/>
  <c r="H279" i="50"/>
  <c r="D279" i="50"/>
  <c r="E279" i="50" s="1"/>
  <c r="H278" i="50"/>
  <c r="E278" i="50"/>
  <c r="D278" i="50"/>
  <c r="H277" i="50"/>
  <c r="D277" i="50"/>
  <c r="E277" i="50" s="1"/>
  <c r="H276" i="50"/>
  <c r="D276" i="50"/>
  <c r="E276" i="50" s="1"/>
  <c r="H275" i="50"/>
  <c r="D275" i="50"/>
  <c r="E275" i="50" s="1"/>
  <c r="H274" i="50"/>
  <c r="E274" i="50"/>
  <c r="D274" i="50"/>
  <c r="H273" i="50"/>
  <c r="D273" i="50"/>
  <c r="E273" i="50" s="1"/>
  <c r="H272" i="50"/>
  <c r="E272" i="50"/>
  <c r="D272" i="50"/>
  <c r="H271" i="50"/>
  <c r="D271" i="50"/>
  <c r="E271" i="50" s="1"/>
  <c r="H270" i="50"/>
  <c r="E270" i="50"/>
  <c r="D270" i="50"/>
  <c r="H269" i="50"/>
  <c r="E269" i="50"/>
  <c r="D269" i="50"/>
  <c r="H268" i="50"/>
  <c r="D268" i="50"/>
  <c r="E268" i="50" s="1"/>
  <c r="H267" i="50"/>
  <c r="D267" i="50"/>
  <c r="E267" i="50" s="1"/>
  <c r="H266" i="50"/>
  <c r="E266" i="50"/>
  <c r="D266" i="50"/>
  <c r="H265" i="50"/>
  <c r="H264" i="50"/>
  <c r="D264" i="50"/>
  <c r="H262" i="50"/>
  <c r="D262" i="50"/>
  <c r="H261" i="50"/>
  <c r="E261" i="50"/>
  <c r="D261" i="50"/>
  <c r="H260" i="50"/>
  <c r="C260" i="50"/>
  <c r="E252" i="50"/>
  <c r="D252" i="50"/>
  <c r="D251" i="50"/>
  <c r="C250" i="50"/>
  <c r="D249" i="50"/>
  <c r="E249" i="50" s="1"/>
  <c r="D248" i="50"/>
  <c r="E248" i="50" s="1"/>
  <c r="D247" i="50"/>
  <c r="D246" i="50"/>
  <c r="E246" i="50" s="1"/>
  <c r="E245" i="50"/>
  <c r="D245" i="50"/>
  <c r="C244" i="50"/>
  <c r="C243" i="50" s="1"/>
  <c r="E242" i="50"/>
  <c r="D242" i="50"/>
  <c r="D241" i="50"/>
  <c r="E241" i="50" s="1"/>
  <c r="D240" i="50"/>
  <c r="E240" i="50" s="1"/>
  <c r="C239" i="50"/>
  <c r="C238" i="50" s="1"/>
  <c r="D237" i="50"/>
  <c r="D236" i="50" s="1"/>
  <c r="D235" i="50" s="1"/>
  <c r="C236" i="50"/>
  <c r="C235" i="50" s="1"/>
  <c r="D234" i="50"/>
  <c r="D233" i="50" s="1"/>
  <c r="C233" i="50"/>
  <c r="E232" i="50"/>
  <c r="D232" i="50"/>
  <c r="D231" i="50"/>
  <c r="E231" i="50" s="1"/>
  <c r="E229" i="50" s="1"/>
  <c r="E230" i="50"/>
  <c r="D230" i="50"/>
  <c r="C229" i="50"/>
  <c r="C228" i="50" s="1"/>
  <c r="E227" i="50"/>
  <c r="D227" i="50"/>
  <c r="D226" i="50"/>
  <c r="E225" i="50"/>
  <c r="D225" i="50"/>
  <c r="D224" i="50"/>
  <c r="E224" i="50" s="1"/>
  <c r="C223" i="50"/>
  <c r="C222" i="50" s="1"/>
  <c r="D221" i="50"/>
  <c r="C220" i="50"/>
  <c r="D219" i="50"/>
  <c r="D216" i="50" s="1"/>
  <c r="D218" i="50"/>
  <c r="E218" i="50" s="1"/>
  <c r="D217" i="50"/>
  <c r="E217" i="50" s="1"/>
  <c r="C216" i="50"/>
  <c r="C215" i="50" s="1"/>
  <c r="D214" i="50"/>
  <c r="D213" i="50" s="1"/>
  <c r="C213" i="50"/>
  <c r="E212" i="50"/>
  <c r="E211" i="50" s="1"/>
  <c r="D212" i="50"/>
  <c r="D211" i="50"/>
  <c r="C211" i="50"/>
  <c r="D210" i="50"/>
  <c r="E210" i="50" s="1"/>
  <c r="D209" i="50"/>
  <c r="E209" i="50" s="1"/>
  <c r="E207" i="50" s="1"/>
  <c r="D208" i="50"/>
  <c r="E208" i="50" s="1"/>
  <c r="C207" i="50"/>
  <c r="D206" i="50"/>
  <c r="E206" i="50" s="1"/>
  <c r="E205" i="50"/>
  <c r="D205" i="50"/>
  <c r="C204" i="50"/>
  <c r="C203" i="50" s="1"/>
  <c r="E202" i="50"/>
  <c r="E201" i="50" s="1"/>
  <c r="E200" i="50" s="1"/>
  <c r="D202" i="50"/>
  <c r="D201" i="50"/>
  <c r="D200" i="50" s="1"/>
  <c r="C201" i="50"/>
  <c r="C200" i="50"/>
  <c r="E199" i="50"/>
  <c r="E198" i="50" s="1"/>
  <c r="E197" i="50" s="1"/>
  <c r="D199" i="50"/>
  <c r="D198" i="50"/>
  <c r="D197" i="50" s="1"/>
  <c r="C198" i="50"/>
  <c r="C197" i="50"/>
  <c r="E196" i="50"/>
  <c r="E195" i="50" s="1"/>
  <c r="D196" i="50"/>
  <c r="D195" i="50"/>
  <c r="C195" i="50"/>
  <c r="D194" i="50"/>
  <c r="E194" i="50" s="1"/>
  <c r="E193" i="50" s="1"/>
  <c r="D193" i="50"/>
  <c r="C193" i="50"/>
  <c r="D192" i="50"/>
  <c r="E192" i="50" s="1"/>
  <c r="E191" i="50"/>
  <c r="D191" i="50"/>
  <c r="D190" i="50"/>
  <c r="C189" i="50"/>
  <c r="D187" i="50"/>
  <c r="E187" i="50" s="1"/>
  <c r="E186" i="50"/>
  <c r="D186" i="50"/>
  <c r="C185" i="50"/>
  <c r="C184" i="50" s="1"/>
  <c r="E183" i="50"/>
  <c r="E182" i="50" s="1"/>
  <c r="D183" i="50"/>
  <c r="D182" i="50"/>
  <c r="C182" i="50"/>
  <c r="D181" i="50"/>
  <c r="E181" i="50" s="1"/>
  <c r="E180" i="50"/>
  <c r="E179" i="50" s="1"/>
  <c r="D180" i="50"/>
  <c r="D179" i="50" s="1"/>
  <c r="C180" i="50"/>
  <c r="C179" i="50"/>
  <c r="H176" i="50"/>
  <c r="E176" i="50"/>
  <c r="D176" i="50"/>
  <c r="H175" i="50"/>
  <c r="E175" i="50"/>
  <c r="E174" i="50" s="1"/>
  <c r="D175" i="50"/>
  <c r="D174" i="50"/>
  <c r="C174" i="50"/>
  <c r="H174" i="50" s="1"/>
  <c r="H173" i="50"/>
  <c r="D173" i="50"/>
  <c r="E173" i="50" s="1"/>
  <c r="H172" i="50"/>
  <c r="D172" i="50"/>
  <c r="C171" i="50"/>
  <c r="H171" i="50" s="1"/>
  <c r="C170" i="50"/>
  <c r="H170" i="50" s="1"/>
  <c r="J170" i="50" s="1"/>
  <c r="H169" i="50"/>
  <c r="D169" i="50"/>
  <c r="E169" i="50" s="1"/>
  <c r="H168" i="50"/>
  <c r="E168" i="50"/>
  <c r="E167" i="50" s="1"/>
  <c r="D168" i="50"/>
  <c r="H167" i="50"/>
  <c r="D167" i="50"/>
  <c r="C167" i="50"/>
  <c r="H166" i="50"/>
  <c r="D166" i="50"/>
  <c r="E166" i="50" s="1"/>
  <c r="H165" i="50"/>
  <c r="D165" i="50"/>
  <c r="D164" i="50" s="1"/>
  <c r="D163" i="50" s="1"/>
  <c r="H164" i="50"/>
  <c r="C164" i="50"/>
  <c r="C163" i="50" s="1"/>
  <c r="H162" i="50"/>
  <c r="E162" i="50"/>
  <c r="D162" i="50"/>
  <c r="H161" i="50"/>
  <c r="D161" i="50"/>
  <c r="H160" i="50"/>
  <c r="C160" i="50"/>
  <c r="H159" i="50"/>
  <c r="E159" i="50"/>
  <c r="D159" i="50"/>
  <c r="H158" i="50"/>
  <c r="D158" i="50"/>
  <c r="D157" i="50" s="1"/>
  <c r="C157" i="50"/>
  <c r="H157" i="50" s="1"/>
  <c r="H156" i="50"/>
  <c r="D156" i="50"/>
  <c r="E156" i="50" s="1"/>
  <c r="H155" i="50"/>
  <c r="D155" i="50"/>
  <c r="C154" i="50"/>
  <c r="H154" i="50" s="1"/>
  <c r="C153" i="50"/>
  <c r="H153" i="50" s="1"/>
  <c r="J153" i="50" s="1"/>
  <c r="H151" i="50"/>
  <c r="D151" i="50"/>
  <c r="E151" i="50" s="1"/>
  <c r="H150" i="50"/>
  <c r="D150" i="50"/>
  <c r="C149" i="50"/>
  <c r="H149" i="50" s="1"/>
  <c r="H148" i="50"/>
  <c r="E148" i="50"/>
  <c r="D148" i="50"/>
  <c r="H147" i="50"/>
  <c r="E147" i="50"/>
  <c r="E146" i="50" s="1"/>
  <c r="D147" i="50"/>
  <c r="D146" i="50"/>
  <c r="C146" i="50"/>
  <c r="H146" i="50" s="1"/>
  <c r="H145" i="50"/>
  <c r="D145" i="50"/>
  <c r="E145" i="50" s="1"/>
  <c r="H144" i="50"/>
  <c r="D144" i="50"/>
  <c r="C143" i="50"/>
  <c r="C135" i="50" s="1"/>
  <c r="H135" i="50" s="1"/>
  <c r="J135" i="50" s="1"/>
  <c r="H142" i="50"/>
  <c r="E142" i="50"/>
  <c r="D142" i="50"/>
  <c r="H141" i="50"/>
  <c r="D141" i="50"/>
  <c r="E141" i="50" s="1"/>
  <c r="E140" i="50" s="1"/>
  <c r="D140" i="50"/>
  <c r="C140" i="50"/>
  <c r="H140" i="50" s="1"/>
  <c r="H139" i="50"/>
  <c r="D139" i="50"/>
  <c r="E139" i="50" s="1"/>
  <c r="H138" i="50"/>
  <c r="D138" i="50"/>
  <c r="E138" i="50" s="1"/>
  <c r="H137" i="50"/>
  <c r="E137" i="50"/>
  <c r="E136" i="50" s="1"/>
  <c r="D137" i="50"/>
  <c r="H136" i="50"/>
  <c r="D136" i="50"/>
  <c r="C136" i="50"/>
  <c r="H134" i="50"/>
  <c r="E134" i="50"/>
  <c r="D134" i="50"/>
  <c r="H133" i="50"/>
  <c r="D133" i="50"/>
  <c r="D132" i="50" s="1"/>
  <c r="C132" i="50"/>
  <c r="H132" i="50" s="1"/>
  <c r="H131" i="50"/>
  <c r="E131" i="50"/>
  <c r="D131" i="50"/>
  <c r="H130" i="50"/>
  <c r="D130" i="50"/>
  <c r="H129" i="50"/>
  <c r="C129" i="50"/>
  <c r="H128" i="50"/>
  <c r="E128" i="50"/>
  <c r="D128" i="50"/>
  <c r="H127" i="50"/>
  <c r="D127" i="50"/>
  <c r="D126" i="50" s="1"/>
  <c r="C126" i="50"/>
  <c r="H126" i="50" s="1"/>
  <c r="H125" i="50"/>
  <c r="D125" i="50"/>
  <c r="E125" i="50" s="1"/>
  <c r="H124" i="50"/>
  <c r="D124" i="50"/>
  <c r="C123" i="50"/>
  <c r="H123" i="50" s="1"/>
  <c r="H122" i="50"/>
  <c r="E122" i="50"/>
  <c r="D122" i="50"/>
  <c r="H121" i="50"/>
  <c r="E121" i="50"/>
  <c r="E120" i="50" s="1"/>
  <c r="D121" i="50"/>
  <c r="D120" i="50"/>
  <c r="C120" i="50"/>
  <c r="H120" i="50" s="1"/>
  <c r="H119" i="50"/>
  <c r="D119" i="50"/>
  <c r="E119" i="50" s="1"/>
  <c r="H118" i="50"/>
  <c r="D118" i="50"/>
  <c r="C117" i="50"/>
  <c r="H117" i="50" s="1"/>
  <c r="C116" i="50"/>
  <c r="C115" i="50" s="1"/>
  <c r="H113" i="50"/>
  <c r="D113" i="50"/>
  <c r="E113" i="50" s="1"/>
  <c r="H112" i="50"/>
  <c r="E112" i="50"/>
  <c r="D112" i="50"/>
  <c r="H111" i="50"/>
  <c r="D111" i="50"/>
  <c r="E111" i="50" s="1"/>
  <c r="H110" i="50"/>
  <c r="E110" i="50"/>
  <c r="D110" i="50"/>
  <c r="H109" i="50"/>
  <c r="E109" i="50"/>
  <c r="D109" i="50"/>
  <c r="H108" i="50"/>
  <c r="D108" i="50"/>
  <c r="E108" i="50" s="1"/>
  <c r="H107" i="50"/>
  <c r="D107" i="50"/>
  <c r="E107" i="50" s="1"/>
  <c r="H106" i="50"/>
  <c r="E106" i="50"/>
  <c r="D106" i="50"/>
  <c r="H105" i="50"/>
  <c r="D105" i="50"/>
  <c r="E105" i="50" s="1"/>
  <c r="H104" i="50"/>
  <c r="D104" i="50"/>
  <c r="E104" i="50" s="1"/>
  <c r="H103" i="50"/>
  <c r="D103" i="50"/>
  <c r="E103" i="50" s="1"/>
  <c r="H102" i="50"/>
  <c r="E102" i="50"/>
  <c r="D102" i="50"/>
  <c r="H101" i="50"/>
  <c r="D101" i="50"/>
  <c r="E101" i="50" s="1"/>
  <c r="H100" i="50"/>
  <c r="D100" i="50"/>
  <c r="E100" i="50" s="1"/>
  <c r="H99" i="50"/>
  <c r="D99" i="50"/>
  <c r="H98" i="50"/>
  <c r="E98" i="50"/>
  <c r="D98" i="50"/>
  <c r="C97" i="50"/>
  <c r="H97" i="50" s="1"/>
  <c r="J97" i="50" s="1"/>
  <c r="H96" i="50"/>
  <c r="E96" i="50"/>
  <c r="D96" i="50"/>
  <c r="H95" i="50"/>
  <c r="E95" i="50"/>
  <c r="D95" i="50"/>
  <c r="H94" i="50"/>
  <c r="D94" i="50"/>
  <c r="E94" i="50" s="1"/>
  <c r="H93" i="50"/>
  <c r="D93" i="50"/>
  <c r="E93" i="50" s="1"/>
  <c r="H92" i="50"/>
  <c r="E92" i="50"/>
  <c r="D92" i="50"/>
  <c r="H91" i="50"/>
  <c r="D91" i="50"/>
  <c r="E91" i="50" s="1"/>
  <c r="H90" i="50"/>
  <c r="D90" i="50"/>
  <c r="E90" i="50" s="1"/>
  <c r="H89" i="50"/>
  <c r="D89" i="50"/>
  <c r="E89" i="50" s="1"/>
  <c r="H88" i="50"/>
  <c r="E88" i="50"/>
  <c r="D88" i="50"/>
  <c r="H87" i="50"/>
  <c r="D87" i="50"/>
  <c r="E87" i="50" s="1"/>
  <c r="H86" i="50"/>
  <c r="D86" i="50"/>
  <c r="E86" i="50" s="1"/>
  <c r="H85" i="50"/>
  <c r="D85" i="50"/>
  <c r="E85" i="50" s="1"/>
  <c r="H84" i="50"/>
  <c r="E84" i="50"/>
  <c r="D84" i="50"/>
  <c r="H83" i="50"/>
  <c r="D83" i="50"/>
  <c r="E83" i="50" s="1"/>
  <c r="H82" i="50"/>
  <c r="E82" i="50"/>
  <c r="D82" i="50"/>
  <c r="H81" i="50"/>
  <c r="D81" i="50"/>
  <c r="E81" i="50" s="1"/>
  <c r="H80" i="50"/>
  <c r="E80" i="50"/>
  <c r="D80" i="50"/>
  <c r="H79" i="50"/>
  <c r="E79" i="50"/>
  <c r="D79" i="50"/>
  <c r="H78" i="50"/>
  <c r="D78" i="50"/>
  <c r="E78" i="50" s="1"/>
  <c r="H77" i="50"/>
  <c r="D77" i="50"/>
  <c r="E77" i="50" s="1"/>
  <c r="H76" i="50"/>
  <c r="E76" i="50"/>
  <c r="D76" i="50"/>
  <c r="H75" i="50"/>
  <c r="D75" i="50"/>
  <c r="E75" i="50" s="1"/>
  <c r="H74" i="50"/>
  <c r="D74" i="50"/>
  <c r="E74" i="50" s="1"/>
  <c r="H73" i="50"/>
  <c r="D73" i="50"/>
  <c r="E73" i="50" s="1"/>
  <c r="H72" i="50"/>
  <c r="E72" i="50"/>
  <c r="D72" i="50"/>
  <c r="H71" i="50"/>
  <c r="D71" i="50"/>
  <c r="E71" i="50" s="1"/>
  <c r="H70" i="50"/>
  <c r="D70" i="50"/>
  <c r="E70" i="50" s="1"/>
  <c r="H69" i="50"/>
  <c r="D69" i="50"/>
  <c r="E69" i="50" s="1"/>
  <c r="C68" i="50"/>
  <c r="H68" i="50" s="1"/>
  <c r="J68" i="50" s="1"/>
  <c r="H66" i="50"/>
  <c r="D66" i="50"/>
  <c r="E66" i="50" s="1"/>
  <c r="H65" i="50"/>
  <c r="D65" i="50"/>
  <c r="E65" i="50" s="1"/>
  <c r="H64" i="50"/>
  <c r="E64" i="50"/>
  <c r="D64" i="50"/>
  <c r="H63" i="50"/>
  <c r="D63" i="50"/>
  <c r="E63" i="50" s="1"/>
  <c r="H62" i="50"/>
  <c r="D62" i="50"/>
  <c r="E62" i="50" s="1"/>
  <c r="J61" i="50"/>
  <c r="C61" i="50"/>
  <c r="H61" i="50" s="1"/>
  <c r="H60" i="50"/>
  <c r="E60" i="50"/>
  <c r="D60" i="50"/>
  <c r="H59" i="50"/>
  <c r="D59" i="50"/>
  <c r="E59" i="50" s="1"/>
  <c r="H58" i="50"/>
  <c r="E58" i="50"/>
  <c r="D58" i="50"/>
  <c r="H57" i="50"/>
  <c r="E57" i="50"/>
  <c r="D57" i="50"/>
  <c r="H56" i="50"/>
  <c r="D56" i="50"/>
  <c r="E56" i="50" s="1"/>
  <c r="H55" i="50"/>
  <c r="D55" i="50"/>
  <c r="E55" i="50" s="1"/>
  <c r="H54" i="50"/>
  <c r="E54" i="50"/>
  <c r="D54" i="50"/>
  <c r="H53" i="50"/>
  <c r="D53" i="50"/>
  <c r="E53" i="50" s="1"/>
  <c r="H52" i="50"/>
  <c r="D52" i="50"/>
  <c r="E52" i="50" s="1"/>
  <c r="H51" i="50"/>
  <c r="D51" i="50"/>
  <c r="E51" i="50" s="1"/>
  <c r="H50" i="50"/>
  <c r="E50" i="50"/>
  <c r="D50" i="50"/>
  <c r="H49" i="50"/>
  <c r="D49" i="50"/>
  <c r="E49" i="50" s="1"/>
  <c r="H48" i="50"/>
  <c r="D48" i="50"/>
  <c r="E48" i="50" s="1"/>
  <c r="H47" i="50"/>
  <c r="D47" i="50"/>
  <c r="E47" i="50" s="1"/>
  <c r="H46" i="50"/>
  <c r="E46" i="50"/>
  <c r="D46" i="50"/>
  <c r="H45" i="50"/>
  <c r="D45" i="50"/>
  <c r="E45" i="50" s="1"/>
  <c r="H44" i="50"/>
  <c r="E44" i="50"/>
  <c r="D44" i="50"/>
  <c r="H43" i="50"/>
  <c r="D43" i="50"/>
  <c r="E43" i="50" s="1"/>
  <c r="H42" i="50"/>
  <c r="E42" i="50"/>
  <c r="D42" i="50"/>
  <c r="H41" i="50"/>
  <c r="E41" i="50"/>
  <c r="D41" i="50"/>
  <c r="H40" i="50"/>
  <c r="D40" i="50"/>
  <c r="E40" i="50" s="1"/>
  <c r="H39" i="50"/>
  <c r="D39" i="50"/>
  <c r="E39" i="50" s="1"/>
  <c r="H38" i="50"/>
  <c r="J38" i="50" s="1"/>
  <c r="C38" i="50"/>
  <c r="H37" i="50"/>
  <c r="D37" i="50"/>
  <c r="E37" i="50" s="1"/>
  <c r="H36" i="50"/>
  <c r="E36" i="50"/>
  <c r="D36" i="50"/>
  <c r="H35" i="50"/>
  <c r="D35" i="50"/>
  <c r="E35" i="50" s="1"/>
  <c r="H34" i="50"/>
  <c r="E34" i="50"/>
  <c r="D34" i="50"/>
  <c r="H33" i="50"/>
  <c r="D33" i="50"/>
  <c r="E33" i="50" s="1"/>
  <c r="H32" i="50"/>
  <c r="E32" i="50"/>
  <c r="D32" i="50"/>
  <c r="H31" i="50"/>
  <c r="E31" i="50"/>
  <c r="D31" i="50"/>
  <c r="H30" i="50"/>
  <c r="D30" i="50"/>
  <c r="E30" i="50" s="1"/>
  <c r="H29" i="50"/>
  <c r="D29" i="50"/>
  <c r="E29" i="50" s="1"/>
  <c r="H28" i="50"/>
  <c r="E28" i="50"/>
  <c r="D28" i="50"/>
  <c r="H27" i="50"/>
  <c r="D27" i="50"/>
  <c r="E27" i="50" s="1"/>
  <c r="H26" i="50"/>
  <c r="D26" i="50"/>
  <c r="E26" i="50" s="1"/>
  <c r="H25" i="50"/>
  <c r="D25" i="50"/>
  <c r="E25" i="50" s="1"/>
  <c r="H24" i="50"/>
  <c r="E24" i="50"/>
  <c r="D24" i="50"/>
  <c r="H23" i="50"/>
  <c r="D23" i="50"/>
  <c r="E23" i="50" s="1"/>
  <c r="H22" i="50"/>
  <c r="D22" i="50"/>
  <c r="E22" i="50" s="1"/>
  <c r="H21" i="50"/>
  <c r="D21" i="50"/>
  <c r="E21" i="50" s="1"/>
  <c r="H20" i="50"/>
  <c r="E20" i="50"/>
  <c r="D20" i="50"/>
  <c r="H19" i="50"/>
  <c r="D19" i="50"/>
  <c r="E19" i="50" s="1"/>
  <c r="H18" i="50"/>
  <c r="E18" i="50"/>
  <c r="D18" i="50"/>
  <c r="H17" i="50"/>
  <c r="D17" i="50"/>
  <c r="E17" i="50" s="1"/>
  <c r="H16" i="50"/>
  <c r="E16" i="50"/>
  <c r="D16" i="50"/>
  <c r="H15" i="50"/>
  <c r="E15" i="50"/>
  <c r="D15" i="50"/>
  <c r="H14" i="50"/>
  <c r="D14" i="50"/>
  <c r="E14" i="50" s="1"/>
  <c r="H13" i="50"/>
  <c r="D13" i="50"/>
  <c r="H12" i="50"/>
  <c r="E12" i="50"/>
  <c r="D12" i="50"/>
  <c r="H11" i="50"/>
  <c r="J11" i="50" s="1"/>
  <c r="C11" i="50"/>
  <c r="H10" i="50"/>
  <c r="E10" i="50"/>
  <c r="D10" i="50"/>
  <c r="H9" i="50"/>
  <c r="D9" i="50"/>
  <c r="E9" i="50" s="1"/>
  <c r="H8" i="50"/>
  <c r="D8" i="50"/>
  <c r="E8" i="50" s="1"/>
  <c r="H7" i="50"/>
  <c r="D7" i="50"/>
  <c r="E7" i="50" s="1"/>
  <c r="H6" i="50"/>
  <c r="E6" i="50"/>
  <c r="D6" i="50"/>
  <c r="H5" i="50"/>
  <c r="D5" i="50"/>
  <c r="E5" i="50" s="1"/>
  <c r="H4" i="50"/>
  <c r="J4" i="50" s="1"/>
  <c r="C4" i="50"/>
  <c r="H3" i="50"/>
  <c r="J3" i="50" s="1"/>
  <c r="C3" i="50"/>
  <c r="E185" i="54" l="1"/>
  <c r="E184" i="54" s="1"/>
  <c r="E178" i="54" s="1"/>
  <c r="E177" i="54" s="1"/>
  <c r="E239" i="54"/>
  <c r="E238" i="54" s="1"/>
  <c r="C726" i="54"/>
  <c r="E3" i="54"/>
  <c r="E2" i="54" s="1"/>
  <c r="H3" i="54"/>
  <c r="J3" i="54" s="1"/>
  <c r="C2" i="54"/>
  <c r="D67" i="54"/>
  <c r="E551" i="54"/>
  <c r="E550" i="54" s="1"/>
  <c r="C178" i="54"/>
  <c r="E11" i="54"/>
  <c r="E61" i="54"/>
  <c r="E250" i="54"/>
  <c r="E265" i="54"/>
  <c r="E263" i="54" s="1"/>
  <c r="E259" i="54" s="1"/>
  <c r="H263" i="54"/>
  <c r="E308" i="54"/>
  <c r="D38" i="54"/>
  <c r="D68" i="54"/>
  <c r="E100" i="54"/>
  <c r="E97" i="54" s="1"/>
  <c r="E67" i="54" s="1"/>
  <c r="E119" i="54"/>
  <c r="E117" i="54" s="1"/>
  <c r="E116" i="54" s="1"/>
  <c r="E125" i="54"/>
  <c r="E123" i="54" s="1"/>
  <c r="E131" i="54"/>
  <c r="E129" i="54" s="1"/>
  <c r="C135" i="54"/>
  <c r="H135" i="54" s="1"/>
  <c r="J135" i="54" s="1"/>
  <c r="E145" i="54"/>
  <c r="E143" i="54" s="1"/>
  <c r="E135" i="54" s="1"/>
  <c r="E151" i="54"/>
  <c r="E149" i="54" s="1"/>
  <c r="E156" i="54"/>
  <c r="E154" i="54" s="1"/>
  <c r="E162" i="54"/>
  <c r="E160" i="54" s="1"/>
  <c r="D164" i="54"/>
  <c r="D163" i="54" s="1"/>
  <c r="E173" i="54"/>
  <c r="E171" i="54" s="1"/>
  <c r="E170" i="54" s="1"/>
  <c r="E190" i="54"/>
  <c r="E189" i="54" s="1"/>
  <c r="E188" i="54" s="1"/>
  <c r="D213" i="54"/>
  <c r="D203" i="54" s="1"/>
  <c r="D216" i="54"/>
  <c r="D215" i="54" s="1"/>
  <c r="E221" i="54"/>
  <c r="E220" i="54" s="1"/>
  <c r="E215" i="54" s="1"/>
  <c r="E226" i="54"/>
  <c r="E223" i="54" s="1"/>
  <c r="E222" i="54" s="1"/>
  <c r="D233" i="54"/>
  <c r="D228" i="54" s="1"/>
  <c r="D236" i="54"/>
  <c r="D235" i="54" s="1"/>
  <c r="D239" i="54"/>
  <c r="D238" i="54" s="1"/>
  <c r="D250" i="54"/>
  <c r="D289" i="54"/>
  <c r="D263" i="54" s="1"/>
  <c r="H298" i="54"/>
  <c r="D308" i="54"/>
  <c r="D325" i="54"/>
  <c r="D344" i="54"/>
  <c r="E354" i="54"/>
  <c r="E353" i="54" s="1"/>
  <c r="E374" i="54"/>
  <c r="E373" i="54" s="1"/>
  <c r="H484" i="54"/>
  <c r="E504" i="54"/>
  <c r="C528" i="54"/>
  <c r="H528" i="54" s="1"/>
  <c r="E544" i="54"/>
  <c r="E548" i="54"/>
  <c r="E547" i="54" s="1"/>
  <c r="D551" i="54"/>
  <c r="D550" i="54" s="1"/>
  <c r="C561" i="54"/>
  <c r="D562" i="54"/>
  <c r="E588" i="54"/>
  <c r="E587" i="54" s="1"/>
  <c r="D587" i="54"/>
  <c r="E617" i="54"/>
  <c r="E616" i="54" s="1"/>
  <c r="E639" i="54"/>
  <c r="E638" i="54" s="1"/>
  <c r="D638" i="54"/>
  <c r="D653" i="54"/>
  <c r="D645" i="54" s="1"/>
  <c r="E700" i="54"/>
  <c r="E735" i="54"/>
  <c r="E734" i="54" s="1"/>
  <c r="E733" i="54" s="1"/>
  <c r="D734" i="54"/>
  <c r="D733" i="54" s="1"/>
  <c r="E766" i="54"/>
  <c r="E765" i="54" s="1"/>
  <c r="D765" i="54"/>
  <c r="C116" i="54"/>
  <c r="D120" i="54"/>
  <c r="D126" i="54"/>
  <c r="D132" i="54"/>
  <c r="D116" i="54" s="1"/>
  <c r="D140" i="54"/>
  <c r="D135" i="54" s="1"/>
  <c r="D146" i="54"/>
  <c r="C153" i="54"/>
  <c r="D157" i="54"/>
  <c r="D153" i="54" s="1"/>
  <c r="D152" i="54" s="1"/>
  <c r="C170" i="54"/>
  <c r="H170" i="54" s="1"/>
  <c r="J170" i="54" s="1"/>
  <c r="D174" i="54"/>
  <c r="D170" i="54" s="1"/>
  <c r="E316" i="54"/>
  <c r="E315" i="54" s="1"/>
  <c r="E314" i="54" s="1"/>
  <c r="D315" i="54"/>
  <c r="H344" i="54"/>
  <c r="C340" i="54"/>
  <c r="D348" i="54"/>
  <c r="D340" i="54" s="1"/>
  <c r="E358" i="54"/>
  <c r="E357" i="54" s="1"/>
  <c r="D357" i="54"/>
  <c r="E399" i="54"/>
  <c r="D422" i="54"/>
  <c r="E430" i="54"/>
  <c r="E429" i="54" s="1"/>
  <c r="E447" i="54"/>
  <c r="E445" i="54" s="1"/>
  <c r="D445" i="54"/>
  <c r="D450" i="54"/>
  <c r="H459" i="54"/>
  <c r="C444" i="54"/>
  <c r="H444" i="54" s="1"/>
  <c r="E485" i="54"/>
  <c r="E494" i="54"/>
  <c r="E530" i="54"/>
  <c r="E529" i="54" s="1"/>
  <c r="E528" i="54" s="1"/>
  <c r="E557" i="54"/>
  <c r="E556" i="54" s="1"/>
  <c r="E573" i="54"/>
  <c r="E569" i="54" s="1"/>
  <c r="E593" i="54"/>
  <c r="E592" i="54" s="1"/>
  <c r="D603" i="54"/>
  <c r="E611" i="54"/>
  <c r="E610" i="54" s="1"/>
  <c r="D610" i="54"/>
  <c r="E629" i="54"/>
  <c r="E628" i="54" s="1"/>
  <c r="D628" i="54"/>
  <c r="E677" i="54"/>
  <c r="E676" i="54" s="1"/>
  <c r="D676" i="54"/>
  <c r="E683" i="54"/>
  <c r="H717" i="54"/>
  <c r="J717" i="54" s="1"/>
  <c r="C716" i="54"/>
  <c r="H716" i="54" s="1"/>
  <c r="J716" i="54" s="1"/>
  <c r="E724" i="54"/>
  <c r="E722" i="54" s="1"/>
  <c r="D722" i="54"/>
  <c r="E728" i="54"/>
  <c r="E727" i="54" s="1"/>
  <c r="D727" i="54"/>
  <c r="E743" i="54"/>
  <c r="E773" i="54"/>
  <c r="E772" i="54" s="1"/>
  <c r="E771" i="54" s="1"/>
  <c r="D772" i="54"/>
  <c r="D771" i="54" s="1"/>
  <c r="D11" i="54"/>
  <c r="D3" i="54" s="1"/>
  <c r="D2" i="54" s="1"/>
  <c r="D244" i="54"/>
  <c r="D243" i="54" s="1"/>
  <c r="E299" i="54"/>
  <c r="E298" i="54" s="1"/>
  <c r="D298" i="54"/>
  <c r="C314" i="54"/>
  <c r="H314" i="54" s="1"/>
  <c r="D328" i="54"/>
  <c r="E331" i="54"/>
  <c r="E363" i="54"/>
  <c r="E362" i="54" s="1"/>
  <c r="D362" i="54"/>
  <c r="D399" i="54"/>
  <c r="E409" i="54"/>
  <c r="E463" i="54"/>
  <c r="D494" i="54"/>
  <c r="D504" i="54"/>
  <c r="E523" i="54"/>
  <c r="E522" i="54" s="1"/>
  <c r="D522" i="54"/>
  <c r="D544" i="54"/>
  <c r="D538" i="54" s="1"/>
  <c r="E596" i="54"/>
  <c r="E595" i="54" s="1"/>
  <c r="D595" i="54"/>
  <c r="D599" i="54"/>
  <c r="E603" i="54"/>
  <c r="E646" i="54"/>
  <c r="E662" i="54"/>
  <c r="E661" i="54" s="1"/>
  <c r="D661" i="54"/>
  <c r="E688" i="54"/>
  <c r="E687" i="54" s="1"/>
  <c r="D687" i="54"/>
  <c r="D694" i="54"/>
  <c r="D700" i="54"/>
  <c r="E478" i="54"/>
  <c r="E477" i="54" s="1"/>
  <c r="D477" i="54"/>
  <c r="E493" i="54"/>
  <c r="E491" i="54" s="1"/>
  <c r="D491" i="54"/>
  <c r="D484" i="54" s="1"/>
  <c r="E514" i="54"/>
  <c r="E513" i="54" s="1"/>
  <c r="E509" i="54" s="1"/>
  <c r="D513" i="54"/>
  <c r="D509" i="54" s="1"/>
  <c r="H552" i="54"/>
  <c r="C551" i="54"/>
  <c r="E643" i="54"/>
  <c r="E642" i="54" s="1"/>
  <c r="D642" i="54"/>
  <c r="D746" i="54"/>
  <c r="D743" i="54" s="1"/>
  <c r="E747" i="54"/>
  <c r="E746" i="54" s="1"/>
  <c r="D756" i="54"/>
  <c r="D755" i="54" s="1"/>
  <c r="E757" i="54"/>
  <c r="E756" i="54" s="1"/>
  <c r="E755" i="54" s="1"/>
  <c r="E383" i="54"/>
  <c r="E382" i="54" s="1"/>
  <c r="E340" i="54" s="1"/>
  <c r="D382" i="54"/>
  <c r="E393" i="54"/>
  <c r="E392" i="54" s="1"/>
  <c r="D392" i="54"/>
  <c r="E539" i="54"/>
  <c r="E538" i="54" s="1"/>
  <c r="E562" i="54"/>
  <c r="E599" i="54"/>
  <c r="E667" i="54"/>
  <c r="E665" i="54" s="1"/>
  <c r="D665" i="54"/>
  <c r="E719" i="54"/>
  <c r="E718" i="54" s="1"/>
  <c r="D718" i="54"/>
  <c r="D717" i="54" s="1"/>
  <c r="D716" i="54" s="1"/>
  <c r="E672" i="54"/>
  <c r="E671" i="54" s="1"/>
  <c r="D671" i="54"/>
  <c r="C178" i="53"/>
  <c r="E223" i="53"/>
  <c r="E222" i="53" s="1"/>
  <c r="E153" i="53"/>
  <c r="E4" i="53"/>
  <c r="E11" i="53"/>
  <c r="D215" i="53"/>
  <c r="E126" i="53"/>
  <c r="D236" i="53"/>
  <c r="D235" i="53" s="1"/>
  <c r="E237" i="53"/>
  <c r="E236" i="53" s="1"/>
  <c r="E235" i="53" s="1"/>
  <c r="D239" i="53"/>
  <c r="D238" i="53" s="1"/>
  <c r="E242" i="53"/>
  <c r="E239" i="53" s="1"/>
  <c r="E238" i="53" s="1"/>
  <c r="D314" i="53"/>
  <c r="E569" i="53"/>
  <c r="E679" i="53"/>
  <c r="E762" i="53"/>
  <c r="E761" i="53" s="1"/>
  <c r="E760" i="53" s="1"/>
  <c r="D761" i="53"/>
  <c r="D760" i="53" s="1"/>
  <c r="C116" i="53"/>
  <c r="E141" i="53"/>
  <c r="E140" i="53" s="1"/>
  <c r="C152" i="53"/>
  <c r="H152" i="53" s="1"/>
  <c r="J152" i="53" s="1"/>
  <c r="H174" i="53"/>
  <c r="D404" i="53"/>
  <c r="E405" i="53"/>
  <c r="E404" i="53" s="1"/>
  <c r="D494" i="53"/>
  <c r="E495" i="53"/>
  <c r="E494" i="53" s="1"/>
  <c r="E514" i="53"/>
  <c r="E513" i="53" s="1"/>
  <c r="E509" i="53" s="1"/>
  <c r="D513" i="53"/>
  <c r="E530" i="53"/>
  <c r="E529" i="53" s="1"/>
  <c r="E528" i="53" s="1"/>
  <c r="E553" i="53"/>
  <c r="E552" i="53" s="1"/>
  <c r="H577" i="53"/>
  <c r="C561" i="53"/>
  <c r="D616" i="53"/>
  <c r="D642" i="53"/>
  <c r="E643" i="53"/>
  <c r="E642" i="53" s="1"/>
  <c r="E654" i="53"/>
  <c r="E653" i="53" s="1"/>
  <c r="D653" i="53"/>
  <c r="E682" i="53"/>
  <c r="D679" i="53"/>
  <c r="E729" i="53"/>
  <c r="E757" i="53"/>
  <c r="E756" i="53" s="1"/>
  <c r="E755" i="53" s="1"/>
  <c r="D756" i="53"/>
  <c r="D755" i="53" s="1"/>
  <c r="D772" i="53"/>
  <c r="D771" i="53" s="1"/>
  <c r="E773" i="53"/>
  <c r="E772" i="53" s="1"/>
  <c r="E771" i="53" s="1"/>
  <c r="E778" i="53"/>
  <c r="E777" i="53" s="1"/>
  <c r="H4" i="53"/>
  <c r="J4" i="53" s="1"/>
  <c r="C3" i="53"/>
  <c r="E40" i="53"/>
  <c r="E38" i="53" s="1"/>
  <c r="D38" i="53"/>
  <c r="D97" i="53"/>
  <c r="D117" i="53"/>
  <c r="E121" i="53"/>
  <c r="E120" i="53" s="1"/>
  <c r="E116" i="53" s="1"/>
  <c r="E115" i="53" s="1"/>
  <c r="D129" i="53"/>
  <c r="E133" i="53"/>
  <c r="E132" i="53" s="1"/>
  <c r="H136" i="53"/>
  <c r="C135" i="53"/>
  <c r="H135" i="53" s="1"/>
  <c r="J135" i="53" s="1"/>
  <c r="E137" i="53"/>
  <c r="E136" i="53" s="1"/>
  <c r="E135" i="53" s="1"/>
  <c r="D154" i="53"/>
  <c r="D153" i="53" s="1"/>
  <c r="E158" i="53"/>
  <c r="E157" i="53" s="1"/>
  <c r="E175" i="53"/>
  <c r="E174" i="53" s="1"/>
  <c r="E170" i="53" s="1"/>
  <c r="D174" i="53"/>
  <c r="D170" i="53" s="1"/>
  <c r="C203" i="53"/>
  <c r="E207" i="53"/>
  <c r="D213" i="53"/>
  <c r="D203" i="53" s="1"/>
  <c r="D178" i="53" s="1"/>
  <c r="D177" i="53" s="1"/>
  <c r="E214" i="53"/>
  <c r="E213" i="53" s="1"/>
  <c r="E203" i="53" s="1"/>
  <c r="D216" i="53"/>
  <c r="E219" i="53"/>
  <c r="E216" i="53" s="1"/>
  <c r="E215" i="53" s="1"/>
  <c r="D223" i="53"/>
  <c r="D222" i="53" s="1"/>
  <c r="E229" i="53"/>
  <c r="E228" i="53" s="1"/>
  <c r="E244" i="53"/>
  <c r="E243" i="53" s="1"/>
  <c r="E251" i="53"/>
  <c r="E250" i="53" s="1"/>
  <c r="D302" i="53"/>
  <c r="E303" i="53"/>
  <c r="E302" i="53" s="1"/>
  <c r="E315" i="53"/>
  <c r="D331" i="53"/>
  <c r="C340" i="53"/>
  <c r="D353" i="53"/>
  <c r="D340" i="53" s="1"/>
  <c r="E354" i="53"/>
  <c r="E353" i="53" s="1"/>
  <c r="D373" i="53"/>
  <c r="E374" i="53"/>
  <c r="E373" i="53" s="1"/>
  <c r="D382" i="53"/>
  <c r="D429" i="53"/>
  <c r="E446" i="53"/>
  <c r="E445" i="53" s="1"/>
  <c r="D445" i="53"/>
  <c r="E456" i="53"/>
  <c r="E455" i="53" s="1"/>
  <c r="D455" i="53"/>
  <c r="E461" i="53"/>
  <c r="E459" i="53" s="1"/>
  <c r="D459" i="53"/>
  <c r="E478" i="53"/>
  <c r="E477" i="53" s="1"/>
  <c r="C509" i="53"/>
  <c r="E523" i="53"/>
  <c r="E522" i="53" s="1"/>
  <c r="D522" i="53"/>
  <c r="E563" i="53"/>
  <c r="E562" i="53" s="1"/>
  <c r="D562" i="53"/>
  <c r="E571" i="53"/>
  <c r="D569" i="53"/>
  <c r="E648" i="53"/>
  <c r="E646" i="53" s="1"/>
  <c r="D646" i="53"/>
  <c r="E672" i="53"/>
  <c r="E671" i="53" s="1"/>
  <c r="D671" i="53"/>
  <c r="E677" i="53"/>
  <c r="E676" i="53" s="1"/>
  <c r="D676" i="53"/>
  <c r="E700" i="53"/>
  <c r="H718" i="53"/>
  <c r="C717" i="53"/>
  <c r="E742" i="53"/>
  <c r="E741" i="53" s="1"/>
  <c r="D741" i="53"/>
  <c r="E745" i="53"/>
  <c r="E744" i="53" s="1"/>
  <c r="E743" i="53" s="1"/>
  <c r="D4" i="53"/>
  <c r="D3" i="53" s="1"/>
  <c r="E61" i="53"/>
  <c r="E70" i="53"/>
  <c r="E68" i="53" s="1"/>
  <c r="E67" i="53" s="1"/>
  <c r="D68" i="53"/>
  <c r="D143" i="53"/>
  <c r="D135" i="53" s="1"/>
  <c r="E165" i="53"/>
  <c r="E164" i="53" s="1"/>
  <c r="E163" i="53" s="1"/>
  <c r="D164" i="53"/>
  <c r="D163" i="53" s="1"/>
  <c r="E183" i="53"/>
  <c r="E182" i="53" s="1"/>
  <c r="E179" i="53" s="1"/>
  <c r="E186" i="53"/>
  <c r="E185" i="53" s="1"/>
  <c r="E184" i="53" s="1"/>
  <c r="D207" i="53"/>
  <c r="E212" i="53"/>
  <c r="E211" i="53" s="1"/>
  <c r="D229" i="53"/>
  <c r="D228" i="53" s="1"/>
  <c r="D233" i="53"/>
  <c r="E234" i="53"/>
  <c r="E233" i="53" s="1"/>
  <c r="E291" i="53"/>
  <c r="E289" i="53" s="1"/>
  <c r="D289" i="53"/>
  <c r="D298" i="53"/>
  <c r="E308" i="53"/>
  <c r="E341" i="53"/>
  <c r="E358" i="53"/>
  <c r="E357" i="53" s="1"/>
  <c r="D399" i="53"/>
  <c r="E413" i="53"/>
  <c r="E412" i="53" s="1"/>
  <c r="D412" i="53"/>
  <c r="E423" i="53"/>
  <c r="E422" i="53" s="1"/>
  <c r="D422" i="53"/>
  <c r="E430" i="53"/>
  <c r="E429" i="53" s="1"/>
  <c r="D468" i="53"/>
  <c r="E487" i="53"/>
  <c r="E486" i="53" s="1"/>
  <c r="E484" i="53" s="1"/>
  <c r="D486" i="53"/>
  <c r="D509" i="53"/>
  <c r="H529" i="53"/>
  <c r="C528" i="53"/>
  <c r="H528" i="53" s="1"/>
  <c r="E544" i="53"/>
  <c r="H552" i="53"/>
  <c r="C551" i="53"/>
  <c r="E556" i="53"/>
  <c r="E588" i="53"/>
  <c r="E587" i="53" s="1"/>
  <c r="E616" i="53"/>
  <c r="D638" i="53"/>
  <c r="C645" i="53"/>
  <c r="H645" i="53" s="1"/>
  <c r="J645" i="53" s="1"/>
  <c r="E695" i="53"/>
  <c r="E694" i="53" s="1"/>
  <c r="D694" i="53"/>
  <c r="D700" i="53"/>
  <c r="C726" i="53"/>
  <c r="E266" i="53"/>
  <c r="E265" i="53" s="1"/>
  <c r="E263" i="53" s="1"/>
  <c r="D265" i="53"/>
  <c r="D263" i="53" s="1"/>
  <c r="D259" i="53" s="1"/>
  <c r="E329" i="53"/>
  <c r="E328" i="53" s="1"/>
  <c r="D328" i="53"/>
  <c r="E539" i="53"/>
  <c r="E538" i="53" s="1"/>
  <c r="D538" i="53"/>
  <c r="E596" i="53"/>
  <c r="E595" i="53" s="1"/>
  <c r="D595" i="53"/>
  <c r="E629" i="53"/>
  <c r="E628" i="53" s="1"/>
  <c r="D628" i="53"/>
  <c r="E662" i="53"/>
  <c r="E661" i="53" s="1"/>
  <c r="D661" i="53"/>
  <c r="D733" i="53"/>
  <c r="D726" i="53" s="1"/>
  <c r="D725" i="53" s="1"/>
  <c r="C263" i="53"/>
  <c r="E451" i="53"/>
  <c r="E450" i="53" s="1"/>
  <c r="D450" i="53"/>
  <c r="E578" i="53"/>
  <c r="E577" i="53" s="1"/>
  <c r="E638" i="53"/>
  <c r="E683" i="53"/>
  <c r="E719" i="53"/>
  <c r="E718" i="53" s="1"/>
  <c r="E717" i="53" s="1"/>
  <c r="E716" i="53" s="1"/>
  <c r="D718" i="53"/>
  <c r="D717" i="53" s="1"/>
  <c r="D716" i="53" s="1"/>
  <c r="E727" i="53"/>
  <c r="E726" i="53" s="1"/>
  <c r="E725" i="53" s="1"/>
  <c r="E611" i="53"/>
  <c r="E610" i="53" s="1"/>
  <c r="D610" i="53"/>
  <c r="E688" i="53"/>
  <c r="E687" i="53" s="1"/>
  <c r="D687" i="53"/>
  <c r="E97" i="52"/>
  <c r="E244" i="52"/>
  <c r="E243" i="52" s="1"/>
  <c r="E11" i="52"/>
  <c r="E40" i="52"/>
  <c r="E38" i="52" s="1"/>
  <c r="D38" i="52"/>
  <c r="E145" i="52"/>
  <c r="E143" i="52" s="1"/>
  <c r="D143" i="52"/>
  <c r="D185" i="52"/>
  <c r="D184" i="52" s="1"/>
  <c r="D178" i="52" s="1"/>
  <c r="D177" i="52" s="1"/>
  <c r="E186" i="52"/>
  <c r="E185" i="52" s="1"/>
  <c r="E184" i="52" s="1"/>
  <c r="E303" i="52"/>
  <c r="E302" i="52" s="1"/>
  <c r="D302" i="52"/>
  <c r="H344" i="52"/>
  <c r="C340" i="52"/>
  <c r="E359" i="52"/>
  <c r="D357" i="52"/>
  <c r="H463" i="52"/>
  <c r="C444" i="52"/>
  <c r="H444" i="52" s="1"/>
  <c r="E498" i="52"/>
  <c r="E497" i="52" s="1"/>
  <c r="D497" i="52"/>
  <c r="D679" i="52"/>
  <c r="E681" i="52"/>
  <c r="D700" i="52"/>
  <c r="E705" i="52"/>
  <c r="E700" i="52" s="1"/>
  <c r="D772" i="52"/>
  <c r="D771" i="52" s="1"/>
  <c r="E773" i="52"/>
  <c r="E772" i="52" s="1"/>
  <c r="E771" i="52" s="1"/>
  <c r="D116" i="52"/>
  <c r="D115" i="52" s="1"/>
  <c r="D120" i="52"/>
  <c r="E121" i="52"/>
  <c r="E120" i="52" s="1"/>
  <c r="E116" i="52" s="1"/>
  <c r="D136" i="52"/>
  <c r="D135" i="52" s="1"/>
  <c r="E137" i="52"/>
  <c r="E136" i="52" s="1"/>
  <c r="D195" i="52"/>
  <c r="E196" i="52"/>
  <c r="E195" i="52" s="1"/>
  <c r="E188" i="52" s="1"/>
  <c r="D213" i="52"/>
  <c r="E214" i="52"/>
  <c r="E213" i="52" s="1"/>
  <c r="D265" i="52"/>
  <c r="E266" i="52"/>
  <c r="E265" i="52" s="1"/>
  <c r="E263" i="52" s="1"/>
  <c r="D305" i="52"/>
  <c r="E306" i="52"/>
  <c r="E305" i="52" s="1"/>
  <c r="D325" i="52"/>
  <c r="E326" i="52"/>
  <c r="E325" i="52" s="1"/>
  <c r="E341" i="52"/>
  <c r="D416" i="52"/>
  <c r="E417" i="52"/>
  <c r="E416" i="52" s="1"/>
  <c r="H544" i="52"/>
  <c r="C538" i="52"/>
  <c r="H538" i="52" s="1"/>
  <c r="E547" i="52"/>
  <c r="E630" i="52"/>
  <c r="D628" i="52"/>
  <c r="E663" i="52"/>
  <c r="D661" i="52"/>
  <c r="C116" i="52"/>
  <c r="D132" i="52"/>
  <c r="E133" i="52"/>
  <c r="E132" i="52" s="1"/>
  <c r="E153" i="52"/>
  <c r="E206" i="52"/>
  <c r="E204" i="52" s="1"/>
  <c r="E203" i="52" s="1"/>
  <c r="D204" i="52"/>
  <c r="D203" i="52" s="1"/>
  <c r="D315" i="52"/>
  <c r="E316" i="52"/>
  <c r="E315" i="52" s="1"/>
  <c r="E362" i="52"/>
  <c r="D450" i="52"/>
  <c r="E451" i="52"/>
  <c r="E450" i="52" s="1"/>
  <c r="E647" i="52"/>
  <c r="E646" i="52" s="1"/>
  <c r="D646" i="52"/>
  <c r="E752" i="52"/>
  <c r="E751" i="52" s="1"/>
  <c r="E750" i="52" s="1"/>
  <c r="E726" i="52" s="1"/>
  <c r="E725" i="52" s="1"/>
  <c r="D751" i="52"/>
  <c r="D750" i="52" s="1"/>
  <c r="H2" i="52"/>
  <c r="J2" i="52" s="1"/>
  <c r="E140" i="52"/>
  <c r="D157" i="52"/>
  <c r="E158" i="52"/>
  <c r="E157" i="52" s="1"/>
  <c r="D174" i="52"/>
  <c r="D170" i="52" s="1"/>
  <c r="E175" i="52"/>
  <c r="E174" i="52" s="1"/>
  <c r="E170" i="52" s="1"/>
  <c r="C178" i="52"/>
  <c r="D201" i="52"/>
  <c r="D200" i="52" s="1"/>
  <c r="E202" i="52"/>
  <c r="E201" i="52" s="1"/>
  <c r="E200" i="52" s="1"/>
  <c r="D211" i="52"/>
  <c r="E212" i="52"/>
  <c r="E211" i="52" s="1"/>
  <c r="E239" i="52"/>
  <c r="E238" i="52" s="1"/>
  <c r="E289" i="52"/>
  <c r="D298" i="52"/>
  <c r="E299" i="52"/>
  <c r="E298" i="52" s="1"/>
  <c r="D362" i="52"/>
  <c r="E385" i="52"/>
  <c r="E382" i="52" s="1"/>
  <c r="D382" i="52"/>
  <c r="H529" i="52"/>
  <c r="C528" i="52"/>
  <c r="H528" i="52" s="1"/>
  <c r="H136" i="52"/>
  <c r="C135" i="52"/>
  <c r="H135" i="52" s="1"/>
  <c r="J135" i="52" s="1"/>
  <c r="E179" i="52"/>
  <c r="D244" i="52"/>
  <c r="D243" i="52" s="1"/>
  <c r="E309" i="52"/>
  <c r="E308" i="52" s="1"/>
  <c r="D308" i="52"/>
  <c r="E329" i="52"/>
  <c r="E328" i="52" s="1"/>
  <c r="D328" i="52"/>
  <c r="E379" i="52"/>
  <c r="E378" i="52" s="1"/>
  <c r="D378" i="52"/>
  <c r="E394" i="52"/>
  <c r="E392" i="52" s="1"/>
  <c r="D392" i="52"/>
  <c r="E400" i="52"/>
  <c r="E399" i="52" s="1"/>
  <c r="D399" i="52"/>
  <c r="E474" i="52"/>
  <c r="C484" i="52"/>
  <c r="H486" i="52"/>
  <c r="E505" i="52"/>
  <c r="E504" i="52" s="1"/>
  <c r="D504" i="52"/>
  <c r="E510" i="52"/>
  <c r="E509" i="52" s="1"/>
  <c r="D509" i="52"/>
  <c r="E545" i="52"/>
  <c r="E544" i="52" s="1"/>
  <c r="D544" i="52"/>
  <c r="D538" i="52" s="1"/>
  <c r="E556" i="52"/>
  <c r="E569" i="52"/>
  <c r="E614" i="52"/>
  <c r="E610" i="52" s="1"/>
  <c r="D610" i="52"/>
  <c r="E654" i="52"/>
  <c r="E653" i="52" s="1"/>
  <c r="D653" i="52"/>
  <c r="E675" i="52"/>
  <c r="E671" i="52" s="1"/>
  <c r="D671" i="52"/>
  <c r="E70" i="52"/>
  <c r="E68" i="52" s="1"/>
  <c r="D68" i="52"/>
  <c r="E147" i="52"/>
  <c r="E146" i="52" s="1"/>
  <c r="E165" i="52"/>
  <c r="E164" i="52" s="1"/>
  <c r="E163" i="52" s="1"/>
  <c r="D164" i="52"/>
  <c r="D163" i="52" s="1"/>
  <c r="D216" i="52"/>
  <c r="D215" i="52" s="1"/>
  <c r="E229" i="52"/>
  <c r="E228" i="52" s="1"/>
  <c r="E237" i="52"/>
  <c r="E236" i="52" s="1"/>
  <c r="E235" i="52" s="1"/>
  <c r="E247" i="52"/>
  <c r="C314" i="52"/>
  <c r="H314" i="52" s="1"/>
  <c r="E357" i="52"/>
  <c r="E395" i="52"/>
  <c r="E405" i="52"/>
  <c r="E404" i="52" s="1"/>
  <c r="D404" i="52"/>
  <c r="E464" i="52"/>
  <c r="E463" i="52" s="1"/>
  <c r="D463" i="52"/>
  <c r="E469" i="52"/>
  <c r="E468" i="52" s="1"/>
  <c r="D468" i="52"/>
  <c r="E479" i="52"/>
  <c r="E477" i="52" s="1"/>
  <c r="D477" i="52"/>
  <c r="E495" i="52"/>
  <c r="E494" i="52" s="1"/>
  <c r="D494" i="52"/>
  <c r="E540" i="52"/>
  <c r="E538" i="52" s="1"/>
  <c r="E599" i="52"/>
  <c r="D603" i="52"/>
  <c r="E605" i="52"/>
  <c r="E628" i="52"/>
  <c r="H717" i="52"/>
  <c r="J717" i="52" s="1"/>
  <c r="C726" i="52"/>
  <c r="E761" i="52"/>
  <c r="E760" i="52" s="1"/>
  <c r="D768" i="52"/>
  <c r="D767" i="52" s="1"/>
  <c r="D726" i="52" s="1"/>
  <c r="D725" i="52" s="1"/>
  <c r="D11" i="52"/>
  <c r="D3" i="52" s="1"/>
  <c r="D2" i="52" s="1"/>
  <c r="D123" i="52"/>
  <c r="D160" i="52"/>
  <c r="D153" i="52" s="1"/>
  <c r="D152" i="52" s="1"/>
  <c r="D189" i="52"/>
  <c r="D188" i="52" s="1"/>
  <c r="E219" i="52"/>
  <c r="E216" i="52" s="1"/>
  <c r="E215" i="52" s="1"/>
  <c r="D229" i="52"/>
  <c r="D228" i="52" s="1"/>
  <c r="D239" i="52"/>
  <c r="D238" i="52" s="1"/>
  <c r="D260" i="52"/>
  <c r="C263" i="52"/>
  <c r="E354" i="52"/>
  <c r="E353" i="52" s="1"/>
  <c r="D353" i="52"/>
  <c r="E369" i="52"/>
  <c r="E368" i="52" s="1"/>
  <c r="D368" i="52"/>
  <c r="E389" i="52"/>
  <c r="E388" i="52" s="1"/>
  <c r="D388" i="52"/>
  <c r="E410" i="52"/>
  <c r="E409" i="52" s="1"/>
  <c r="D409" i="52"/>
  <c r="D422" i="52"/>
  <c r="E430" i="52"/>
  <c r="E429" i="52" s="1"/>
  <c r="D429" i="52"/>
  <c r="D445" i="52"/>
  <c r="D444" i="52" s="1"/>
  <c r="E476" i="52"/>
  <c r="D474" i="52"/>
  <c r="E487" i="52"/>
  <c r="E486" i="52" s="1"/>
  <c r="E484" i="52" s="1"/>
  <c r="E483" i="52" s="1"/>
  <c r="D486" i="52"/>
  <c r="E492" i="52"/>
  <c r="E491" i="52" s="1"/>
  <c r="D491" i="52"/>
  <c r="E554" i="52"/>
  <c r="E552" i="52" s="1"/>
  <c r="E551" i="52" s="1"/>
  <c r="E550" i="52" s="1"/>
  <c r="D552" i="52"/>
  <c r="D551" i="52" s="1"/>
  <c r="D550" i="52" s="1"/>
  <c r="H569" i="52"/>
  <c r="C561" i="52"/>
  <c r="E587" i="52"/>
  <c r="D595" i="52"/>
  <c r="E643" i="52"/>
  <c r="E642" i="52" s="1"/>
  <c r="D642" i="52"/>
  <c r="E676" i="52"/>
  <c r="E756" i="52"/>
  <c r="E755" i="52" s="1"/>
  <c r="E332" i="52"/>
  <c r="E331" i="52" s="1"/>
  <c r="D331" i="52"/>
  <c r="E349" i="52"/>
  <c r="E348" i="52" s="1"/>
  <c r="D348" i="52"/>
  <c r="D340" i="52" s="1"/>
  <c r="D339" i="52" s="1"/>
  <c r="E374" i="52"/>
  <c r="E373" i="52" s="1"/>
  <c r="D373" i="52"/>
  <c r="E522" i="52"/>
  <c r="E530" i="52"/>
  <c r="E529" i="52" s="1"/>
  <c r="E528" i="52" s="1"/>
  <c r="D529" i="52"/>
  <c r="D528" i="52" s="1"/>
  <c r="E549" i="52"/>
  <c r="D547" i="52"/>
  <c r="H551" i="52"/>
  <c r="J551" i="52" s="1"/>
  <c r="C550" i="52"/>
  <c r="H550" i="52" s="1"/>
  <c r="J550" i="52" s="1"/>
  <c r="E563" i="52"/>
  <c r="E562" i="52" s="1"/>
  <c r="D562" i="52"/>
  <c r="D561" i="52" s="1"/>
  <c r="D569" i="52"/>
  <c r="E574" i="52"/>
  <c r="D592" i="52"/>
  <c r="E594" i="52"/>
  <c r="E592" i="52" s="1"/>
  <c r="E603" i="52"/>
  <c r="E661" i="52"/>
  <c r="E665" i="52"/>
  <c r="E679" i="52"/>
  <c r="E687" i="52"/>
  <c r="E778" i="52"/>
  <c r="E777" i="52" s="1"/>
  <c r="D777" i="52"/>
  <c r="E640" i="52"/>
  <c r="E638" i="52" s="1"/>
  <c r="D638" i="52"/>
  <c r="E684" i="52"/>
  <c r="E683" i="52" s="1"/>
  <c r="D683" i="52"/>
  <c r="E582" i="52"/>
  <c r="E581" i="52" s="1"/>
  <c r="D581" i="52"/>
  <c r="E617" i="52"/>
  <c r="E616" i="52" s="1"/>
  <c r="D616" i="52"/>
  <c r="H646" i="52"/>
  <c r="C645" i="52"/>
  <c r="H645" i="52" s="1"/>
  <c r="J645" i="52" s="1"/>
  <c r="H3" i="51"/>
  <c r="J3" i="51" s="1"/>
  <c r="C2" i="51"/>
  <c r="E4" i="51"/>
  <c r="E11" i="51"/>
  <c r="E207" i="51"/>
  <c r="E203" i="51" s="1"/>
  <c r="E121" i="51"/>
  <c r="E120" i="51" s="1"/>
  <c r="E116" i="51" s="1"/>
  <c r="E115" i="51" s="1"/>
  <c r="D120" i="51"/>
  <c r="E127" i="51"/>
  <c r="E126" i="51" s="1"/>
  <c r="D126" i="51"/>
  <c r="E133" i="51"/>
  <c r="E132" i="51" s="1"/>
  <c r="D132" i="51"/>
  <c r="D188" i="51"/>
  <c r="D244" i="51"/>
  <c r="D243" i="51" s="1"/>
  <c r="E247" i="51"/>
  <c r="E244" i="51" s="1"/>
  <c r="E243" i="51" s="1"/>
  <c r="D395" i="51"/>
  <c r="E396" i="51"/>
  <c r="E395" i="51" s="1"/>
  <c r="E414" i="51"/>
  <c r="E412" i="51" s="1"/>
  <c r="D412" i="51"/>
  <c r="E457" i="51"/>
  <c r="E455" i="51" s="1"/>
  <c r="D455" i="51"/>
  <c r="H494" i="51"/>
  <c r="C484" i="51"/>
  <c r="E666" i="51"/>
  <c r="E665" i="51" s="1"/>
  <c r="D665" i="51"/>
  <c r="E689" i="51"/>
  <c r="E687" i="51" s="1"/>
  <c r="D687" i="51"/>
  <c r="E762" i="51"/>
  <c r="E761" i="51" s="1"/>
  <c r="E760" i="51" s="1"/>
  <c r="D761" i="51"/>
  <c r="D760" i="51" s="1"/>
  <c r="D4" i="51"/>
  <c r="E40" i="51"/>
  <c r="E38" i="51" s="1"/>
  <c r="D38" i="51"/>
  <c r="D97" i="51"/>
  <c r="D67" i="51" s="1"/>
  <c r="D2" i="51" s="1"/>
  <c r="E165" i="51"/>
  <c r="E164" i="51" s="1"/>
  <c r="E163" i="51" s="1"/>
  <c r="C170" i="51"/>
  <c r="H170" i="51" s="1"/>
  <c r="J170" i="51" s="1"/>
  <c r="D180" i="51"/>
  <c r="D179" i="51" s="1"/>
  <c r="E181" i="51"/>
  <c r="E180" i="51" s="1"/>
  <c r="E179" i="51" s="1"/>
  <c r="D185" i="51"/>
  <c r="D184" i="51" s="1"/>
  <c r="E190" i="51"/>
  <c r="E189" i="51" s="1"/>
  <c r="D236" i="51"/>
  <c r="D235" i="51" s="1"/>
  <c r="E237" i="51"/>
  <c r="E236" i="51" s="1"/>
  <c r="E235" i="51" s="1"/>
  <c r="E239" i="51"/>
  <c r="E238" i="51" s="1"/>
  <c r="H265" i="51"/>
  <c r="C263" i="51"/>
  <c r="E332" i="51"/>
  <c r="E331" i="51" s="1"/>
  <c r="E363" i="51"/>
  <c r="E362" i="51" s="1"/>
  <c r="D362" i="51"/>
  <c r="E383" i="51"/>
  <c r="E382" i="51" s="1"/>
  <c r="D382" i="51"/>
  <c r="E393" i="51"/>
  <c r="E392" i="51" s="1"/>
  <c r="D392" i="51"/>
  <c r="E400" i="51"/>
  <c r="E399" i="51" s="1"/>
  <c r="E410" i="51"/>
  <c r="E409" i="51" s="1"/>
  <c r="E478" i="51"/>
  <c r="E477" i="51" s="1"/>
  <c r="D477" i="51"/>
  <c r="E499" i="51"/>
  <c r="E497" i="51" s="1"/>
  <c r="D497" i="51"/>
  <c r="D544" i="51"/>
  <c r="E545" i="51"/>
  <c r="E544" i="51" s="1"/>
  <c r="E554" i="51"/>
  <c r="E552" i="51" s="1"/>
  <c r="E551" i="51" s="1"/>
  <c r="E550" i="51" s="1"/>
  <c r="D552" i="51"/>
  <c r="D551" i="51" s="1"/>
  <c r="D550" i="51" s="1"/>
  <c r="E597" i="51"/>
  <c r="D595" i="51"/>
  <c r="D628" i="51"/>
  <c r="E705" i="51"/>
  <c r="E700" i="51" s="1"/>
  <c r="D700" i="51"/>
  <c r="E757" i="51"/>
  <c r="E756" i="51" s="1"/>
  <c r="E755" i="51" s="1"/>
  <c r="D756" i="51"/>
  <c r="D755" i="51" s="1"/>
  <c r="D772" i="51"/>
  <c r="D771" i="51" s="1"/>
  <c r="E773" i="51"/>
  <c r="E772" i="51" s="1"/>
  <c r="E771" i="51" s="1"/>
  <c r="E778" i="51"/>
  <c r="E777" i="51" s="1"/>
  <c r="E61" i="51"/>
  <c r="E70" i="51"/>
  <c r="E68" i="51" s="1"/>
  <c r="E67" i="51" s="1"/>
  <c r="E2" i="51" s="1"/>
  <c r="D68" i="51"/>
  <c r="D116" i="51"/>
  <c r="C153" i="51"/>
  <c r="H164" i="51"/>
  <c r="C163" i="51"/>
  <c r="H163" i="51" s="1"/>
  <c r="J163" i="51" s="1"/>
  <c r="E172" i="51"/>
  <c r="E171" i="51" s="1"/>
  <c r="E170" i="51" s="1"/>
  <c r="D171" i="51"/>
  <c r="D170" i="51" s="1"/>
  <c r="D207" i="51"/>
  <c r="E208" i="51"/>
  <c r="D265" i="51"/>
  <c r="D289" i="51"/>
  <c r="E404" i="51"/>
  <c r="E429" i="51"/>
  <c r="E445" i="51"/>
  <c r="E488" i="51"/>
  <c r="E486" i="51" s="1"/>
  <c r="E484" i="51" s="1"/>
  <c r="D486" i="51"/>
  <c r="D484" i="51" s="1"/>
  <c r="E495" i="51"/>
  <c r="E494" i="51" s="1"/>
  <c r="E528" i="51"/>
  <c r="D531" i="51"/>
  <c r="D528" i="51" s="1"/>
  <c r="E532" i="51"/>
  <c r="E531" i="51" s="1"/>
  <c r="E582" i="51"/>
  <c r="E581" i="51" s="1"/>
  <c r="D581" i="51"/>
  <c r="E594" i="51"/>
  <c r="E592" i="51" s="1"/>
  <c r="D592" i="51"/>
  <c r="D599" i="51"/>
  <c r="E610" i="51"/>
  <c r="C726" i="51"/>
  <c r="D11" i="51"/>
  <c r="D61" i="51"/>
  <c r="H120" i="51"/>
  <c r="H136" i="51"/>
  <c r="C135" i="51"/>
  <c r="E141" i="51"/>
  <c r="E140" i="51" s="1"/>
  <c r="E135" i="51" s="1"/>
  <c r="D140" i="51"/>
  <c r="D135" i="51" s="1"/>
  <c r="E147" i="51"/>
  <c r="E146" i="51" s="1"/>
  <c r="D146" i="51"/>
  <c r="E155" i="51"/>
  <c r="E154" i="51" s="1"/>
  <c r="E153" i="51" s="1"/>
  <c r="E152" i="51" s="1"/>
  <c r="D154" i="51"/>
  <c r="D153" i="51" s="1"/>
  <c r="E161" i="51"/>
  <c r="E160" i="51" s="1"/>
  <c r="D160" i="51"/>
  <c r="C178" i="51"/>
  <c r="D193" i="51"/>
  <c r="E194" i="51"/>
  <c r="E193" i="51" s="1"/>
  <c r="D204" i="51"/>
  <c r="E215" i="51"/>
  <c r="E262" i="51"/>
  <c r="E260" i="51" s="1"/>
  <c r="D260" i="51"/>
  <c r="E266" i="51"/>
  <c r="E265" i="51" s="1"/>
  <c r="E263" i="51" s="1"/>
  <c r="E299" i="51"/>
  <c r="E298" i="51" s="1"/>
  <c r="D298" i="51"/>
  <c r="E304" i="51"/>
  <c r="E302" i="51" s="1"/>
  <c r="D302" i="51"/>
  <c r="D305" i="51"/>
  <c r="E306" i="51"/>
  <c r="E305" i="51" s="1"/>
  <c r="E325" i="51"/>
  <c r="D348" i="51"/>
  <c r="D340" i="51" s="1"/>
  <c r="E349" i="51"/>
  <c r="E348" i="51" s="1"/>
  <c r="D368" i="51"/>
  <c r="E369" i="51"/>
  <c r="E368" i="51" s="1"/>
  <c r="D378" i="51"/>
  <c r="E379" i="51"/>
  <c r="E378" i="51" s="1"/>
  <c r="D388" i="51"/>
  <c r="E389" i="51"/>
  <c r="E388" i="51" s="1"/>
  <c r="D416" i="51"/>
  <c r="E417" i="51"/>
  <c r="E416" i="51" s="1"/>
  <c r="D445" i="51"/>
  <c r="D459" i="51"/>
  <c r="E460" i="51"/>
  <c r="E459" i="51" s="1"/>
  <c r="D463" i="51"/>
  <c r="D468" i="51"/>
  <c r="D504" i="51"/>
  <c r="E505" i="51"/>
  <c r="E504" i="51" s="1"/>
  <c r="E523" i="51"/>
  <c r="E522" i="51" s="1"/>
  <c r="D522" i="51"/>
  <c r="E539" i="51"/>
  <c r="E538" i="51" s="1"/>
  <c r="D538" i="51"/>
  <c r="E563" i="51"/>
  <c r="E562" i="51" s="1"/>
  <c r="D562" i="51"/>
  <c r="D569" i="51"/>
  <c r="E599" i="51"/>
  <c r="E605" i="51"/>
  <c r="E603" i="51" s="1"/>
  <c r="D603" i="51"/>
  <c r="D610" i="51"/>
  <c r="E617" i="51"/>
  <c r="E616" i="51" s="1"/>
  <c r="D616" i="51"/>
  <c r="E663" i="51"/>
  <c r="E661" i="51" s="1"/>
  <c r="E645" i="51" s="1"/>
  <c r="D661" i="51"/>
  <c r="E671" i="51"/>
  <c r="E695" i="51"/>
  <c r="E694" i="51" s="1"/>
  <c r="D694" i="51"/>
  <c r="D727" i="51"/>
  <c r="D734" i="51"/>
  <c r="D733" i="51" s="1"/>
  <c r="E735" i="51"/>
  <c r="E734" i="51" s="1"/>
  <c r="E733" i="51" s="1"/>
  <c r="E726" i="51" s="1"/>
  <c r="E725" i="51" s="1"/>
  <c r="E559" i="51" s="1"/>
  <c r="D744" i="51"/>
  <c r="D743" i="51" s="1"/>
  <c r="E745" i="51"/>
  <c r="E744" i="51" s="1"/>
  <c r="E743" i="51" s="1"/>
  <c r="D216" i="51"/>
  <c r="D215" i="51" s="1"/>
  <c r="E229" i="51"/>
  <c r="E228" i="51" s="1"/>
  <c r="H459" i="51"/>
  <c r="C444" i="51"/>
  <c r="H444" i="51" s="1"/>
  <c r="D577" i="51"/>
  <c r="E595" i="51"/>
  <c r="H646" i="51"/>
  <c r="C645" i="51"/>
  <c r="H645" i="51" s="1"/>
  <c r="J645" i="51" s="1"/>
  <c r="D167" i="51"/>
  <c r="D163" i="51" s="1"/>
  <c r="E219" i="51"/>
  <c r="E216" i="51" s="1"/>
  <c r="D229" i="51"/>
  <c r="D228" i="51" s="1"/>
  <c r="D239" i="51"/>
  <c r="D238" i="51" s="1"/>
  <c r="E316" i="51"/>
  <c r="E315" i="51" s="1"/>
  <c r="E314" i="51" s="1"/>
  <c r="D315" i="51"/>
  <c r="D314" i="51" s="1"/>
  <c r="H344" i="51"/>
  <c r="C340" i="51"/>
  <c r="E358" i="51"/>
  <c r="E357" i="51" s="1"/>
  <c r="E340" i="51" s="1"/>
  <c r="D357" i="51"/>
  <c r="E514" i="51"/>
  <c r="E513" i="51" s="1"/>
  <c r="E509" i="51" s="1"/>
  <c r="D513" i="51"/>
  <c r="D509" i="51" s="1"/>
  <c r="C561" i="51"/>
  <c r="H561" i="51" s="1"/>
  <c r="J561" i="51" s="1"/>
  <c r="E578" i="51"/>
  <c r="E577" i="51" s="1"/>
  <c r="D587" i="51"/>
  <c r="E654" i="51"/>
  <c r="E653" i="51" s="1"/>
  <c r="D653" i="51"/>
  <c r="D645" i="51" s="1"/>
  <c r="C717" i="51"/>
  <c r="E640" i="51"/>
  <c r="E638" i="51" s="1"/>
  <c r="D638" i="51"/>
  <c r="E684" i="51"/>
  <c r="E683" i="51" s="1"/>
  <c r="D683" i="51"/>
  <c r="H115" i="50"/>
  <c r="J115" i="50" s="1"/>
  <c r="E135" i="50"/>
  <c r="H163" i="50"/>
  <c r="J163" i="50" s="1"/>
  <c r="C152" i="50"/>
  <c r="H152" i="50" s="1"/>
  <c r="J152" i="50" s="1"/>
  <c r="E4" i="50"/>
  <c r="E61" i="50"/>
  <c r="E265" i="50"/>
  <c r="D314" i="50"/>
  <c r="E124" i="50"/>
  <c r="E123" i="50" s="1"/>
  <c r="D123" i="50"/>
  <c r="D220" i="50"/>
  <c r="D215" i="50" s="1"/>
  <c r="E221" i="50"/>
  <c r="E220" i="50" s="1"/>
  <c r="D223" i="50"/>
  <c r="D222" i="50" s="1"/>
  <c r="E226" i="50"/>
  <c r="E223" i="50" s="1"/>
  <c r="E222" i="50" s="1"/>
  <c r="D528" i="50"/>
  <c r="E127" i="50"/>
  <c r="E126" i="50" s="1"/>
  <c r="E219" i="50"/>
  <c r="E216" i="50" s="1"/>
  <c r="E237" i="50"/>
  <c r="E236" i="50" s="1"/>
  <c r="E235" i="50" s="1"/>
  <c r="D250" i="50"/>
  <c r="E251" i="50"/>
  <c r="E250" i="50" s="1"/>
  <c r="E469" i="50"/>
  <c r="E468" i="50" s="1"/>
  <c r="E478" i="50"/>
  <c r="E477" i="50" s="1"/>
  <c r="D477" i="50"/>
  <c r="E629" i="50"/>
  <c r="E628" i="50" s="1"/>
  <c r="D628" i="50"/>
  <c r="D653" i="50"/>
  <c r="E654" i="50"/>
  <c r="E653" i="50" s="1"/>
  <c r="D750" i="50"/>
  <c r="E13" i="50"/>
  <c r="E11" i="50" s="1"/>
  <c r="D11" i="50"/>
  <c r="H116" i="50"/>
  <c r="J116" i="50" s="1"/>
  <c r="H143" i="50"/>
  <c r="D207" i="50"/>
  <c r="E239" i="50"/>
  <c r="E238" i="50" s="1"/>
  <c r="D244" i="50"/>
  <c r="D243" i="50" s="1"/>
  <c r="D265" i="50"/>
  <c r="D289" i="50"/>
  <c r="D263" i="50" s="1"/>
  <c r="E290" i="50"/>
  <c r="E289" i="50" s="1"/>
  <c r="E315" i="50"/>
  <c r="E362" i="50"/>
  <c r="E389" i="50"/>
  <c r="E388" i="50" s="1"/>
  <c r="D392" i="50"/>
  <c r="E404" i="50"/>
  <c r="E455" i="50"/>
  <c r="E444" i="50" s="1"/>
  <c r="E464" i="50"/>
  <c r="E463" i="50" s="1"/>
  <c r="E514" i="50"/>
  <c r="E513" i="50" s="1"/>
  <c r="E509" i="50" s="1"/>
  <c r="E522" i="50"/>
  <c r="E621" i="50"/>
  <c r="D616" i="50"/>
  <c r="E694" i="50"/>
  <c r="E697" i="50"/>
  <c r="D694" i="50"/>
  <c r="C726" i="50"/>
  <c r="E754" i="50"/>
  <c r="E750" i="50" s="1"/>
  <c r="C67" i="50"/>
  <c r="E68" i="50"/>
  <c r="E99" i="50"/>
  <c r="E97" i="50" s="1"/>
  <c r="E67" i="50" s="1"/>
  <c r="D97" i="50"/>
  <c r="D67" i="50" s="1"/>
  <c r="E150" i="50"/>
  <c r="E149" i="50" s="1"/>
  <c r="D149" i="50"/>
  <c r="E155" i="50"/>
  <c r="E154" i="50" s="1"/>
  <c r="E153" i="50" s="1"/>
  <c r="D154" i="50"/>
  <c r="E264" i="50"/>
  <c r="E263" i="50" s="1"/>
  <c r="E492" i="50"/>
  <c r="E491" i="50" s="1"/>
  <c r="E484" i="50" s="1"/>
  <c r="E483" i="50" s="1"/>
  <c r="D491" i="50"/>
  <c r="E547" i="50"/>
  <c r="E577" i="50"/>
  <c r="D68" i="50"/>
  <c r="E130" i="50"/>
  <c r="E129" i="50" s="1"/>
  <c r="D129" i="50"/>
  <c r="E158" i="50"/>
  <c r="E157" i="50" s="1"/>
  <c r="E161" i="50"/>
  <c r="E160" i="50" s="1"/>
  <c r="D160" i="50"/>
  <c r="D185" i="50"/>
  <c r="D184" i="50" s="1"/>
  <c r="D189" i="50"/>
  <c r="D188" i="50" s="1"/>
  <c r="E190" i="50"/>
  <c r="E189" i="50" s="1"/>
  <c r="E188" i="50" s="1"/>
  <c r="D204" i="50"/>
  <c r="D229" i="50"/>
  <c r="D228" i="50" s="1"/>
  <c r="E234" i="50"/>
  <c r="E233" i="50" s="1"/>
  <c r="E228" i="50" s="1"/>
  <c r="E262" i="50"/>
  <c r="D260" i="50"/>
  <c r="C314" i="50"/>
  <c r="H314" i="50" s="1"/>
  <c r="E341" i="50"/>
  <c r="E346" i="50"/>
  <c r="E344" i="50" s="1"/>
  <c r="D344" i="50"/>
  <c r="H348" i="50"/>
  <c r="C340" i="50"/>
  <c r="D357" i="50"/>
  <c r="D340" i="50" s="1"/>
  <c r="E358" i="50"/>
  <c r="E357" i="50" s="1"/>
  <c r="E382" i="50"/>
  <c r="E409" i="50"/>
  <c r="E422" i="50"/>
  <c r="E498" i="50"/>
  <c r="E497" i="50" s="1"/>
  <c r="D497" i="50"/>
  <c r="E543" i="50"/>
  <c r="E538" i="50" s="1"/>
  <c r="D538" i="50"/>
  <c r="E616" i="50"/>
  <c r="E38" i="50"/>
  <c r="E133" i="50"/>
  <c r="E132" i="50" s="1"/>
  <c r="E165" i="50"/>
  <c r="E164" i="50" s="1"/>
  <c r="E163" i="50" s="1"/>
  <c r="E214" i="50"/>
  <c r="E213" i="50" s="1"/>
  <c r="D4" i="50"/>
  <c r="D38" i="50"/>
  <c r="D61" i="50"/>
  <c r="E118" i="50"/>
  <c r="E117" i="50" s="1"/>
  <c r="D117" i="50"/>
  <c r="E144" i="50"/>
  <c r="E143" i="50" s="1"/>
  <c r="D143" i="50"/>
  <c r="D135" i="50" s="1"/>
  <c r="E172" i="50"/>
  <c r="E171" i="50" s="1"/>
  <c r="E170" i="50" s="1"/>
  <c r="D171" i="50"/>
  <c r="D170" i="50" s="1"/>
  <c r="E185" i="50"/>
  <c r="E184" i="50" s="1"/>
  <c r="C188" i="50"/>
  <c r="C178" i="50" s="1"/>
  <c r="E204" i="50"/>
  <c r="E203" i="50" s="1"/>
  <c r="D239" i="50"/>
  <c r="D238" i="50" s="1"/>
  <c r="E247" i="50"/>
  <c r="E244" i="50" s="1"/>
  <c r="E243" i="50" s="1"/>
  <c r="E260" i="50"/>
  <c r="E297" i="50"/>
  <c r="E296" i="50" s="1"/>
  <c r="D296" i="50"/>
  <c r="H308" i="50"/>
  <c r="C263" i="50"/>
  <c r="D331" i="50"/>
  <c r="E349" i="50"/>
  <c r="E348" i="50" s="1"/>
  <c r="E369" i="50"/>
  <c r="E368" i="50" s="1"/>
  <c r="E379" i="50"/>
  <c r="E378" i="50" s="1"/>
  <c r="D382" i="50"/>
  <c r="E399" i="50"/>
  <c r="E416" i="50"/>
  <c r="D429" i="50"/>
  <c r="E551" i="50"/>
  <c r="E550" i="50" s="1"/>
  <c r="E600" i="50"/>
  <c r="E599" i="50" s="1"/>
  <c r="D599" i="50"/>
  <c r="E605" i="50"/>
  <c r="D603" i="50"/>
  <c r="D610" i="50"/>
  <c r="E611" i="50"/>
  <c r="E610" i="50" s="1"/>
  <c r="E303" i="50"/>
  <c r="E302" i="50" s="1"/>
  <c r="D302" i="50"/>
  <c r="H463" i="50"/>
  <c r="C444" i="50"/>
  <c r="H444" i="50" s="1"/>
  <c r="H484" i="50"/>
  <c r="H513" i="50"/>
  <c r="C509" i="50"/>
  <c r="H509" i="50" s="1"/>
  <c r="E549" i="50"/>
  <c r="D547" i="50"/>
  <c r="E579" i="50"/>
  <c r="D577" i="50"/>
  <c r="D561" i="50" s="1"/>
  <c r="E646" i="50"/>
  <c r="E683" i="50"/>
  <c r="E719" i="50"/>
  <c r="E718" i="50" s="1"/>
  <c r="E717" i="50" s="1"/>
  <c r="E716" i="50" s="1"/>
  <c r="D718" i="50"/>
  <c r="D717" i="50" s="1"/>
  <c r="D716" i="50" s="1"/>
  <c r="D751" i="50"/>
  <c r="E752" i="50"/>
  <c r="E309" i="50"/>
  <c r="E308" i="50" s="1"/>
  <c r="D308" i="50"/>
  <c r="E329" i="50"/>
  <c r="E328" i="50" s="1"/>
  <c r="D328" i="50"/>
  <c r="E392" i="50"/>
  <c r="E589" i="50"/>
  <c r="E587" i="50" s="1"/>
  <c r="D587" i="50"/>
  <c r="E594" i="50"/>
  <c r="E592" i="50" s="1"/>
  <c r="D592" i="50"/>
  <c r="D595" i="50"/>
  <c r="E596" i="50"/>
  <c r="E595" i="50" s="1"/>
  <c r="E603" i="50"/>
  <c r="E642" i="50"/>
  <c r="E662" i="50"/>
  <c r="E661" i="50" s="1"/>
  <c r="D661" i="50"/>
  <c r="E672" i="50"/>
  <c r="E671" i="50" s="1"/>
  <c r="D671" i="50"/>
  <c r="E677" i="50"/>
  <c r="E676" i="50" s="1"/>
  <c r="D676" i="50"/>
  <c r="H683" i="50"/>
  <c r="C645" i="50"/>
  <c r="H645" i="50" s="1"/>
  <c r="J645" i="50" s="1"/>
  <c r="E688" i="50"/>
  <c r="E687" i="50" s="1"/>
  <c r="D687" i="50"/>
  <c r="E700" i="50"/>
  <c r="E743" i="50"/>
  <c r="E761" i="50"/>
  <c r="E760" i="50" s="1"/>
  <c r="E570" i="50"/>
  <c r="E569" i="50" s="1"/>
  <c r="D569" i="50"/>
  <c r="E638" i="50"/>
  <c r="D743" i="50"/>
  <c r="D765" i="50"/>
  <c r="E766" i="50"/>
  <c r="E765" i="50" s="1"/>
  <c r="E772" i="50"/>
  <c r="E771" i="50" s="1"/>
  <c r="D412" i="50"/>
  <c r="D422" i="50"/>
  <c r="D445" i="50"/>
  <c r="D450" i="50"/>
  <c r="D455" i="50"/>
  <c r="D486" i="50"/>
  <c r="D484" i="50" s="1"/>
  <c r="D531" i="50"/>
  <c r="D552" i="50"/>
  <c r="D551" i="50" s="1"/>
  <c r="D550" i="50" s="1"/>
  <c r="H562" i="50"/>
  <c r="C561" i="50"/>
  <c r="H717" i="50"/>
  <c r="J717" i="50" s="1"/>
  <c r="C716" i="50"/>
  <c r="H716" i="50" s="1"/>
  <c r="J716" i="50" s="1"/>
  <c r="D727" i="50"/>
  <c r="D726" i="50" s="1"/>
  <c r="D725" i="50" s="1"/>
  <c r="E728" i="50"/>
  <c r="E727" i="50" s="1"/>
  <c r="E734" i="50"/>
  <c r="E733" i="50" s="1"/>
  <c r="E751" i="50"/>
  <c r="D768" i="50"/>
  <c r="D767" i="50" s="1"/>
  <c r="E769" i="50"/>
  <c r="E768" i="50" s="1"/>
  <c r="E767" i="50" s="1"/>
  <c r="D642" i="50"/>
  <c r="D646" i="50"/>
  <c r="D665" i="50"/>
  <c r="D700" i="50"/>
  <c r="D722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509" i="26"/>
  <c r="E509" i="26" s="1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D483" i="54" l="1"/>
  <c r="D115" i="54"/>
  <c r="D339" i="54"/>
  <c r="D178" i="54"/>
  <c r="D177" i="54" s="1"/>
  <c r="E484" i="54"/>
  <c r="E483" i="54" s="1"/>
  <c r="E645" i="54"/>
  <c r="C550" i="54"/>
  <c r="H550" i="54" s="1"/>
  <c r="J550" i="54" s="1"/>
  <c r="H551" i="54"/>
  <c r="J551" i="54" s="1"/>
  <c r="D726" i="54"/>
  <c r="D725" i="54" s="1"/>
  <c r="D444" i="54"/>
  <c r="H340" i="54"/>
  <c r="C339" i="54"/>
  <c r="H339" i="54" s="1"/>
  <c r="J339" i="54" s="1"/>
  <c r="H153" i="54"/>
  <c r="J153" i="54" s="1"/>
  <c r="C152" i="54"/>
  <c r="H152" i="54" s="1"/>
  <c r="J152" i="54" s="1"/>
  <c r="H561" i="54"/>
  <c r="J561" i="54" s="1"/>
  <c r="C560" i="54"/>
  <c r="E717" i="54"/>
  <c r="E716" i="54" s="1"/>
  <c r="E561" i="54"/>
  <c r="E560" i="54" s="1"/>
  <c r="E726" i="54"/>
  <c r="E725" i="54" s="1"/>
  <c r="E444" i="54"/>
  <c r="E339" i="54" s="1"/>
  <c r="E258" i="54" s="1"/>
  <c r="E257" i="54" s="1"/>
  <c r="E153" i="54"/>
  <c r="E152" i="54" s="1"/>
  <c r="H178" i="54"/>
  <c r="J178" i="54" s="1"/>
  <c r="C177" i="54"/>
  <c r="H177" i="54" s="1"/>
  <c r="J177" i="54" s="1"/>
  <c r="H2" i="54"/>
  <c r="J2" i="54" s="1"/>
  <c r="D561" i="54"/>
  <c r="D560" i="54" s="1"/>
  <c r="E115" i="54"/>
  <c r="C725" i="54"/>
  <c r="H725" i="54" s="1"/>
  <c r="J725" i="54" s="1"/>
  <c r="H726" i="54"/>
  <c r="J726" i="54" s="1"/>
  <c r="D314" i="54"/>
  <c r="D259" i="54" s="1"/>
  <c r="D258" i="54" s="1"/>
  <c r="D257" i="54" s="1"/>
  <c r="H116" i="54"/>
  <c r="J116" i="54" s="1"/>
  <c r="C115" i="54"/>
  <c r="C483" i="54"/>
  <c r="H483" i="54" s="1"/>
  <c r="J483" i="54" s="1"/>
  <c r="C259" i="54"/>
  <c r="E178" i="53"/>
  <c r="E177" i="53" s="1"/>
  <c r="H263" i="53"/>
  <c r="C259" i="53"/>
  <c r="E340" i="53"/>
  <c r="E339" i="53" s="1"/>
  <c r="H717" i="53"/>
  <c r="J717" i="53" s="1"/>
  <c r="C716" i="53"/>
  <c r="H716" i="53" s="1"/>
  <c r="J716" i="53" s="1"/>
  <c r="E645" i="53"/>
  <c r="E561" i="53"/>
  <c r="H116" i="53"/>
  <c r="J116" i="53" s="1"/>
  <c r="C115" i="53"/>
  <c r="E152" i="53"/>
  <c r="E114" i="53" s="1"/>
  <c r="D484" i="53"/>
  <c r="D483" i="53" s="1"/>
  <c r="D444" i="53"/>
  <c r="D339" i="53" s="1"/>
  <c r="D258" i="53" s="1"/>
  <c r="D257" i="53" s="1"/>
  <c r="H340" i="53"/>
  <c r="C339" i="53"/>
  <c r="H339" i="53" s="1"/>
  <c r="J339" i="53" s="1"/>
  <c r="H561" i="53"/>
  <c r="J561" i="53" s="1"/>
  <c r="C560" i="53"/>
  <c r="H726" i="53"/>
  <c r="J726" i="53" s="1"/>
  <c r="C725" i="53"/>
  <c r="H725" i="53" s="1"/>
  <c r="J725" i="53" s="1"/>
  <c r="E483" i="53"/>
  <c r="E444" i="53"/>
  <c r="D116" i="53"/>
  <c r="D115" i="53" s="1"/>
  <c r="C2" i="53"/>
  <c r="H3" i="53"/>
  <c r="J3" i="53" s="1"/>
  <c r="E3" i="53"/>
  <c r="E2" i="53" s="1"/>
  <c r="H178" i="53"/>
  <c r="J178" i="53" s="1"/>
  <c r="C177" i="53"/>
  <c r="H177" i="53" s="1"/>
  <c r="J177" i="53" s="1"/>
  <c r="C550" i="53"/>
  <c r="H550" i="53" s="1"/>
  <c r="J550" i="53" s="1"/>
  <c r="H551" i="53"/>
  <c r="J551" i="53" s="1"/>
  <c r="D645" i="53"/>
  <c r="D561" i="53"/>
  <c r="D560" i="53" s="1"/>
  <c r="D559" i="53" s="1"/>
  <c r="H509" i="53"/>
  <c r="C483" i="53"/>
  <c r="H483" i="53" s="1"/>
  <c r="J483" i="53" s="1"/>
  <c r="E314" i="53"/>
  <c r="E259" i="53" s="1"/>
  <c r="E258" i="53" s="1"/>
  <c r="E257" i="53" s="1"/>
  <c r="D152" i="53"/>
  <c r="D67" i="53"/>
  <c r="D2" i="53" s="1"/>
  <c r="E551" i="53"/>
  <c r="E550" i="53" s="1"/>
  <c r="E444" i="52"/>
  <c r="E3" i="52"/>
  <c r="E2" i="52" s="1"/>
  <c r="D263" i="52"/>
  <c r="H340" i="52"/>
  <c r="C339" i="52"/>
  <c r="H339" i="52" s="1"/>
  <c r="J339" i="52" s="1"/>
  <c r="C259" i="52"/>
  <c r="H263" i="52"/>
  <c r="C725" i="52"/>
  <c r="H725" i="52" s="1"/>
  <c r="J725" i="52" s="1"/>
  <c r="H726" i="52"/>
  <c r="J726" i="52" s="1"/>
  <c r="E178" i="52"/>
  <c r="E177" i="52" s="1"/>
  <c r="E645" i="52"/>
  <c r="E152" i="52"/>
  <c r="H116" i="52"/>
  <c r="J116" i="52" s="1"/>
  <c r="C115" i="52"/>
  <c r="E135" i="52"/>
  <c r="E115" i="52" s="1"/>
  <c r="E114" i="52" s="1"/>
  <c r="D114" i="52"/>
  <c r="E561" i="52"/>
  <c r="E560" i="52" s="1"/>
  <c r="E559" i="52" s="1"/>
  <c r="C560" i="52"/>
  <c r="H561" i="52"/>
  <c r="J561" i="52" s="1"/>
  <c r="H178" i="52"/>
  <c r="J178" i="52" s="1"/>
  <c r="C177" i="52"/>
  <c r="H177" i="52" s="1"/>
  <c r="J177" i="52" s="1"/>
  <c r="E314" i="52"/>
  <c r="E259" i="52" s="1"/>
  <c r="E258" i="52" s="1"/>
  <c r="E257" i="52" s="1"/>
  <c r="D314" i="52"/>
  <c r="D259" i="52" s="1"/>
  <c r="D258" i="52" s="1"/>
  <c r="D257" i="52" s="1"/>
  <c r="E340" i="52"/>
  <c r="E339" i="52" s="1"/>
  <c r="D484" i="52"/>
  <c r="D483" i="52" s="1"/>
  <c r="C483" i="52"/>
  <c r="H483" i="52" s="1"/>
  <c r="J483" i="52" s="1"/>
  <c r="H484" i="52"/>
  <c r="D645" i="52"/>
  <c r="D560" i="52" s="1"/>
  <c r="D559" i="52" s="1"/>
  <c r="E483" i="51"/>
  <c r="E114" i="51"/>
  <c r="H178" i="51"/>
  <c r="J178" i="51" s="1"/>
  <c r="C177" i="51"/>
  <c r="H177" i="51" s="1"/>
  <c r="J177" i="51" s="1"/>
  <c r="D115" i="51"/>
  <c r="C259" i="51"/>
  <c r="H263" i="51"/>
  <c r="C716" i="51"/>
  <c r="H717" i="51"/>
  <c r="J717" i="51" s="1"/>
  <c r="D726" i="51"/>
  <c r="D725" i="51" s="1"/>
  <c r="D559" i="51" s="1"/>
  <c r="D203" i="51"/>
  <c r="D178" i="51" s="1"/>
  <c r="D177" i="51" s="1"/>
  <c r="H135" i="51"/>
  <c r="J135" i="51" s="1"/>
  <c r="C115" i="51"/>
  <c r="D483" i="51"/>
  <c r="E188" i="51"/>
  <c r="H484" i="51"/>
  <c r="C483" i="51"/>
  <c r="H483" i="51" s="1"/>
  <c r="J483" i="51" s="1"/>
  <c r="D561" i="51"/>
  <c r="D444" i="51"/>
  <c r="D339" i="51" s="1"/>
  <c r="D259" i="51"/>
  <c r="H726" i="51"/>
  <c r="J726" i="51" s="1"/>
  <c r="C725" i="51"/>
  <c r="H725" i="51" s="1"/>
  <c r="J725" i="51" s="1"/>
  <c r="H2" i="51"/>
  <c r="J2" i="51" s="1"/>
  <c r="H340" i="51"/>
  <c r="C339" i="51"/>
  <c r="H339" i="51" s="1"/>
  <c r="J339" i="51" s="1"/>
  <c r="E561" i="51"/>
  <c r="E259" i="51"/>
  <c r="D152" i="51"/>
  <c r="E444" i="51"/>
  <c r="E339" i="51" s="1"/>
  <c r="D263" i="51"/>
  <c r="H153" i="51"/>
  <c r="J153" i="51" s="1"/>
  <c r="C152" i="51"/>
  <c r="H152" i="51" s="1"/>
  <c r="J152" i="51" s="1"/>
  <c r="E178" i="51"/>
  <c r="E177" i="51" s="1"/>
  <c r="H178" i="50"/>
  <c r="J178" i="50" s="1"/>
  <c r="C177" i="50"/>
  <c r="H177" i="50" s="1"/>
  <c r="J177" i="50" s="1"/>
  <c r="E561" i="50"/>
  <c r="E560" i="50" s="1"/>
  <c r="E559" i="50" s="1"/>
  <c r="D259" i="50"/>
  <c r="C339" i="50"/>
  <c r="H339" i="50" s="1"/>
  <c r="J339" i="50" s="1"/>
  <c r="H340" i="50"/>
  <c r="D203" i="50"/>
  <c r="D178" i="50" s="1"/>
  <c r="D177" i="50" s="1"/>
  <c r="H726" i="50"/>
  <c r="J726" i="50" s="1"/>
  <c r="C725" i="50"/>
  <c r="H725" i="50" s="1"/>
  <c r="J725" i="50" s="1"/>
  <c r="D444" i="50"/>
  <c r="D339" i="50" s="1"/>
  <c r="C483" i="50"/>
  <c r="H483" i="50" s="1"/>
  <c r="J483" i="50" s="1"/>
  <c r="D116" i="50"/>
  <c r="D115" i="50" s="1"/>
  <c r="D3" i="50"/>
  <c r="D2" i="50" s="1"/>
  <c r="E340" i="50"/>
  <c r="E339" i="50" s="1"/>
  <c r="E314" i="50"/>
  <c r="C114" i="50"/>
  <c r="H114" i="50" s="1"/>
  <c r="J114" i="50" s="1"/>
  <c r="H263" i="50"/>
  <c r="C259" i="50"/>
  <c r="E259" i="50"/>
  <c r="E152" i="50"/>
  <c r="D645" i="50"/>
  <c r="D560" i="50" s="1"/>
  <c r="D559" i="50" s="1"/>
  <c r="E178" i="50"/>
  <c r="E177" i="50" s="1"/>
  <c r="E726" i="50"/>
  <c r="E725" i="50" s="1"/>
  <c r="H561" i="50"/>
  <c r="J561" i="50" s="1"/>
  <c r="C560" i="50"/>
  <c r="D483" i="50"/>
  <c r="E645" i="50"/>
  <c r="E116" i="50"/>
  <c r="E115" i="50" s="1"/>
  <c r="D153" i="50"/>
  <c r="D152" i="50" s="1"/>
  <c r="H67" i="50"/>
  <c r="J67" i="50" s="1"/>
  <c r="C2" i="50"/>
  <c r="E215" i="50"/>
  <c r="E3" i="50"/>
  <c r="E2" i="50" s="1"/>
  <c r="E67" i="34"/>
  <c r="I67" i="34"/>
  <c r="I39" i="34" s="1"/>
  <c r="G67" i="34"/>
  <c r="G32" i="34"/>
  <c r="D4" i="34"/>
  <c r="F4" i="35"/>
  <c r="C13" i="35"/>
  <c r="C26" i="35"/>
  <c r="C48" i="35"/>
  <c r="C54" i="35"/>
  <c r="C60" i="35"/>
  <c r="I4" i="35"/>
  <c r="D67" i="49"/>
  <c r="G4" i="34"/>
  <c r="E39" i="34"/>
  <c r="C19" i="35"/>
  <c r="D25" i="35"/>
  <c r="C33" i="35"/>
  <c r="C51" i="35"/>
  <c r="C57" i="35"/>
  <c r="F63" i="35"/>
  <c r="C63" i="35" s="1"/>
  <c r="C67" i="35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416" i="49"/>
  <c r="C561" i="49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H115" i="54" l="1"/>
  <c r="J115" i="54" s="1"/>
  <c r="C114" i="54"/>
  <c r="E114" i="54"/>
  <c r="D114" i="54"/>
  <c r="H560" i="54"/>
  <c r="J560" i="54" s="1"/>
  <c r="C559" i="54"/>
  <c r="H559" i="54" s="1"/>
  <c r="J559" i="54" s="1"/>
  <c r="C258" i="54"/>
  <c r="H259" i="54"/>
  <c r="J259" i="54" s="1"/>
  <c r="D559" i="54"/>
  <c r="E559" i="54"/>
  <c r="C559" i="53"/>
  <c r="H559" i="53" s="1"/>
  <c r="J559" i="53" s="1"/>
  <c r="H560" i="53"/>
  <c r="J560" i="53" s="1"/>
  <c r="H259" i="53"/>
  <c r="J259" i="53" s="1"/>
  <c r="C258" i="53"/>
  <c r="H2" i="53"/>
  <c r="J2" i="53" s="1"/>
  <c r="H1" i="53"/>
  <c r="J1" i="53" s="1"/>
  <c r="D114" i="53"/>
  <c r="H115" i="53"/>
  <c r="J115" i="53" s="1"/>
  <c r="C114" i="53"/>
  <c r="H114" i="53" s="1"/>
  <c r="J114" i="53" s="1"/>
  <c r="E560" i="53"/>
  <c r="E559" i="53" s="1"/>
  <c r="H560" i="52"/>
  <c r="J560" i="52" s="1"/>
  <c r="C559" i="52"/>
  <c r="H559" i="52" s="1"/>
  <c r="J559" i="52" s="1"/>
  <c r="H115" i="52"/>
  <c r="J115" i="52" s="1"/>
  <c r="C114" i="52"/>
  <c r="C258" i="52"/>
  <c r="H259" i="52"/>
  <c r="J259" i="52" s="1"/>
  <c r="H115" i="51"/>
  <c r="J115" i="51" s="1"/>
  <c r="C114" i="51"/>
  <c r="E258" i="51"/>
  <c r="E257" i="51" s="1"/>
  <c r="D258" i="51"/>
  <c r="D257" i="51" s="1"/>
  <c r="C559" i="51"/>
  <c r="H559" i="51" s="1"/>
  <c r="J559" i="51" s="1"/>
  <c r="H716" i="51"/>
  <c r="J716" i="51" s="1"/>
  <c r="D114" i="51"/>
  <c r="C258" i="51"/>
  <c r="H259" i="51"/>
  <c r="J259" i="51" s="1"/>
  <c r="H560" i="50"/>
  <c r="J560" i="50" s="1"/>
  <c r="C559" i="50"/>
  <c r="H559" i="50" s="1"/>
  <c r="J559" i="50" s="1"/>
  <c r="E114" i="50"/>
  <c r="D114" i="50"/>
  <c r="D258" i="50"/>
  <c r="D257" i="50" s="1"/>
  <c r="H1" i="50"/>
  <c r="J1" i="50" s="1"/>
  <c r="H2" i="50"/>
  <c r="J2" i="50" s="1"/>
  <c r="E258" i="50"/>
  <c r="E257" i="50" s="1"/>
  <c r="H259" i="50"/>
  <c r="J259" i="50" s="1"/>
  <c r="C258" i="50"/>
  <c r="G39" i="34"/>
  <c r="C4" i="35"/>
  <c r="C25" i="35"/>
  <c r="D4" i="35"/>
  <c r="D74" i="35"/>
  <c r="C32" i="35"/>
  <c r="D727" i="49"/>
  <c r="D726" i="49" s="1"/>
  <c r="F78" i="34"/>
  <c r="F74" i="35"/>
  <c r="E116" i="49"/>
  <c r="D263" i="49"/>
  <c r="D259" i="49" s="1"/>
  <c r="D444" i="49"/>
  <c r="D562" i="49"/>
  <c r="D561" i="49" s="1"/>
  <c r="D560" i="49" s="1"/>
  <c r="E314" i="49"/>
  <c r="E188" i="49"/>
  <c r="D3" i="49"/>
  <c r="D2" i="49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C257" i="54" l="1"/>
  <c r="H258" i="54"/>
  <c r="J258" i="54" s="1"/>
  <c r="H114" i="54"/>
  <c r="J114" i="54" s="1"/>
  <c r="H1" i="54"/>
  <c r="J1" i="54" s="1"/>
  <c r="H258" i="53"/>
  <c r="J258" i="53" s="1"/>
  <c r="C257" i="53"/>
  <c r="H114" i="52"/>
  <c r="J114" i="52" s="1"/>
  <c r="H1" i="52"/>
  <c r="J1" i="52" s="1"/>
  <c r="C257" i="52"/>
  <c r="H258" i="52"/>
  <c r="J258" i="52" s="1"/>
  <c r="C257" i="51"/>
  <c r="H258" i="51"/>
  <c r="J258" i="51" s="1"/>
  <c r="H114" i="51"/>
  <c r="J114" i="51" s="1"/>
  <c r="H1" i="51"/>
  <c r="J1" i="51" s="1"/>
  <c r="H258" i="50"/>
  <c r="J258" i="50" s="1"/>
  <c r="C257" i="50"/>
  <c r="E115" i="49"/>
  <c r="E258" i="49"/>
  <c r="E257" i="49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7" i="54" l="1"/>
  <c r="J257" i="54" s="1"/>
  <c r="H256" i="54"/>
  <c r="J256" i="54" s="1"/>
  <c r="H257" i="53"/>
  <c r="J257" i="53" s="1"/>
  <c r="H256" i="53"/>
  <c r="J256" i="53" s="1"/>
  <c r="H257" i="52"/>
  <c r="J257" i="52" s="1"/>
  <c r="H256" i="52"/>
  <c r="J256" i="52" s="1"/>
  <c r="H257" i="51"/>
  <c r="J257" i="51" s="1"/>
  <c r="H256" i="51"/>
  <c r="J256" i="51" s="1"/>
  <c r="H257" i="50"/>
  <c r="J257" i="50" s="1"/>
  <c r="H256" i="50"/>
  <c r="J256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<sst xmlns="http://schemas.openxmlformats.org/spreadsheetml/2006/main" count="6308" uniqueCount="962">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</sst>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0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right"/>
    </xf>
    <xf numFmtId="9" fontId="0" fillId="15" borderId="1" xfId="0" applyNumberFormat="1" applyFill="1" applyBorder="1"/>
    <xf numFmtId="9" fontId="0" fillId="23" borderId="1" xfId="0" applyNumberFormat="1" applyFill="1" applyBorder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C14" sqref="C1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>
        <v>127.449</v>
      </c>
      <c r="D2" s="151">
        <v>52.392000000000003</v>
      </c>
      <c r="E2" s="151">
        <v>4111</v>
      </c>
    </row>
    <row r="3" spans="1:5">
      <c r="A3" s="199"/>
      <c r="B3" s="150">
        <v>2012</v>
      </c>
      <c r="C3" s="151">
        <v>134.18299999999999</v>
      </c>
      <c r="D3" s="151">
        <v>49.072000000000003</v>
      </c>
      <c r="E3" s="248">
        <v>0.36</v>
      </c>
    </row>
    <row r="4" spans="1:5">
      <c r="A4" s="199"/>
      <c r="B4" s="150">
        <v>2013</v>
      </c>
      <c r="C4" s="151">
        <v>136.56899999999999</v>
      </c>
      <c r="D4" s="151">
        <v>36.549999999999997</v>
      </c>
      <c r="E4" s="248">
        <v>0.26</v>
      </c>
    </row>
    <row r="5" spans="1:5">
      <c r="A5" s="199"/>
      <c r="B5" s="150">
        <v>2014</v>
      </c>
      <c r="C5" s="151">
        <v>140.53100000000001</v>
      </c>
      <c r="D5" s="151">
        <v>102.982</v>
      </c>
      <c r="E5" s="248">
        <v>1.02</v>
      </c>
    </row>
    <row r="6" spans="1:5">
      <c r="A6" s="199"/>
      <c r="B6" s="150">
        <v>2015</v>
      </c>
      <c r="C6" s="151">
        <v>154.78700000000001</v>
      </c>
      <c r="D6" s="151">
        <v>94.668999999999997</v>
      </c>
      <c r="E6" s="248">
        <v>0.61</v>
      </c>
    </row>
    <row r="7" spans="1:5">
      <c r="A7" s="200"/>
      <c r="B7" s="150">
        <v>2016</v>
      </c>
      <c r="C7" s="151">
        <v>164.65</v>
      </c>
      <c r="D7" s="151">
        <v>15.029</v>
      </c>
      <c r="E7" s="248">
        <v>0.09</v>
      </c>
    </row>
    <row r="8" spans="1:5">
      <c r="A8" s="201" t="s">
        <v>943</v>
      </c>
      <c r="B8" s="152">
        <v>2011</v>
      </c>
      <c r="C8" s="153">
        <v>39.728000000000002</v>
      </c>
      <c r="D8" s="153">
        <v>11.010999999999999</v>
      </c>
      <c r="E8" s="249">
        <v>0.27</v>
      </c>
    </row>
    <row r="9" spans="1:5">
      <c r="A9" s="202"/>
      <c r="B9" s="152">
        <v>2012</v>
      </c>
      <c r="C9" s="153">
        <v>41.485999999999997</v>
      </c>
      <c r="D9" s="153">
        <v>12.61</v>
      </c>
      <c r="E9" s="249">
        <v>0.3</v>
      </c>
    </row>
    <row r="10" spans="1:5">
      <c r="A10" s="202"/>
      <c r="B10" s="152">
        <v>2013</v>
      </c>
      <c r="C10" s="153">
        <v>42.052</v>
      </c>
      <c r="D10" s="153">
        <v>24.472000000000001</v>
      </c>
      <c r="E10" s="249">
        <v>0.57999999999999996</v>
      </c>
    </row>
    <row r="11" spans="1:5">
      <c r="A11" s="202"/>
      <c r="B11" s="152">
        <v>2014</v>
      </c>
      <c r="C11" s="153">
        <v>42.798999999999999</v>
      </c>
      <c r="D11" s="153">
        <v>29.936</v>
      </c>
      <c r="E11" s="249">
        <v>0.69</v>
      </c>
    </row>
    <row r="12" spans="1:5">
      <c r="A12" s="202"/>
      <c r="B12" s="152">
        <v>2015</v>
      </c>
      <c r="C12" s="153">
        <v>44.606999999999999</v>
      </c>
      <c r="D12" s="153">
        <v>35.496000000000002</v>
      </c>
      <c r="E12" s="249">
        <v>0.79</v>
      </c>
    </row>
    <row r="13" spans="1:5">
      <c r="A13" s="203"/>
      <c r="B13" s="152">
        <v>2016</v>
      </c>
      <c r="C13" s="153">
        <v>47.085000000000001</v>
      </c>
      <c r="D13" s="153">
        <v>3.0840000000000001</v>
      </c>
      <c r="E13" s="249">
        <v>0.06</v>
      </c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167.17699999999999</v>
      </c>
      <c r="D26" s="151">
        <f>D20+D14+D8+D2</f>
        <v>63.403000000000006</v>
      </c>
      <c r="E26" s="151">
        <f>E20+E14+E8+E2</f>
        <v>4111.2700000000004</v>
      </c>
    </row>
    <row r="27" spans="1:5">
      <c r="A27" s="208"/>
      <c r="B27" s="150">
        <v>2012</v>
      </c>
      <c r="C27" s="151">
        <f>C21+C26+C15+C9+C3</f>
        <v>342.846</v>
      </c>
      <c r="D27" s="151">
        <f t="shared" ref="D27:E31" si="0">D21+D15+D9+D3</f>
        <v>61.682000000000002</v>
      </c>
      <c r="E27" s="151">
        <f t="shared" si="0"/>
        <v>0.65999999999999992</v>
      </c>
    </row>
    <row r="28" spans="1:5">
      <c r="A28" s="208"/>
      <c r="B28" s="150">
        <v>2013</v>
      </c>
      <c r="C28" s="151">
        <f>C22+C16+C10+C4</f>
        <v>178.62099999999998</v>
      </c>
      <c r="D28" s="151">
        <f t="shared" si="0"/>
        <v>61.021999999999998</v>
      </c>
      <c r="E28" s="151">
        <f t="shared" si="0"/>
        <v>0.84</v>
      </c>
    </row>
    <row r="29" spans="1:5">
      <c r="A29" s="208"/>
      <c r="B29" s="150">
        <v>2014</v>
      </c>
      <c r="C29" s="151">
        <f>C23+C17+C11+C5</f>
        <v>183.33</v>
      </c>
      <c r="D29" s="151">
        <f t="shared" si="0"/>
        <v>132.91800000000001</v>
      </c>
      <c r="E29" s="151">
        <f t="shared" si="0"/>
        <v>1.71</v>
      </c>
    </row>
    <row r="30" spans="1:5">
      <c r="A30" s="208"/>
      <c r="B30" s="150">
        <v>2015</v>
      </c>
      <c r="C30" s="151">
        <f>C24+C18+C12+C6</f>
        <v>199.39400000000001</v>
      </c>
      <c r="D30" s="151">
        <f t="shared" si="0"/>
        <v>130.16499999999999</v>
      </c>
      <c r="E30" s="151">
        <f t="shared" si="0"/>
        <v>1.4</v>
      </c>
    </row>
    <row r="31" spans="1:5">
      <c r="A31" s="209"/>
      <c r="B31" s="150">
        <v>2016</v>
      </c>
      <c r="C31" s="151">
        <f>C25+C19+C13+C7</f>
        <v>211.73500000000001</v>
      </c>
      <c r="D31" s="151">
        <f t="shared" si="0"/>
        <v>18.113</v>
      </c>
      <c r="E31" s="151">
        <f t="shared" si="0"/>
        <v>0.15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tabSelected="1" workbookViewId="0">
      <selection activeCell="D11" sqref="D11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50713.366999999998</v>
      </c>
      <c r="C5" s="28">
        <f>C6</f>
        <v>18854.888999999999</v>
      </c>
      <c r="D5" s="28">
        <f>D6</f>
        <v>31858.477999999999</v>
      </c>
    </row>
    <row r="6" spans="1:4">
      <c r="A6" s="158" t="s">
        <v>954</v>
      </c>
      <c r="B6" s="10">
        <v>50713.366999999998</v>
      </c>
      <c r="C6" s="10">
        <v>18854.888999999999</v>
      </c>
      <c r="D6" s="10">
        <v>31858.477999999999</v>
      </c>
    </row>
    <row r="7" spans="1:4">
      <c r="A7" s="149" t="s">
        <v>955</v>
      </c>
      <c r="B7" s="28">
        <f>B8</f>
        <v>2732092.9479999999</v>
      </c>
      <c r="C7" s="28">
        <f>C8</f>
        <v>603425.72400000005</v>
      </c>
      <c r="D7" s="28">
        <f>D8</f>
        <v>2128667.2239999999</v>
      </c>
    </row>
    <row r="8" spans="1:4">
      <c r="A8" s="158" t="s">
        <v>956</v>
      </c>
      <c r="B8" s="10">
        <v>2732092.9479999999</v>
      </c>
      <c r="C8" s="10">
        <v>603425.72400000005</v>
      </c>
      <c r="D8" s="10">
        <v>2128667.2239999999</v>
      </c>
    </row>
    <row r="9" spans="1:4">
      <c r="A9" s="149" t="s">
        <v>957</v>
      </c>
      <c r="B9" s="159">
        <f>B8+B6</f>
        <v>2782806.3149999999</v>
      </c>
      <c r="C9" s="159">
        <f>C8+C6</f>
        <v>622280.61300000001</v>
      </c>
      <c r="D9" s="159">
        <f>D8+D6</f>
        <v>2160525.702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2782806.3149999999</v>
      </c>
      <c r="C11" s="28">
        <f>C10+C9</f>
        <v>622280.61300000001</v>
      </c>
      <c r="D11" s="28">
        <f>D10+D9</f>
        <v>2160525.702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opLeftCell="A42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" zoomScale="110" zoomScaleNormal="110" workbookViewId="0">
      <pane xSplit="19995" topLeftCell="O1"/>
      <selection activeCell="H1" sqref="H1"/>
      <selection pane="topRight" activeCell="O255" sqref="O255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5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2454085.966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1928000</v>
      </c>
      <c r="D2" s="26">
        <f>D3+D67</f>
        <v>1928000</v>
      </c>
      <c r="E2" s="26">
        <f>E3+E67</f>
        <v>1928000</v>
      </c>
      <c r="G2" s="39" t="s">
        <v>60</v>
      </c>
      <c r="H2" s="41">
        <f>C2</f>
        <v>1928000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1139800</v>
      </c>
      <c r="D3" s="23">
        <f>D4+D11+D38+D61</f>
        <v>1139800</v>
      </c>
      <c r="E3" s="23">
        <f>E4+E11+E38+E61</f>
        <v>1139800</v>
      </c>
      <c r="G3" s="39" t="s">
        <v>57</v>
      </c>
      <c r="H3" s="41">
        <f t="shared" ref="H3:H66" si="0">C3</f>
        <v>1139800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699000</v>
      </c>
      <c r="D4" s="21">
        <f>SUM(D5:D10)</f>
        <v>699000</v>
      </c>
      <c r="E4" s="21">
        <f>SUM(E5:E10)</f>
        <v>699000</v>
      </c>
      <c r="F4" s="17"/>
      <c r="G4" s="39" t="s">
        <v>53</v>
      </c>
      <c r="H4" s="41">
        <f t="shared" si="0"/>
        <v>699000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150000</v>
      </c>
      <c r="D5" s="2">
        <f>C5</f>
        <v>150000</v>
      </c>
      <c r="E5" s="2">
        <f>D5</f>
        <v>150000</v>
      </c>
      <c r="F5" s="17"/>
      <c r="G5" s="17"/>
      <c r="H5" s="41">
        <f t="shared" si="0"/>
        <v>150000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300000</v>
      </c>
      <c r="D9" s="2">
        <f t="shared" si="1"/>
        <v>300000</v>
      </c>
      <c r="E9" s="2">
        <f t="shared" si="1"/>
        <v>300000</v>
      </c>
      <c r="F9" s="17"/>
      <c r="G9" s="17"/>
      <c r="H9" s="41">
        <f t="shared" si="0"/>
        <v>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9000</v>
      </c>
      <c r="D10" s="2">
        <f t="shared" si="1"/>
        <v>9000</v>
      </c>
      <c r="E10" s="2">
        <f t="shared" si="1"/>
        <v>9000</v>
      </c>
      <c r="F10" s="17"/>
      <c r="G10" s="17"/>
      <c r="H10" s="41">
        <f t="shared" si="0"/>
        <v>9000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249000</v>
      </c>
      <c r="D11" s="21">
        <f>SUM(D12:D37)</f>
        <v>249000</v>
      </c>
      <c r="E11" s="21">
        <f>SUM(E12:E37)</f>
        <v>249000</v>
      </c>
      <c r="F11" s="17"/>
      <c r="G11" s="39" t="s">
        <v>54</v>
      </c>
      <c r="H11" s="41">
        <f t="shared" si="0"/>
        <v>249000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110000</v>
      </c>
      <c r="D12" s="2">
        <f>C12</f>
        <v>110000</v>
      </c>
      <c r="E12" s="2">
        <f>D12</f>
        <v>110000</v>
      </c>
      <c r="H12" s="41">
        <f t="shared" si="0"/>
        <v>110000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30000</v>
      </c>
      <c r="D21" s="2">
        <f t="shared" si="2"/>
        <v>30000</v>
      </c>
      <c r="E21" s="2">
        <f t="shared" si="2"/>
        <v>30000</v>
      </c>
      <c r="H21" s="41">
        <f t="shared" si="0"/>
        <v>30000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20000</v>
      </c>
      <c r="D23" s="2">
        <f t="shared" si="2"/>
        <v>20000</v>
      </c>
      <c r="E23" s="2">
        <f t="shared" si="2"/>
        <v>20000</v>
      </c>
      <c r="H23" s="41">
        <f t="shared" si="0"/>
        <v>20000</v>
      </c>
    </row>
    <row r="24" spans="1:8" hidden="1" outlineLevel="1">
      <c r="A24" s="3">
        <v>2304</v>
      </c>
      <c r="B24" s="1" t="s">
        <v>136</v>
      </c>
      <c r="C24" s="2">
        <v>4000</v>
      </c>
      <c r="D24" s="2">
        <f t="shared" si="2"/>
        <v>4000</v>
      </c>
      <c r="E24" s="2">
        <f t="shared" si="2"/>
        <v>4000</v>
      </c>
      <c r="H24" s="41">
        <f t="shared" si="0"/>
        <v>4000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21000</v>
      </c>
      <c r="D29" s="2">
        <f t="shared" ref="D29:E37" si="3">C29</f>
        <v>21000</v>
      </c>
      <c r="E29" s="2">
        <f t="shared" si="3"/>
        <v>21000</v>
      </c>
      <c r="H29" s="41">
        <f t="shared" si="0"/>
        <v>21000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35000</v>
      </c>
      <c r="D32" s="2">
        <f t="shared" si="3"/>
        <v>35000</v>
      </c>
      <c r="E32" s="2">
        <f t="shared" si="3"/>
        <v>35000</v>
      </c>
      <c r="H32" s="41">
        <f t="shared" si="0"/>
        <v>35000</v>
      </c>
    </row>
    <row r="33" spans="1:10" hidden="1" outlineLevel="1">
      <c r="A33" s="3">
        <v>2403</v>
      </c>
      <c r="B33" s="1" t="s">
        <v>144</v>
      </c>
      <c r="C33" s="2">
        <v>12000</v>
      </c>
      <c r="D33" s="2">
        <f t="shared" si="3"/>
        <v>12000</v>
      </c>
      <c r="E33" s="2">
        <f t="shared" si="3"/>
        <v>12000</v>
      </c>
      <c r="H33" s="41">
        <f t="shared" si="0"/>
        <v>12000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170800</v>
      </c>
      <c r="D38" s="21">
        <f>SUM(D39:D60)</f>
        <v>170800</v>
      </c>
      <c r="E38" s="21">
        <f>SUM(E39:E60)</f>
        <v>170800</v>
      </c>
      <c r="G38" s="39" t="s">
        <v>55</v>
      </c>
      <c r="H38" s="41">
        <f t="shared" si="0"/>
        <v>170800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35000</v>
      </c>
      <c r="D44" s="2">
        <f t="shared" si="4"/>
        <v>35000</v>
      </c>
      <c r="E44" s="2">
        <f t="shared" si="4"/>
        <v>35000</v>
      </c>
      <c r="H44" s="41">
        <f t="shared" si="0"/>
        <v>35000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600</v>
      </c>
      <c r="D57" s="2">
        <f t="shared" si="5"/>
        <v>600</v>
      </c>
      <c r="E57" s="2">
        <f t="shared" si="5"/>
        <v>600</v>
      </c>
      <c r="H57" s="41">
        <f t="shared" si="0"/>
        <v>600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300</v>
      </c>
      <c r="D59" s="2">
        <f t="shared" si="5"/>
        <v>300</v>
      </c>
      <c r="E59" s="2">
        <f t="shared" si="5"/>
        <v>300</v>
      </c>
      <c r="H59" s="41">
        <f t="shared" si="0"/>
        <v>300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21000</v>
      </c>
      <c r="D61" s="22">
        <f>SUM(D62:D66)</f>
        <v>21000</v>
      </c>
      <c r="E61" s="22">
        <f>SUM(E62:E66)</f>
        <v>21000</v>
      </c>
      <c r="G61" s="39" t="s">
        <v>105</v>
      </c>
      <c r="H61" s="41">
        <f t="shared" si="0"/>
        <v>21000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20000</v>
      </c>
      <c r="D62" s="2">
        <f>C62</f>
        <v>20000</v>
      </c>
      <c r="E62" s="2">
        <f>D62</f>
        <v>20000</v>
      </c>
      <c r="H62" s="41">
        <f t="shared" si="0"/>
        <v>20000</v>
      </c>
    </row>
    <row r="63" spans="1:10" hidden="1" outlineLevel="1">
      <c r="A63" s="3">
        <v>4002</v>
      </c>
      <c r="B63" s="1" t="s">
        <v>160</v>
      </c>
      <c r="C63" s="2">
        <v>1000</v>
      </c>
      <c r="D63" s="2">
        <f t="shared" ref="D63:E66" si="6">C63</f>
        <v>1000</v>
      </c>
      <c r="E63" s="2">
        <f t="shared" si="6"/>
        <v>1000</v>
      </c>
      <c r="H63" s="41">
        <f t="shared" si="0"/>
        <v>1000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788200</v>
      </c>
      <c r="D67" s="25">
        <f>D97+D68</f>
        <v>788200</v>
      </c>
      <c r="E67" s="25">
        <f>E97+E68</f>
        <v>788200</v>
      </c>
      <c r="G67" s="39" t="s">
        <v>59</v>
      </c>
      <c r="H67" s="41">
        <f t="shared" ref="H67:H130" si="7">C67</f>
        <v>788200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317914</v>
      </c>
      <c r="D68" s="21">
        <f>SUM(D69:D96)</f>
        <v>317914</v>
      </c>
      <c r="E68" s="21">
        <f>SUM(E69:E96)</f>
        <v>317914</v>
      </c>
      <c r="G68" s="39" t="s">
        <v>56</v>
      </c>
      <c r="H68" s="41">
        <f t="shared" si="7"/>
        <v>317914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14000</v>
      </c>
      <c r="D76" s="2">
        <f t="shared" si="8"/>
        <v>14000</v>
      </c>
      <c r="E76" s="2">
        <f t="shared" si="8"/>
        <v>14000</v>
      </c>
      <c r="H76" s="41">
        <f t="shared" si="7"/>
        <v>14000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58000</v>
      </c>
      <c r="D79" s="2">
        <f t="shared" si="8"/>
        <v>58000</v>
      </c>
      <c r="E79" s="2">
        <f t="shared" si="8"/>
        <v>58000</v>
      </c>
      <c r="H79" s="41">
        <f t="shared" si="7"/>
        <v>58000</v>
      </c>
    </row>
    <row r="80" spans="1:10" ht="15" hidden="1" customHeight="1" outlineLevel="1">
      <c r="A80" s="3">
        <v>5202</v>
      </c>
      <c r="B80" s="2" t="s">
        <v>172</v>
      </c>
      <c r="C80" s="2">
        <v>120</v>
      </c>
      <c r="D80" s="2">
        <f t="shared" si="8"/>
        <v>120</v>
      </c>
      <c r="E80" s="2">
        <f t="shared" si="8"/>
        <v>120</v>
      </c>
      <c r="H80" s="41">
        <f t="shared" si="7"/>
        <v>120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94</v>
      </c>
      <c r="D83" s="2">
        <f t="shared" si="8"/>
        <v>94</v>
      </c>
      <c r="E83" s="2">
        <f t="shared" si="8"/>
        <v>94</v>
      </c>
      <c r="H83" s="41">
        <f t="shared" si="7"/>
        <v>94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</v>
      </c>
      <c r="D91" s="2">
        <f t="shared" si="9"/>
        <v>200</v>
      </c>
      <c r="E91" s="2">
        <f t="shared" si="9"/>
        <v>200</v>
      </c>
      <c r="H91" s="41">
        <f t="shared" si="7"/>
        <v>200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242000</v>
      </c>
      <c r="D94" s="2">
        <f t="shared" si="9"/>
        <v>242000</v>
      </c>
      <c r="E94" s="2">
        <f t="shared" si="9"/>
        <v>242000</v>
      </c>
      <c r="H94" s="41">
        <f t="shared" si="7"/>
        <v>242000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470286</v>
      </c>
      <c r="D97" s="21">
        <f>SUM(D98:D113)</f>
        <v>470286</v>
      </c>
      <c r="E97" s="21">
        <f>SUM(E98:E113)</f>
        <v>470286</v>
      </c>
      <c r="G97" s="39" t="s">
        <v>58</v>
      </c>
      <c r="H97" s="41">
        <f t="shared" si="7"/>
        <v>470286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430000</v>
      </c>
      <c r="D98" s="2">
        <f>C98</f>
        <v>430000</v>
      </c>
      <c r="E98" s="2">
        <f>D98</f>
        <v>430000</v>
      </c>
      <c r="H98" s="41">
        <f t="shared" si="7"/>
        <v>430000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1000</v>
      </c>
      <c r="D100" s="2">
        <f t="shared" si="10"/>
        <v>1000</v>
      </c>
      <c r="E100" s="2">
        <f t="shared" si="10"/>
        <v>1000</v>
      </c>
      <c r="H100" s="41">
        <f t="shared" si="7"/>
        <v>1000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8000</v>
      </c>
      <c r="D104" s="2">
        <f t="shared" si="10"/>
        <v>8000</v>
      </c>
      <c r="E104" s="2">
        <f t="shared" si="10"/>
        <v>8000</v>
      </c>
      <c r="H104" s="41">
        <f t="shared" si="7"/>
        <v>8000</v>
      </c>
    </row>
    <row r="105" spans="1:10" hidden="1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hidden="1" outlineLevel="1">
      <c r="A106" s="3">
        <v>6009</v>
      </c>
      <c r="B106" s="1" t="s">
        <v>28</v>
      </c>
      <c r="C106" s="2">
        <v>3000</v>
      </c>
      <c r="D106" s="2">
        <f t="shared" si="10"/>
        <v>3000</v>
      </c>
      <c r="E106" s="2">
        <f t="shared" si="10"/>
        <v>3000</v>
      </c>
      <c r="H106" s="41">
        <f t="shared" si="7"/>
        <v>3000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>
        <v>200</v>
      </c>
      <c r="D108" s="2">
        <f t="shared" si="10"/>
        <v>200</v>
      </c>
      <c r="E108" s="2">
        <f t="shared" si="10"/>
        <v>200</v>
      </c>
      <c r="H108" s="41">
        <f t="shared" si="7"/>
        <v>200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17000</v>
      </c>
      <c r="D111" s="2">
        <f t="shared" si="10"/>
        <v>17000</v>
      </c>
      <c r="E111" s="2">
        <f t="shared" si="10"/>
        <v>17000</v>
      </c>
      <c r="H111" s="41">
        <f t="shared" si="7"/>
        <v>17000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3686</v>
      </c>
      <c r="D113" s="2">
        <f t="shared" si="10"/>
        <v>3686</v>
      </c>
      <c r="E113" s="2">
        <f t="shared" si="10"/>
        <v>3686</v>
      </c>
      <c r="H113" s="41">
        <f t="shared" si="7"/>
        <v>3686</v>
      </c>
    </row>
    <row r="114" spans="1:10" collapsed="1">
      <c r="A114" s="170" t="s">
        <v>62</v>
      </c>
      <c r="B114" s="171"/>
      <c r="C114" s="26">
        <f>C115+C152+C177</f>
        <v>526085.96600000001</v>
      </c>
      <c r="D114" s="26">
        <f>D115+D152+D177</f>
        <v>526085.96600000001</v>
      </c>
      <c r="E114" s="26">
        <f>E115+E152+E177</f>
        <v>526085.96600000001</v>
      </c>
      <c r="G114" s="39" t="s">
        <v>62</v>
      </c>
      <c r="H114" s="41">
        <f t="shared" si="7"/>
        <v>526085.96600000001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251719.39800000002</v>
      </c>
      <c r="D115" s="23">
        <f>D116+D135</f>
        <v>251719.39800000002</v>
      </c>
      <c r="E115" s="23">
        <f>E116+E135</f>
        <v>251719.39800000002</v>
      </c>
      <c r="G115" s="39" t="s">
        <v>61</v>
      </c>
      <c r="H115" s="41">
        <f t="shared" si="7"/>
        <v>251719.39800000002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189293.717</v>
      </c>
      <c r="D116" s="21">
        <f>D117+D120+D123+D126+D129+D132</f>
        <v>189293.717</v>
      </c>
      <c r="E116" s="21">
        <f>E117+E120+E123+E126+E129+E132</f>
        <v>189293.717</v>
      </c>
      <c r="G116" s="39" t="s">
        <v>583</v>
      </c>
      <c r="H116" s="41">
        <f t="shared" si="7"/>
        <v>189293.717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153747.571</v>
      </c>
      <c r="D117" s="2">
        <f>D118+D119</f>
        <v>153747.571</v>
      </c>
      <c r="E117" s="2">
        <f>E118+E119</f>
        <v>153747.571</v>
      </c>
      <c r="H117" s="41">
        <f t="shared" si="7"/>
        <v>153747.571</v>
      </c>
    </row>
    <row r="118" spans="1:10" ht="15" hidden="1" customHeight="1" outlineLevel="2">
      <c r="A118" s="131"/>
      <c r="B118" s="130" t="s">
        <v>855</v>
      </c>
      <c r="C118" s="129">
        <v>19375.571</v>
      </c>
      <c r="D118" s="129">
        <f>C118</f>
        <v>19375.571</v>
      </c>
      <c r="E118" s="129">
        <f>D118</f>
        <v>19375.571</v>
      </c>
      <c r="H118" s="41">
        <f t="shared" si="7"/>
        <v>19375.571</v>
      </c>
    </row>
    <row r="119" spans="1:10" ht="15" hidden="1" customHeight="1" outlineLevel="2">
      <c r="A119" s="131"/>
      <c r="B119" s="130" t="s">
        <v>860</v>
      </c>
      <c r="C119" s="129">
        <v>134372</v>
      </c>
      <c r="D119" s="129">
        <f>C119</f>
        <v>134372</v>
      </c>
      <c r="E119" s="129">
        <f>D119</f>
        <v>134372</v>
      </c>
      <c r="H119" s="41">
        <f t="shared" si="7"/>
        <v>134372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6000</v>
      </c>
      <c r="D123" s="2">
        <f>D124+D125</f>
        <v>6000</v>
      </c>
      <c r="E123" s="2">
        <f>E124+E125</f>
        <v>6000</v>
      </c>
      <c r="H123" s="41">
        <f t="shared" si="7"/>
        <v>6000</v>
      </c>
    </row>
    <row r="124" spans="1:10" ht="15" hidden="1" customHeight="1" outlineLevel="2">
      <c r="A124" s="131"/>
      <c r="B124" s="130" t="s">
        <v>855</v>
      </c>
      <c r="C124" s="129">
        <v>6000</v>
      </c>
      <c r="D124" s="129">
        <f>C124</f>
        <v>6000</v>
      </c>
      <c r="E124" s="129">
        <f>D124</f>
        <v>6000</v>
      </c>
      <c r="H124" s="41">
        <f t="shared" si="7"/>
        <v>6000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29546.146000000001</v>
      </c>
      <c r="D126" s="2">
        <f>D127+D128</f>
        <v>29546.146000000001</v>
      </c>
      <c r="E126" s="2">
        <f>E127+E128</f>
        <v>29546.146000000001</v>
      </c>
      <c r="H126" s="41">
        <f t="shared" si="7"/>
        <v>29546.146000000001</v>
      </c>
    </row>
    <row r="127" spans="1:10" ht="15" hidden="1" customHeight="1" outlineLevel="2">
      <c r="A127" s="131"/>
      <c r="B127" s="130" t="s">
        <v>855</v>
      </c>
      <c r="C127" s="129">
        <v>29546.146000000001</v>
      </c>
      <c r="D127" s="129">
        <f>C127</f>
        <v>29546.146000000001</v>
      </c>
      <c r="E127" s="129">
        <f>D127</f>
        <v>29546.146000000001</v>
      </c>
      <c r="H127" s="41">
        <f t="shared" si="7"/>
        <v>29546.146000000001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62425.681000000004</v>
      </c>
      <c r="D135" s="21">
        <f>D136+D140+D143+D146+D149</f>
        <v>62425.681000000004</v>
      </c>
      <c r="E135" s="21">
        <f>E136+E140+E143+E146+E149</f>
        <v>62425.681000000004</v>
      </c>
      <c r="G135" s="39" t="s">
        <v>584</v>
      </c>
      <c r="H135" s="41">
        <f t="shared" si="11"/>
        <v>62425.681000000004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28333.368000000002</v>
      </c>
      <c r="D136" s="2">
        <f>D137+D138+D139</f>
        <v>28333.368000000002</v>
      </c>
      <c r="E136" s="2">
        <f>E137+E138+E139</f>
        <v>28333.368000000002</v>
      </c>
      <c r="H136" s="41">
        <f t="shared" si="11"/>
        <v>28333.368000000002</v>
      </c>
    </row>
    <row r="137" spans="1:10" ht="15" hidden="1" customHeight="1" outlineLevel="2">
      <c r="A137" s="131"/>
      <c r="B137" s="130" t="s">
        <v>855</v>
      </c>
      <c r="C137" s="129">
        <v>14551.87</v>
      </c>
      <c r="D137" s="129">
        <f>C137</f>
        <v>14551.87</v>
      </c>
      <c r="E137" s="129">
        <f>D137</f>
        <v>14551.87</v>
      </c>
      <c r="H137" s="41">
        <f t="shared" si="11"/>
        <v>14551.87</v>
      </c>
    </row>
    <row r="138" spans="1:10" ht="15" hidden="1" customHeight="1" outlineLevel="2">
      <c r="A138" s="131"/>
      <c r="B138" s="130" t="s">
        <v>862</v>
      </c>
      <c r="C138" s="129">
        <v>3457.029</v>
      </c>
      <c r="D138" s="129">
        <f t="shared" ref="D138:E139" si="12">C138</f>
        <v>3457.029</v>
      </c>
      <c r="E138" s="129">
        <f t="shared" si="12"/>
        <v>3457.029</v>
      </c>
      <c r="H138" s="41">
        <f t="shared" si="11"/>
        <v>3457.029</v>
      </c>
    </row>
    <row r="139" spans="1:10" ht="15" hidden="1" customHeight="1" outlineLevel="2">
      <c r="A139" s="131"/>
      <c r="B139" s="130" t="s">
        <v>861</v>
      </c>
      <c r="C139" s="129">
        <v>10324.468999999999</v>
      </c>
      <c r="D139" s="129">
        <f t="shared" si="12"/>
        <v>10324.468999999999</v>
      </c>
      <c r="E139" s="129">
        <f t="shared" si="12"/>
        <v>10324.468999999999</v>
      </c>
      <c r="H139" s="41">
        <f t="shared" si="11"/>
        <v>10324.468999999999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34092.313000000002</v>
      </c>
      <c r="D149" s="2">
        <f>D150+D151</f>
        <v>34092.313000000002</v>
      </c>
      <c r="E149" s="2">
        <f>E150+E151</f>
        <v>34092.313000000002</v>
      </c>
      <c r="H149" s="41">
        <f t="shared" si="11"/>
        <v>34092.313000000002</v>
      </c>
    </row>
    <row r="150" spans="1:10" ht="15" hidden="1" customHeight="1" outlineLevel="2">
      <c r="A150" s="131"/>
      <c r="B150" s="130" t="s">
        <v>855</v>
      </c>
      <c r="C150" s="129">
        <v>34092.313000000002</v>
      </c>
      <c r="D150" s="129">
        <f>C150</f>
        <v>34092.313000000002</v>
      </c>
      <c r="E150" s="129">
        <f>D150</f>
        <v>34092.313000000002</v>
      </c>
      <c r="H150" s="41">
        <f t="shared" si="11"/>
        <v>34092.313000000002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150051.89000000001</v>
      </c>
      <c r="D152" s="23">
        <f>D153+D163+D170</f>
        <v>150051.89000000001</v>
      </c>
      <c r="E152" s="23">
        <f>E153+E163+E170</f>
        <v>150051.89000000001</v>
      </c>
      <c r="G152" s="39" t="s">
        <v>66</v>
      </c>
      <c r="H152" s="41">
        <f t="shared" si="11"/>
        <v>150051.89000000001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150051.89000000001</v>
      </c>
      <c r="D153" s="21">
        <f>D154+D157+D160</f>
        <v>150051.89000000001</v>
      </c>
      <c r="E153" s="21">
        <f>E154+E157+E160</f>
        <v>150051.89000000001</v>
      </c>
      <c r="G153" s="39" t="s">
        <v>585</v>
      </c>
      <c r="H153" s="41">
        <f t="shared" si="11"/>
        <v>150051.89000000001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150051.89000000001</v>
      </c>
      <c r="D154" s="2">
        <f>D155+D156</f>
        <v>150051.89000000001</v>
      </c>
      <c r="E154" s="2">
        <f>E155+E156</f>
        <v>150051.89000000001</v>
      </c>
      <c r="H154" s="41">
        <f t="shared" si="11"/>
        <v>150051.89000000001</v>
      </c>
    </row>
    <row r="155" spans="1:10" ht="15" hidden="1" customHeight="1" outlineLevel="2">
      <c r="A155" s="131"/>
      <c r="B155" s="130" t="s">
        <v>855</v>
      </c>
      <c r="C155" s="129">
        <v>97937.89</v>
      </c>
      <c r="D155" s="129">
        <f>C155</f>
        <v>97937.89</v>
      </c>
      <c r="E155" s="129">
        <f>D155</f>
        <v>97937.89</v>
      </c>
      <c r="H155" s="41">
        <f t="shared" si="11"/>
        <v>97937.89</v>
      </c>
    </row>
    <row r="156" spans="1:10" ht="15" hidden="1" customHeight="1" outlineLevel="2">
      <c r="A156" s="131"/>
      <c r="B156" s="130" t="s">
        <v>860</v>
      </c>
      <c r="C156" s="129">
        <v>52114</v>
      </c>
      <c r="D156" s="129">
        <f>C156</f>
        <v>52114</v>
      </c>
      <c r="E156" s="129">
        <f>D156</f>
        <v>52114</v>
      </c>
      <c r="H156" s="41">
        <f t="shared" si="11"/>
        <v>52114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124314.67799999999</v>
      </c>
      <c r="D177" s="27">
        <f>D178</f>
        <v>124314.67799999999</v>
      </c>
      <c r="E177" s="27">
        <f>E178</f>
        <v>124314.67799999999</v>
      </c>
      <c r="G177" s="39" t="s">
        <v>216</v>
      </c>
      <c r="H177" s="41">
        <f t="shared" si="11"/>
        <v>124314.67799999999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124314.67799999999</v>
      </c>
      <c r="D178" s="21">
        <f>D179+D184+D188+D197+D200+D203+D215+D222+D228+D235+D238+D243+D250</f>
        <v>124314.67799999999</v>
      </c>
      <c r="E178" s="21">
        <f>E179+E184+E188+E197+E200+E203+E215+E222+E228+E235+E238+E243+E250</f>
        <v>124314.67799999999</v>
      </c>
      <c r="G178" s="39" t="s">
        <v>587</v>
      </c>
      <c r="H178" s="41">
        <f t="shared" si="11"/>
        <v>124314.67799999999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1039.6949999999999</v>
      </c>
      <c r="D188" s="2">
        <f>D189+D193+D195</f>
        <v>1039.6949999999999</v>
      </c>
      <c r="E188" s="2">
        <f>E189+E193+E195</f>
        <v>1039.6949999999999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1039.6949999999999</v>
      </c>
      <c r="D193" s="129">
        <f>D194</f>
        <v>1039.6949999999999</v>
      </c>
      <c r="E193" s="129">
        <f>E194</f>
        <v>1039.6949999999999</v>
      </c>
    </row>
    <row r="194" spans="1:5" hidden="1" outlineLevel="3">
      <c r="A194" s="90"/>
      <c r="B194" s="89" t="s">
        <v>855</v>
      </c>
      <c r="C194" s="128">
        <v>1039.6949999999999</v>
      </c>
      <c r="D194" s="128">
        <f>C194</f>
        <v>1039.6949999999999</v>
      </c>
      <c r="E194" s="128">
        <f>D194</f>
        <v>1039.6949999999999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122933.57199999999</v>
      </c>
      <c r="D203" s="2">
        <f>D204+D211+D213+D207</f>
        <v>122933.57199999999</v>
      </c>
      <c r="E203" s="2">
        <f>E204+E211+E213+E207</f>
        <v>122933.57199999999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25917.103999999999</v>
      </c>
      <c r="D207" s="129">
        <f>D209+D208+D210</f>
        <v>25917.103999999999</v>
      </c>
      <c r="E207" s="129">
        <f>E209+E208+E210</f>
        <v>25917.103999999999</v>
      </c>
    </row>
    <row r="208" spans="1:5" hidden="1" outlineLevel="3">
      <c r="A208" s="90"/>
      <c r="B208" s="89" t="s">
        <v>855</v>
      </c>
      <c r="C208" s="128">
        <v>25917.103999999999</v>
      </c>
      <c r="D208" s="128">
        <f t="shared" ref="D208:E210" si="15">C208</f>
        <v>25917.103999999999</v>
      </c>
      <c r="E208" s="128">
        <f t="shared" si="15"/>
        <v>25917.103999999999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97016.467999999993</v>
      </c>
      <c r="D211" s="129">
        <f>D212</f>
        <v>97016.467999999993</v>
      </c>
      <c r="E211" s="129">
        <f>E212</f>
        <v>97016.467999999993</v>
      </c>
    </row>
    <row r="212" spans="1:5" hidden="1" outlineLevel="3">
      <c r="A212" s="90"/>
      <c r="B212" s="89" t="s">
        <v>855</v>
      </c>
      <c r="C212" s="128">
        <v>97016.467999999993</v>
      </c>
      <c r="D212" s="128">
        <f>C212</f>
        <v>97016.467999999993</v>
      </c>
      <c r="E212" s="128">
        <f>D212</f>
        <v>97016.467999999993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341.411</v>
      </c>
      <c r="D250" s="2">
        <f>D251+D252</f>
        <v>341.411</v>
      </c>
      <c r="E250" s="2">
        <f>E251+E252</f>
        <v>341.411</v>
      </c>
    </row>
    <row r="251" spans="1:10" hidden="1" outlineLevel="3">
      <c r="A251" s="90"/>
      <c r="B251" s="89" t="s">
        <v>855</v>
      </c>
      <c r="C251" s="128">
        <v>341.411</v>
      </c>
      <c r="D251" s="128">
        <f>C251</f>
        <v>341.411</v>
      </c>
      <c r="E251" s="128">
        <f>D251</f>
        <v>341.411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2454085.9659999995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1885255.3749999998</v>
      </c>
      <c r="D257" s="37">
        <f>D258+D550</f>
        <v>1885255.3749999998</v>
      </c>
      <c r="E257" s="37">
        <f>E258+E550</f>
        <v>1885255.3749999998</v>
      </c>
      <c r="G257" s="39" t="s">
        <v>60</v>
      </c>
      <c r="H257" s="41">
        <f>C257</f>
        <v>1885255.3749999998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1789538.7629999998</v>
      </c>
      <c r="D258" s="36">
        <f>D259+D339+D483+D547</f>
        <v>1789538.7629999998</v>
      </c>
      <c r="E258" s="36">
        <f>E259+E339+E483+E547</f>
        <v>1789538.7629999998</v>
      </c>
      <c r="G258" s="39" t="s">
        <v>57</v>
      </c>
      <c r="H258" s="41">
        <f t="shared" ref="H258:H321" si="21">C258</f>
        <v>1789538.7629999998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1068774.7629999998</v>
      </c>
      <c r="D259" s="33">
        <f>D260+D263+D314</f>
        <v>1068774.7629999998</v>
      </c>
      <c r="E259" s="33">
        <f>E260+E263+E314</f>
        <v>1068774.7629999998</v>
      </c>
      <c r="G259" s="39" t="s">
        <v>590</v>
      </c>
      <c r="H259" s="41">
        <f t="shared" si="21"/>
        <v>1068774.7629999998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4" t="s">
        <v>269</v>
      </c>
      <c r="B263" s="175"/>
      <c r="C263" s="32">
        <f>C264+C265+C289+C296+C298+C302+C305+C308+C313</f>
        <v>1018207.0129999999</v>
      </c>
      <c r="D263" s="32">
        <f>D264+D265+D289+D296+D298+D302+D305+D308+D313</f>
        <v>1018207.0129999999</v>
      </c>
      <c r="E263" s="32">
        <f>E264+E265+E289+E296+E298+E302+E305+E308+E313</f>
        <v>1018207.0129999999</v>
      </c>
      <c r="H263" s="41">
        <f t="shared" si="21"/>
        <v>1018207.0129999999</v>
      </c>
    </row>
    <row r="264" spans="1:10" hidden="1" outlineLevel="2">
      <c r="A264" s="6">
        <v>1101</v>
      </c>
      <c r="B264" s="4" t="s">
        <v>34</v>
      </c>
      <c r="C264" s="5">
        <v>428571.5</v>
      </c>
      <c r="D264" s="5">
        <f>C264</f>
        <v>428571.5</v>
      </c>
      <c r="E264" s="5">
        <f>D264</f>
        <v>428571.5</v>
      </c>
      <c r="H264" s="41">
        <f t="shared" si="21"/>
        <v>428571.5</v>
      </c>
    </row>
    <row r="265" spans="1:10" hidden="1" outlineLevel="2">
      <c r="A265" s="6">
        <v>1101</v>
      </c>
      <c r="B265" s="4" t="s">
        <v>35</v>
      </c>
      <c r="C265" s="5">
        <f>SUM(C266:C288)</f>
        <v>375099.82999999996</v>
      </c>
      <c r="D265" s="5">
        <f>SUM(D266:D288)</f>
        <v>375099.82999999996</v>
      </c>
      <c r="E265" s="5">
        <f>SUM(E266:E288)</f>
        <v>375099.82999999996</v>
      </c>
      <c r="H265" s="41">
        <f t="shared" si="21"/>
        <v>375099.82999999996</v>
      </c>
    </row>
    <row r="266" spans="1:10" hidden="1" outlineLevel="3">
      <c r="A266" s="29"/>
      <c r="B266" s="28" t="s">
        <v>218</v>
      </c>
      <c r="C266" s="30">
        <v>23665.5</v>
      </c>
      <c r="D266" s="30">
        <f>C266</f>
        <v>23665.5</v>
      </c>
      <c r="E266" s="30">
        <f>D266</f>
        <v>23665.5</v>
      </c>
      <c r="H266" s="41">
        <f t="shared" si="21"/>
        <v>23665.5</v>
      </c>
    </row>
    <row r="267" spans="1:10" hidden="1" outlineLevel="3">
      <c r="A267" s="29"/>
      <c r="B267" s="28" t="s">
        <v>219</v>
      </c>
      <c r="C267" s="30">
        <v>117461.5</v>
      </c>
      <c r="D267" s="30">
        <f t="shared" ref="D267:E282" si="22">C267</f>
        <v>117461.5</v>
      </c>
      <c r="E267" s="30">
        <f t="shared" si="22"/>
        <v>117461.5</v>
      </c>
      <c r="H267" s="41">
        <f t="shared" si="21"/>
        <v>117461.5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600</v>
      </c>
      <c r="D269" s="30">
        <f t="shared" si="22"/>
        <v>600</v>
      </c>
      <c r="E269" s="30">
        <f t="shared" si="22"/>
        <v>600</v>
      </c>
      <c r="H269" s="41">
        <f t="shared" si="21"/>
        <v>600</v>
      </c>
    </row>
    <row r="270" spans="1:10" hidden="1" outlineLevel="3">
      <c r="A270" s="29"/>
      <c r="B270" s="28" t="s">
        <v>222</v>
      </c>
      <c r="C270" s="30">
        <v>9144</v>
      </c>
      <c r="D270" s="30">
        <f t="shared" si="22"/>
        <v>9144</v>
      </c>
      <c r="E270" s="30">
        <f t="shared" si="22"/>
        <v>9144</v>
      </c>
      <c r="H270" s="41">
        <f t="shared" si="21"/>
        <v>9144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9900</v>
      </c>
      <c r="D276" s="30">
        <f t="shared" si="22"/>
        <v>9900</v>
      </c>
      <c r="E276" s="30">
        <f t="shared" si="22"/>
        <v>9900</v>
      </c>
      <c r="H276" s="41">
        <f t="shared" si="21"/>
        <v>9900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8346</v>
      </c>
      <c r="D280" s="30">
        <f t="shared" si="22"/>
        <v>8346</v>
      </c>
      <c r="E280" s="30">
        <f t="shared" si="22"/>
        <v>8346</v>
      </c>
      <c r="H280" s="41">
        <f t="shared" si="21"/>
        <v>8346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>
        <v>21.33</v>
      </c>
      <c r="D284" s="30">
        <f t="shared" si="23"/>
        <v>21.33</v>
      </c>
      <c r="E284" s="30">
        <f t="shared" si="23"/>
        <v>21.33</v>
      </c>
      <c r="H284" s="41">
        <f t="shared" si="21"/>
        <v>21.33</v>
      </c>
    </row>
    <row r="285" spans="1:8" hidden="1" outlineLevel="3">
      <c r="A285" s="29"/>
      <c r="B285" s="28" t="s">
        <v>237</v>
      </c>
      <c r="C285" s="30">
        <v>53296</v>
      </c>
      <c r="D285" s="30">
        <f t="shared" si="23"/>
        <v>53296</v>
      </c>
      <c r="E285" s="30">
        <f t="shared" si="23"/>
        <v>53296</v>
      </c>
      <c r="H285" s="41">
        <f t="shared" si="21"/>
        <v>53296</v>
      </c>
    </row>
    <row r="286" spans="1:8" hidden="1" outlineLevel="3">
      <c r="A286" s="29"/>
      <c r="B286" s="28" t="s">
        <v>238</v>
      </c>
      <c r="C286" s="30">
        <v>152665.5</v>
      </c>
      <c r="D286" s="30">
        <f t="shared" si="23"/>
        <v>152665.5</v>
      </c>
      <c r="E286" s="30">
        <f t="shared" si="23"/>
        <v>152665.5</v>
      </c>
      <c r="H286" s="41">
        <f t="shared" si="21"/>
        <v>152665.5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9738</v>
      </c>
      <c r="D289" s="5">
        <f>SUM(D290:D295)</f>
        <v>9738</v>
      </c>
      <c r="E289" s="5">
        <f>SUM(E290:E295)</f>
        <v>9738</v>
      </c>
      <c r="H289" s="41">
        <f t="shared" si="21"/>
        <v>9738</v>
      </c>
    </row>
    <row r="290" spans="1:8" hidden="1" outlineLevel="3">
      <c r="A290" s="29"/>
      <c r="B290" s="28" t="s">
        <v>241</v>
      </c>
      <c r="C290" s="30">
        <v>6000</v>
      </c>
      <c r="D290" s="30">
        <f>C290</f>
        <v>6000</v>
      </c>
      <c r="E290" s="30">
        <f>D290</f>
        <v>6000</v>
      </c>
      <c r="H290" s="41">
        <f t="shared" si="21"/>
        <v>6000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1638</v>
      </c>
      <c r="D292" s="30">
        <f t="shared" si="24"/>
        <v>1638</v>
      </c>
      <c r="E292" s="30">
        <f t="shared" si="24"/>
        <v>1638</v>
      </c>
      <c r="H292" s="41">
        <f t="shared" si="21"/>
        <v>1638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1560</v>
      </c>
      <c r="D295" s="30">
        <f t="shared" si="24"/>
        <v>1560</v>
      </c>
      <c r="E295" s="30">
        <f t="shared" si="24"/>
        <v>1560</v>
      </c>
      <c r="H295" s="41">
        <f t="shared" si="21"/>
        <v>1560</v>
      </c>
    </row>
    <row r="296" spans="1:8" hidden="1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hidden="1" outlineLevel="2">
      <c r="A298" s="6">
        <v>1101</v>
      </c>
      <c r="B298" s="4" t="s">
        <v>37</v>
      </c>
      <c r="C298" s="5">
        <f>SUM(C299:C301)</f>
        <v>33299.527000000002</v>
      </c>
      <c r="D298" s="5">
        <f>SUM(D299:D301)</f>
        <v>33299.527000000002</v>
      </c>
      <c r="E298" s="5">
        <f>SUM(E299:E301)</f>
        <v>33299.527000000002</v>
      </c>
      <c r="H298" s="41">
        <f t="shared" si="21"/>
        <v>33299.527000000002</v>
      </c>
    </row>
    <row r="299" spans="1:8" hidden="1" outlineLevel="3">
      <c r="A299" s="29"/>
      <c r="B299" s="28" t="s">
        <v>248</v>
      </c>
      <c r="C299" s="30">
        <v>11119.527</v>
      </c>
      <c r="D299" s="30">
        <f>C299</f>
        <v>11119.527</v>
      </c>
      <c r="E299" s="30">
        <f>D299</f>
        <v>11119.527</v>
      </c>
      <c r="H299" s="41">
        <f t="shared" si="21"/>
        <v>11119.527</v>
      </c>
    </row>
    <row r="300" spans="1:8" hidden="1" outlineLevel="3">
      <c r="A300" s="29"/>
      <c r="B300" s="28" t="s">
        <v>249</v>
      </c>
      <c r="C300" s="30">
        <v>22180</v>
      </c>
      <c r="D300" s="30">
        <f t="shared" ref="D300:E301" si="25">C300</f>
        <v>22180</v>
      </c>
      <c r="E300" s="30">
        <f t="shared" si="25"/>
        <v>22180</v>
      </c>
      <c r="H300" s="41">
        <f t="shared" si="21"/>
        <v>22180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22132.431</v>
      </c>
      <c r="D305" s="5">
        <f>SUM(D306:D307)</f>
        <v>22132.431</v>
      </c>
      <c r="E305" s="5">
        <f>SUM(E306:E307)</f>
        <v>22132.431</v>
      </c>
      <c r="H305" s="41">
        <f t="shared" si="21"/>
        <v>22132.431</v>
      </c>
    </row>
    <row r="306" spans="1:8" hidden="1" outlineLevel="3">
      <c r="A306" s="29"/>
      <c r="B306" s="28" t="s">
        <v>254</v>
      </c>
      <c r="C306" s="30">
        <v>16084.356</v>
      </c>
      <c r="D306" s="30">
        <f>C306</f>
        <v>16084.356</v>
      </c>
      <c r="E306" s="30">
        <f>D306</f>
        <v>16084.356</v>
      </c>
      <c r="H306" s="41">
        <f t="shared" si="21"/>
        <v>16084.356</v>
      </c>
    </row>
    <row r="307" spans="1:8" hidden="1" outlineLevel="3">
      <c r="A307" s="29"/>
      <c r="B307" s="28" t="s">
        <v>255</v>
      </c>
      <c r="C307" s="30">
        <v>6048.0749999999998</v>
      </c>
      <c r="D307" s="30">
        <f>C307</f>
        <v>6048.0749999999998</v>
      </c>
      <c r="E307" s="30">
        <f>D307</f>
        <v>6048.0749999999998</v>
      </c>
      <c r="H307" s="41">
        <f t="shared" si="21"/>
        <v>6048.0749999999998</v>
      </c>
    </row>
    <row r="308" spans="1:8" hidden="1" outlineLevel="2">
      <c r="A308" s="6">
        <v>1101</v>
      </c>
      <c r="B308" s="4" t="s">
        <v>39</v>
      </c>
      <c r="C308" s="5">
        <f>SUM(C309:C312)</f>
        <v>148165.72500000001</v>
      </c>
      <c r="D308" s="5">
        <f>SUM(D309:D312)</f>
        <v>148165.72500000001</v>
      </c>
      <c r="E308" s="5">
        <f>SUM(E309:E312)</f>
        <v>148165.72500000001</v>
      </c>
      <c r="H308" s="41">
        <f t="shared" si="21"/>
        <v>148165.72500000001</v>
      </c>
    </row>
    <row r="309" spans="1:8" hidden="1" outlineLevel="3">
      <c r="A309" s="29"/>
      <c r="B309" s="28" t="s">
        <v>256</v>
      </c>
      <c r="C309" s="30">
        <v>105832.66099999999</v>
      </c>
      <c r="D309" s="30">
        <f>C309</f>
        <v>105832.66099999999</v>
      </c>
      <c r="E309" s="30">
        <f>D309</f>
        <v>105832.66099999999</v>
      </c>
      <c r="H309" s="41">
        <f t="shared" si="21"/>
        <v>105832.66099999999</v>
      </c>
    </row>
    <row r="310" spans="1:8" hidden="1" outlineLevel="3">
      <c r="A310" s="29"/>
      <c r="B310" s="28" t="s">
        <v>257</v>
      </c>
      <c r="C310" s="30">
        <v>33866.451000000001</v>
      </c>
      <c r="D310" s="30">
        <f t="shared" ref="D310:E312" si="26">C310</f>
        <v>33866.451000000001</v>
      </c>
      <c r="E310" s="30">
        <f t="shared" si="26"/>
        <v>33866.451000000001</v>
      </c>
      <c r="H310" s="41">
        <f t="shared" si="21"/>
        <v>33866.451000000001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8466.6129999999994</v>
      </c>
      <c r="D312" s="30">
        <f t="shared" si="26"/>
        <v>8466.6129999999994</v>
      </c>
      <c r="E312" s="30">
        <f t="shared" si="26"/>
        <v>8466.6129999999994</v>
      </c>
      <c r="H312" s="41">
        <f t="shared" si="21"/>
        <v>8466.6129999999994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46535.75</v>
      </c>
      <c r="D314" s="32">
        <f>D315+D325+D331+D336+D337+D338+D328</f>
        <v>46535.75</v>
      </c>
      <c r="E314" s="32">
        <f>E315+E325+E331+E336+E337+E338+E328</f>
        <v>46535.75</v>
      </c>
      <c r="H314" s="41">
        <f t="shared" si="21"/>
        <v>46535.75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45562</v>
      </c>
      <c r="D325" s="5">
        <v>45562</v>
      </c>
      <c r="E325" s="5">
        <v>45562</v>
      </c>
      <c r="H325" s="41">
        <f t="shared" si="28"/>
        <v>45562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973.75</v>
      </c>
      <c r="D331" s="5">
        <f>SUM(D332:D335)</f>
        <v>973.75</v>
      </c>
      <c r="E331" s="5">
        <f>SUM(E332:E335)</f>
        <v>973.75</v>
      </c>
      <c r="H331" s="41">
        <f t="shared" si="28"/>
        <v>973.75</v>
      </c>
    </row>
    <row r="332" spans="1:8" hidden="1" outlineLevel="3">
      <c r="A332" s="29"/>
      <c r="B332" s="28" t="s">
        <v>256</v>
      </c>
      <c r="C332" s="30">
        <v>695.65</v>
      </c>
      <c r="D332" s="30">
        <f>C332</f>
        <v>695.65</v>
      </c>
      <c r="E332" s="30">
        <f>D332</f>
        <v>695.65</v>
      </c>
      <c r="H332" s="41">
        <f t="shared" si="28"/>
        <v>695.65</v>
      </c>
    </row>
    <row r="333" spans="1:8" hidden="1" outlineLevel="3">
      <c r="A333" s="29"/>
      <c r="B333" s="28" t="s">
        <v>257</v>
      </c>
      <c r="C333" s="30">
        <v>222.48</v>
      </c>
      <c r="D333" s="30">
        <f t="shared" ref="D333:E335" si="29">C333</f>
        <v>222.48</v>
      </c>
      <c r="E333" s="30">
        <f t="shared" si="29"/>
        <v>222.48</v>
      </c>
      <c r="H333" s="41">
        <f t="shared" si="28"/>
        <v>222.48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55.62</v>
      </c>
      <c r="D335" s="30">
        <f t="shared" si="29"/>
        <v>55.62</v>
      </c>
      <c r="E335" s="30">
        <f t="shared" si="29"/>
        <v>55.62</v>
      </c>
      <c r="H335" s="41">
        <f t="shared" si="28"/>
        <v>55.62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695036</v>
      </c>
      <c r="D339" s="33">
        <f>D340+D444+D482</f>
        <v>695036</v>
      </c>
      <c r="E339" s="33">
        <f>E340+E444+E482</f>
        <v>695036</v>
      </c>
      <c r="G339" s="39" t="s">
        <v>591</v>
      </c>
      <c r="H339" s="41">
        <f t="shared" si="28"/>
        <v>695036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663500</v>
      </c>
      <c r="D340" s="32">
        <f>D341+D342+D343+D344+D347+D348+D353+D356+D357+D362+D367+BH290668+D371+D372+D373+D376+D377+D378+D382+D388+D391+D392+D395+D398+D399+D404+D407+D408+D409+D412+D415+D416+D419+D420+D421+D422+D429+D443</f>
        <v>663500</v>
      </c>
      <c r="E340" s="32">
        <f>E341+E342+E343+E344+E347+E348+E353+E356+E357+E362+E367+BI290668+E371+E372+E373+E376+E377+E378+E382+E388+E391+E392+E395+E398+E399+E404+E407+E408+E409+E412+E415+E416+E419+E420+E421+E422+E429+E443</f>
        <v>663500</v>
      </c>
      <c r="H340" s="41">
        <f t="shared" si="28"/>
        <v>663500</v>
      </c>
    </row>
    <row r="341" spans="1:10" hidden="1" outlineLevel="2">
      <c r="A341" s="6">
        <v>2201</v>
      </c>
      <c r="B341" s="34" t="s">
        <v>272</v>
      </c>
      <c r="C341" s="5">
        <v>2800</v>
      </c>
      <c r="D341" s="5">
        <f>C341</f>
        <v>2800</v>
      </c>
      <c r="E341" s="5">
        <f>D341</f>
        <v>2800</v>
      </c>
      <c r="H341" s="41">
        <f t="shared" si="28"/>
        <v>2800</v>
      </c>
    </row>
    <row r="342" spans="1:10" hidden="1" outlineLevel="2">
      <c r="A342" s="6">
        <v>2201</v>
      </c>
      <c r="B342" s="4" t="s">
        <v>40</v>
      </c>
      <c r="C342" s="5">
        <v>25000</v>
      </c>
      <c r="D342" s="5">
        <f t="shared" ref="D342:E343" si="31">C342</f>
        <v>25000</v>
      </c>
      <c r="E342" s="5">
        <f t="shared" si="31"/>
        <v>25000</v>
      </c>
      <c r="H342" s="41">
        <f t="shared" si="28"/>
        <v>25000</v>
      </c>
    </row>
    <row r="343" spans="1:10" hidden="1" outlineLevel="2">
      <c r="A343" s="6">
        <v>2201</v>
      </c>
      <c r="B343" s="4" t="s">
        <v>41</v>
      </c>
      <c r="C343" s="5">
        <v>140000</v>
      </c>
      <c r="D343" s="5">
        <f t="shared" si="31"/>
        <v>140000</v>
      </c>
      <c r="E343" s="5">
        <f t="shared" si="31"/>
        <v>140000</v>
      </c>
      <c r="H343" s="41">
        <f t="shared" si="28"/>
        <v>140000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73000</v>
      </c>
      <c r="D348" s="5">
        <f>SUM(D349:D352)</f>
        <v>73000</v>
      </c>
      <c r="E348" s="5">
        <f>SUM(E349:E352)</f>
        <v>73000</v>
      </c>
      <c r="H348" s="41">
        <f t="shared" si="28"/>
        <v>73000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3000</v>
      </c>
      <c r="D351" s="30">
        <f t="shared" si="33"/>
        <v>3000</v>
      </c>
      <c r="E351" s="30">
        <f t="shared" si="33"/>
        <v>3000</v>
      </c>
      <c r="H351" s="41">
        <f t="shared" si="28"/>
        <v>3000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3000</v>
      </c>
      <c r="D356" s="5">
        <f t="shared" si="34"/>
        <v>3000</v>
      </c>
      <c r="E356" s="5">
        <f t="shared" si="34"/>
        <v>3000</v>
      </c>
      <c r="H356" s="41">
        <f t="shared" si="28"/>
        <v>3000</v>
      </c>
    </row>
    <row r="357" spans="1:8" hidden="1" outlineLevel="2">
      <c r="A357" s="6">
        <v>2201</v>
      </c>
      <c r="B357" s="4" t="s">
        <v>285</v>
      </c>
      <c r="C357" s="5">
        <f>SUM(C358:C361)</f>
        <v>20000</v>
      </c>
      <c r="D357" s="5">
        <f>SUM(D358:D361)</f>
        <v>20000</v>
      </c>
      <c r="E357" s="5">
        <f>SUM(E358:E361)</f>
        <v>20000</v>
      </c>
      <c r="H357" s="41">
        <f t="shared" si="28"/>
        <v>20000</v>
      </c>
    </row>
    <row r="358" spans="1:8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3000</v>
      </c>
      <c r="D360" s="30">
        <f t="shared" si="35"/>
        <v>3000</v>
      </c>
      <c r="E360" s="30">
        <f t="shared" si="35"/>
        <v>3000</v>
      </c>
      <c r="H360" s="41">
        <f t="shared" si="28"/>
        <v>3000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44000</v>
      </c>
      <c r="D362" s="5">
        <f>SUM(D363:D366)</f>
        <v>44000</v>
      </c>
      <c r="E362" s="5">
        <f>SUM(E363:E366)</f>
        <v>44000</v>
      </c>
      <c r="H362" s="41">
        <f t="shared" si="28"/>
        <v>44000</v>
      </c>
    </row>
    <row r="363" spans="1:8" hidden="1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hidden="1" outlineLevel="3">
      <c r="A364" s="29"/>
      <c r="B364" s="28" t="s">
        <v>292</v>
      </c>
      <c r="C364" s="30">
        <v>40000</v>
      </c>
      <c r="D364" s="30">
        <f t="shared" ref="D364:E366" si="36">C364</f>
        <v>40000</v>
      </c>
      <c r="E364" s="30">
        <f t="shared" si="36"/>
        <v>40000</v>
      </c>
      <c r="H364" s="41">
        <f t="shared" si="28"/>
        <v>40000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28"/>
        <v>500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1">
        <f t="shared" si="28"/>
        <v>8000</v>
      </c>
    </row>
    <row r="379" spans="1:8" hidden="1" outlineLevel="3">
      <c r="A379" s="29"/>
      <c r="B379" s="28" t="s">
        <v>46</v>
      </c>
      <c r="C379" s="30">
        <v>6000</v>
      </c>
      <c r="D379" s="30">
        <f>C379</f>
        <v>6000</v>
      </c>
      <c r="E379" s="30">
        <f>D379</f>
        <v>6000</v>
      </c>
      <c r="H379" s="41">
        <f t="shared" si="28"/>
        <v>6000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3700</v>
      </c>
      <c r="H382" s="41">
        <f t="shared" si="28"/>
        <v>3700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hidden="1" outlineLevel="3">
      <c r="A393" s="29"/>
      <c r="B393" s="28" t="s">
        <v>313</v>
      </c>
      <c r="C393" s="30">
        <v>7000</v>
      </c>
      <c r="D393" s="30">
        <f>C393</f>
        <v>7000</v>
      </c>
      <c r="E393" s="30">
        <f>D393</f>
        <v>7000</v>
      </c>
      <c r="H393" s="41">
        <f t="shared" si="41"/>
        <v>7000</v>
      </c>
    </row>
    <row r="394" spans="1:8" hidden="1" outlineLevel="3">
      <c r="A394" s="29"/>
      <c r="B394" s="28" t="s">
        <v>314</v>
      </c>
      <c r="C394" s="30">
        <v>13000</v>
      </c>
      <c r="D394" s="30">
        <f>C394</f>
        <v>13000</v>
      </c>
      <c r="E394" s="30">
        <f>D394</f>
        <v>13000</v>
      </c>
      <c r="H394" s="41">
        <f t="shared" si="41"/>
        <v>13000</v>
      </c>
    </row>
    <row r="395" spans="1:8" hidden="1" outlineLevel="2">
      <c r="A395" s="6">
        <v>2201</v>
      </c>
      <c r="B395" s="4" t="s">
        <v>115</v>
      </c>
      <c r="C395" s="5">
        <f>SUM(C396:C397)</f>
        <v>1500</v>
      </c>
      <c r="D395" s="5">
        <f>SUM(D396:D397)</f>
        <v>1500</v>
      </c>
      <c r="E395" s="5">
        <f>SUM(E396:E397)</f>
        <v>1500</v>
      </c>
      <c r="H395" s="41">
        <f t="shared" si="41"/>
        <v>1500</v>
      </c>
    </row>
    <row r="396" spans="1:8" hidden="1" outlineLevel="3">
      <c r="A396" s="29"/>
      <c r="B396" s="28" t="s">
        <v>315</v>
      </c>
      <c r="C396" s="30">
        <v>1500</v>
      </c>
      <c r="D396" s="30">
        <f t="shared" ref="D396:E398" si="43">C396</f>
        <v>1500</v>
      </c>
      <c r="E396" s="30">
        <f t="shared" si="43"/>
        <v>1500</v>
      </c>
      <c r="H396" s="41">
        <f t="shared" si="41"/>
        <v>1500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500</v>
      </c>
      <c r="D409" s="5">
        <f>SUM(D410:D411)</f>
        <v>500</v>
      </c>
      <c r="E409" s="5">
        <f>SUM(E410:E411)</f>
        <v>500</v>
      </c>
      <c r="H409" s="41">
        <f t="shared" si="41"/>
        <v>500</v>
      </c>
    </row>
    <row r="410" spans="1:8" hidden="1" outlineLevel="3" collapsed="1">
      <c r="A410" s="29"/>
      <c r="B410" s="28" t="s">
        <v>49</v>
      </c>
      <c r="C410" s="30">
        <v>500</v>
      </c>
      <c r="D410" s="30">
        <f>C410</f>
        <v>500</v>
      </c>
      <c r="E410" s="30">
        <f>D410</f>
        <v>500</v>
      </c>
      <c r="H410" s="41">
        <f t="shared" si="41"/>
        <v>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16000</v>
      </c>
      <c r="D412" s="5">
        <f>SUM(D413:D414)</f>
        <v>16000</v>
      </c>
      <c r="E412" s="5">
        <f>SUM(E413:E414)</f>
        <v>16000</v>
      </c>
      <c r="H412" s="41">
        <f t="shared" si="41"/>
        <v>16000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14000</v>
      </c>
      <c r="D414" s="30">
        <f t="shared" si="46"/>
        <v>14000</v>
      </c>
      <c r="E414" s="30">
        <f t="shared" si="46"/>
        <v>14000</v>
      </c>
      <c r="H414" s="41">
        <f t="shared" si="41"/>
        <v>14000</v>
      </c>
    </row>
    <row r="415" spans="1:8" hidden="1" outlineLevel="2">
      <c r="A415" s="6">
        <v>2201</v>
      </c>
      <c r="B415" s="4" t="s">
        <v>118</v>
      </c>
      <c r="C415" s="5">
        <v>1500</v>
      </c>
      <c r="D415" s="5">
        <f t="shared" si="46"/>
        <v>1500</v>
      </c>
      <c r="E415" s="5">
        <f t="shared" si="46"/>
        <v>1500</v>
      </c>
      <c r="H415" s="41">
        <f t="shared" si="41"/>
        <v>1500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hidden="1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1700</v>
      </c>
      <c r="D422" s="5">
        <f>SUM(D423:D428)</f>
        <v>1700</v>
      </c>
      <c r="E422" s="5">
        <f>SUM(E423:E428)</f>
        <v>1700</v>
      </c>
      <c r="H422" s="41">
        <f t="shared" si="41"/>
        <v>1700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264000</v>
      </c>
      <c r="D429" s="5">
        <f>SUM(D430:D442)</f>
        <v>264000</v>
      </c>
      <c r="E429" s="5">
        <f>SUM(E430:E442)</f>
        <v>264000</v>
      </c>
      <c r="H429" s="41">
        <f t="shared" si="41"/>
        <v>264000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133000</v>
      </c>
      <c r="D431" s="30">
        <f t="shared" ref="D431:E442" si="49">C431</f>
        <v>133000</v>
      </c>
      <c r="E431" s="30">
        <f t="shared" si="49"/>
        <v>133000</v>
      </c>
      <c r="H431" s="41">
        <f t="shared" si="41"/>
        <v>133000</v>
      </c>
    </row>
    <row r="432" spans="1:8" hidden="1" outlineLevel="3">
      <c r="A432" s="29"/>
      <c r="B432" s="28" t="s">
        <v>345</v>
      </c>
      <c r="C432" s="30">
        <v>48000</v>
      </c>
      <c r="D432" s="30">
        <f t="shared" si="49"/>
        <v>48000</v>
      </c>
      <c r="E432" s="30">
        <f t="shared" si="49"/>
        <v>48000</v>
      </c>
      <c r="H432" s="41">
        <f t="shared" si="41"/>
        <v>48000</v>
      </c>
    </row>
    <row r="433" spans="1:8" hidden="1" outlineLevel="3">
      <c r="A433" s="29"/>
      <c r="B433" s="28" t="s">
        <v>346</v>
      </c>
      <c r="C433" s="30">
        <v>7000</v>
      </c>
      <c r="D433" s="30">
        <f t="shared" si="49"/>
        <v>7000</v>
      </c>
      <c r="E433" s="30">
        <f t="shared" si="49"/>
        <v>7000</v>
      </c>
      <c r="H433" s="41">
        <f t="shared" si="41"/>
        <v>7000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hidden="1" outlineLevel="3">
      <c r="A442" s="29"/>
      <c r="B442" s="28" t="s">
        <v>355</v>
      </c>
      <c r="C442" s="30">
        <v>70000</v>
      </c>
      <c r="D442" s="30">
        <f t="shared" si="49"/>
        <v>70000</v>
      </c>
      <c r="E442" s="30">
        <f t="shared" si="49"/>
        <v>70000</v>
      </c>
      <c r="H442" s="41">
        <f t="shared" si="41"/>
        <v>70000</v>
      </c>
    </row>
    <row r="443" spans="1:8" ht="15" hidden="1" customHeight="1" outlineLevel="2">
      <c r="A443" s="6">
        <v>2201</v>
      </c>
      <c r="B443" s="4" t="s">
        <v>356</v>
      </c>
      <c r="C443" s="5">
        <v>1000</v>
      </c>
      <c r="D443" s="5">
        <f>C443</f>
        <v>1000</v>
      </c>
      <c r="E443" s="5">
        <f>D443</f>
        <v>1000</v>
      </c>
      <c r="H443" s="41">
        <f t="shared" si="41"/>
        <v>1000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31536</v>
      </c>
      <c r="D444" s="32">
        <f>D445+D454+D455+D459+D462+D463+D468+D474+D477+D480+D481+D450</f>
        <v>31536</v>
      </c>
      <c r="E444" s="32">
        <f>E445+E454+E455+E459+E462+E463+E468+E474+E477+E480+E481+E450</f>
        <v>31536</v>
      </c>
      <c r="H444" s="41">
        <f t="shared" si="41"/>
        <v>31536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1">
        <f t="shared" si="41"/>
        <v>2000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2000</v>
      </c>
      <c r="D447" s="30">
        <f t="shared" ref="D447:E449" si="50">C447</f>
        <v>2000</v>
      </c>
      <c r="E447" s="30">
        <f t="shared" si="50"/>
        <v>2000</v>
      </c>
      <c r="H447" s="41">
        <f t="shared" si="41"/>
        <v>2000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16936</v>
      </c>
      <c r="D450" s="5">
        <f>SUM(D451:D453)</f>
        <v>16936</v>
      </c>
      <c r="E450" s="5">
        <f>SUM(E451:E453)</f>
        <v>16936</v>
      </c>
      <c r="H450" s="41">
        <f t="shared" ref="H450:H513" si="51">C450</f>
        <v>16936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16936</v>
      </c>
      <c r="D452" s="30">
        <f t="shared" ref="D452:E453" si="52">C452</f>
        <v>16936</v>
      </c>
      <c r="E452" s="30">
        <f t="shared" si="52"/>
        <v>16936</v>
      </c>
      <c r="H452" s="41">
        <f t="shared" si="51"/>
        <v>16936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1">
        <f t="shared" si="51"/>
        <v>5000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200</v>
      </c>
      <c r="D474" s="5">
        <f>SUM(D475:D476)</f>
        <v>200</v>
      </c>
      <c r="E474" s="5">
        <f>SUM(E475:E476)</f>
        <v>200</v>
      </c>
      <c r="H474" s="41">
        <f t="shared" si="51"/>
        <v>200</v>
      </c>
    </row>
    <row r="475" spans="1:8" ht="15" hidden="1" customHeight="1" outlineLevel="3">
      <c r="A475" s="28"/>
      <c r="B475" s="28" t="s">
        <v>383</v>
      </c>
      <c r="C475" s="30">
        <v>200</v>
      </c>
      <c r="D475" s="30">
        <f>C475</f>
        <v>200</v>
      </c>
      <c r="E475" s="30">
        <f>D475</f>
        <v>200</v>
      </c>
      <c r="H475" s="41">
        <f t="shared" si="51"/>
        <v>200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hidden="1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2400</v>
      </c>
      <c r="D480" s="5">
        <f t="shared" si="57"/>
        <v>2400</v>
      </c>
      <c r="E480" s="5">
        <f t="shared" si="57"/>
        <v>2400</v>
      </c>
      <c r="H480" s="41">
        <f t="shared" si="51"/>
        <v>2400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25728</v>
      </c>
      <c r="D483" s="35">
        <f>D484+D504+D509+D522+D528+D538</f>
        <v>25728</v>
      </c>
      <c r="E483" s="35">
        <f>E484+E504+E509+E522+E528+E538</f>
        <v>25728</v>
      </c>
      <c r="G483" s="39" t="s">
        <v>592</v>
      </c>
      <c r="H483" s="41">
        <f t="shared" si="51"/>
        <v>25728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6800</v>
      </c>
      <c r="D484" s="32">
        <f>D485+D486+D490+D491+D494+D497+D500+D501+D502+D503</f>
        <v>6800</v>
      </c>
      <c r="E484" s="32">
        <f>E485+E486+E490+E491+E494+E497+E500+E501+E502+E503</f>
        <v>6800</v>
      </c>
      <c r="H484" s="41">
        <f t="shared" si="51"/>
        <v>6800</v>
      </c>
    </row>
    <row r="485" spans="1:10" hidden="1" outlineLevel="2">
      <c r="A485" s="6">
        <v>3302</v>
      </c>
      <c r="B485" s="4" t="s">
        <v>391</v>
      </c>
      <c r="C485" s="5">
        <v>3000</v>
      </c>
      <c r="D485" s="5">
        <f>C485</f>
        <v>3000</v>
      </c>
      <c r="E485" s="5">
        <f>D485</f>
        <v>3000</v>
      </c>
      <c r="H485" s="41">
        <f t="shared" si="51"/>
        <v>3000</v>
      </c>
    </row>
    <row r="486" spans="1:10" hidden="1" outlineLevel="2">
      <c r="A486" s="6">
        <v>3302</v>
      </c>
      <c r="B486" s="4" t="s">
        <v>392</v>
      </c>
      <c r="C486" s="5">
        <f>SUM(C487:C489)</f>
        <v>2000</v>
      </c>
      <c r="D486" s="5">
        <f>SUM(D487:D489)</f>
        <v>2000</v>
      </c>
      <c r="E486" s="5">
        <f>SUM(E487:E489)</f>
        <v>2000</v>
      </c>
      <c r="H486" s="41">
        <f t="shared" si="51"/>
        <v>2000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v>200</v>
      </c>
      <c r="D491" s="5">
        <v>200</v>
      </c>
      <c r="E491" s="5"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1200</v>
      </c>
      <c r="D494" s="5">
        <f>SUM(D495:D496)</f>
        <v>1200</v>
      </c>
      <c r="E494" s="5">
        <f>SUM(E495:E496)</f>
        <v>1200</v>
      </c>
      <c r="H494" s="41">
        <f t="shared" si="51"/>
        <v>1200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200</v>
      </c>
      <c r="D496" s="30">
        <f>C496</f>
        <v>200</v>
      </c>
      <c r="E496" s="30">
        <f>D496</f>
        <v>200</v>
      </c>
      <c r="H496" s="41">
        <f t="shared" si="51"/>
        <v>200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hidden="1" outlineLevel="2">
      <c r="A502" s="6">
        <v>3302</v>
      </c>
      <c r="B502" s="4" t="s">
        <v>408</v>
      </c>
      <c r="C502" s="5">
        <v>200</v>
      </c>
      <c r="D502" s="5">
        <f t="shared" si="59"/>
        <v>200</v>
      </c>
      <c r="E502" s="5">
        <f t="shared" si="59"/>
        <v>200</v>
      </c>
      <c r="H502" s="41">
        <f t="shared" si="51"/>
        <v>200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5800</v>
      </c>
      <c r="D504" s="32">
        <f>SUM(D505:D508)</f>
        <v>5800</v>
      </c>
      <c r="E504" s="32">
        <f>SUM(E505:E508)</f>
        <v>5800</v>
      </c>
      <c r="H504" s="41">
        <f t="shared" si="51"/>
        <v>5800</v>
      </c>
    </row>
    <row r="505" spans="1:12" hidden="1" outlineLevel="2" collapsed="1">
      <c r="A505" s="6">
        <v>3303</v>
      </c>
      <c r="B505" s="4" t="s">
        <v>411</v>
      </c>
      <c r="C505" s="5">
        <v>5100</v>
      </c>
      <c r="D505" s="5">
        <f>C505</f>
        <v>5100</v>
      </c>
      <c r="E505" s="5">
        <f>D505</f>
        <v>5100</v>
      </c>
      <c r="H505" s="41">
        <f t="shared" si="51"/>
        <v>5100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700</v>
      </c>
      <c r="D507" s="5">
        <f t="shared" si="60"/>
        <v>700</v>
      </c>
      <c r="E507" s="5">
        <f t="shared" si="60"/>
        <v>700</v>
      </c>
      <c r="H507" s="41">
        <f t="shared" si="51"/>
        <v>700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11000</v>
      </c>
      <c r="D509" s="32">
        <f>D510+D511+D512+D513+D517+D518+D519+D520+D521</f>
        <v>11000</v>
      </c>
      <c r="E509" s="32">
        <f>E510+E511+E512+E513+E517+E518+E519+E520+E521</f>
        <v>11000</v>
      </c>
      <c r="F509" s="51"/>
      <c r="H509" s="41">
        <f t="shared" si="51"/>
        <v>11000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hidden="1" outlineLevel="2">
      <c r="A518" s="6">
        <v>3305</v>
      </c>
      <c r="B518" s="4" t="s">
        <v>423</v>
      </c>
      <c r="C518" s="5">
        <v>300</v>
      </c>
      <c r="D518" s="5">
        <f t="shared" si="62"/>
        <v>300</v>
      </c>
      <c r="E518" s="5">
        <f t="shared" si="62"/>
        <v>300</v>
      </c>
      <c r="H518" s="41">
        <f t="shared" si="63"/>
        <v>300</v>
      </c>
    </row>
    <row r="519" spans="1:8" hidden="1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hidden="1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hidden="1" outlineLevel="2">
      <c r="A521" s="6">
        <v>3305</v>
      </c>
      <c r="B521" s="4" t="s">
        <v>409</v>
      </c>
      <c r="C521" s="5">
        <v>300</v>
      </c>
      <c r="D521" s="5">
        <f t="shared" si="62"/>
        <v>300</v>
      </c>
      <c r="E521" s="5">
        <f t="shared" si="62"/>
        <v>300</v>
      </c>
      <c r="H521" s="41">
        <f t="shared" si="63"/>
        <v>300</v>
      </c>
    </row>
    <row r="522" spans="1:8" hidden="1" outlineLevel="1">
      <c r="A522" s="174" t="s">
        <v>426</v>
      </c>
      <c r="B522" s="175"/>
      <c r="C522" s="32">
        <f>SUM(C523:C527)</f>
        <v>200</v>
      </c>
      <c r="D522" s="32">
        <f>SUM(D523:D527)</f>
        <v>200</v>
      </c>
      <c r="E522" s="32">
        <f>SUM(E523:E527)</f>
        <v>200</v>
      </c>
      <c r="H522" s="41">
        <f t="shared" si="63"/>
        <v>200</v>
      </c>
    </row>
    <row r="523" spans="1:8" hidden="1" outlineLevel="2" collapsed="1">
      <c r="A523" s="6">
        <v>3306</v>
      </c>
      <c r="B523" s="4" t="s">
        <v>427</v>
      </c>
      <c r="C523" s="5">
        <v>200</v>
      </c>
      <c r="D523" s="5">
        <f>C523</f>
        <v>200</v>
      </c>
      <c r="E523" s="5">
        <f>D523</f>
        <v>200</v>
      </c>
      <c r="H523" s="41">
        <f t="shared" si="63"/>
        <v>200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1928</v>
      </c>
      <c r="D538" s="32">
        <f>SUM(D539:D544)</f>
        <v>1928</v>
      </c>
      <c r="E538" s="32">
        <f>SUM(E539:E544)</f>
        <v>1928</v>
      </c>
      <c r="H538" s="41">
        <f t="shared" si="63"/>
        <v>1928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1928</v>
      </c>
      <c r="D540" s="5">
        <f t="shared" ref="D540:E543" si="66">C540</f>
        <v>1928</v>
      </c>
      <c r="E540" s="5">
        <f t="shared" si="66"/>
        <v>1928</v>
      </c>
      <c r="H540" s="41">
        <f t="shared" si="63"/>
        <v>1928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95716.611999999994</v>
      </c>
      <c r="D550" s="36">
        <f>D551</f>
        <v>95716.611999999994</v>
      </c>
      <c r="E550" s="36">
        <f>E551</f>
        <v>95716.611999999994</v>
      </c>
      <c r="G550" s="39" t="s">
        <v>59</v>
      </c>
      <c r="H550" s="41">
        <f t="shared" si="63"/>
        <v>95716.611999999994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95716.611999999994</v>
      </c>
      <c r="D551" s="33">
        <f>D552+D556</f>
        <v>95716.611999999994</v>
      </c>
      <c r="E551" s="33">
        <f>E552+E556</f>
        <v>95716.611999999994</v>
      </c>
      <c r="G551" s="39" t="s">
        <v>594</v>
      </c>
      <c r="H551" s="41">
        <f t="shared" si="63"/>
        <v>95716.611999999994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95716.611999999994</v>
      </c>
      <c r="D552" s="32">
        <f>SUM(D553:D555)</f>
        <v>95716.611999999994</v>
      </c>
      <c r="E552" s="32">
        <f>SUM(E553:E555)</f>
        <v>95716.611999999994</v>
      </c>
      <c r="H552" s="41">
        <f t="shared" si="63"/>
        <v>95716.611999999994</v>
      </c>
    </row>
    <row r="553" spans="1:10" hidden="1" outlineLevel="2" collapsed="1">
      <c r="A553" s="6">
        <v>5500</v>
      </c>
      <c r="B553" s="4" t="s">
        <v>458</v>
      </c>
      <c r="C553" s="5">
        <v>95716.611999999994</v>
      </c>
      <c r="D553" s="5">
        <f t="shared" ref="D553:E555" si="67">C553</f>
        <v>95716.611999999994</v>
      </c>
      <c r="E553" s="5">
        <f t="shared" si="67"/>
        <v>95716.611999999994</v>
      </c>
      <c r="H553" s="41">
        <f t="shared" si="63"/>
        <v>95716.611999999994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568830.5909999999</v>
      </c>
      <c r="D559" s="37">
        <f>D560+D716+D725</f>
        <v>568830.5909999999</v>
      </c>
      <c r="E559" s="37">
        <f>E560+E716+E725</f>
        <v>568830.5909999999</v>
      </c>
      <c r="G559" s="39" t="s">
        <v>62</v>
      </c>
      <c r="H559" s="41">
        <f t="shared" si="63"/>
        <v>568830.5909999999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405315.91299999994</v>
      </c>
      <c r="D560" s="36">
        <f>D561+D638+D642+D645</f>
        <v>405315.91299999994</v>
      </c>
      <c r="E560" s="36">
        <f>E561+E638+E642+E645</f>
        <v>405315.91299999994</v>
      </c>
      <c r="G560" s="39" t="s">
        <v>61</v>
      </c>
      <c r="H560" s="41">
        <f t="shared" si="63"/>
        <v>405315.91299999994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405315.91299999994</v>
      </c>
      <c r="D561" s="38">
        <f>D562+D567+D568+D569+D576+D577+D581+D584+D585+D586+D587+D592+D595+D599+D603+D610+D616+D628</f>
        <v>405315.91299999994</v>
      </c>
      <c r="E561" s="38">
        <f>E562+E567+E568+E569+E576+E577+E581+E584+E585+E586+E587+E592+E595+E599+E603+E610+E616+E628</f>
        <v>405315.91299999994</v>
      </c>
      <c r="G561" s="39" t="s">
        <v>595</v>
      </c>
      <c r="H561" s="41">
        <f t="shared" si="63"/>
        <v>405315.91299999994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16537.993000000002</v>
      </c>
      <c r="D562" s="32">
        <f>SUM(D563:D566)</f>
        <v>16537.993000000002</v>
      </c>
      <c r="E562" s="32">
        <f>SUM(E563:E566)</f>
        <v>16537.993000000002</v>
      </c>
      <c r="H562" s="41">
        <f t="shared" si="63"/>
        <v>16537.993000000002</v>
      </c>
    </row>
    <row r="563" spans="1:10" hidden="1" outlineLevel="2">
      <c r="A563" s="7">
        <v>6600</v>
      </c>
      <c r="B563" s="4" t="s">
        <v>468</v>
      </c>
      <c r="C563" s="5">
        <v>1220.07</v>
      </c>
      <c r="D563" s="5">
        <f>C563</f>
        <v>1220.07</v>
      </c>
      <c r="E563" s="5">
        <f>D563</f>
        <v>1220.07</v>
      </c>
      <c r="H563" s="41">
        <f t="shared" si="63"/>
        <v>1220.07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15317.923000000001</v>
      </c>
      <c r="D566" s="5">
        <f t="shared" si="68"/>
        <v>15317.923000000001</v>
      </c>
      <c r="E566" s="5">
        <f t="shared" si="68"/>
        <v>15317.923000000001</v>
      </c>
      <c r="H566" s="41">
        <f t="shared" si="63"/>
        <v>15317.923000000001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4298</v>
      </c>
      <c r="D581" s="32">
        <f>SUM(D582:D583)</f>
        <v>4298</v>
      </c>
      <c r="E581" s="32">
        <f>SUM(E582:E583)</f>
        <v>4298</v>
      </c>
      <c r="H581" s="41">
        <f t="shared" si="71"/>
        <v>4298</v>
      </c>
    </row>
    <row r="582" spans="1:8" hidden="1" outlineLevel="2">
      <c r="A582" s="7">
        <v>6606</v>
      </c>
      <c r="B582" s="4" t="s">
        <v>486</v>
      </c>
      <c r="C582" s="5">
        <v>4298</v>
      </c>
      <c r="D582" s="5">
        <f t="shared" ref="D582:E586" si="72">C582</f>
        <v>4298</v>
      </c>
      <c r="E582" s="5">
        <f t="shared" si="72"/>
        <v>4298</v>
      </c>
      <c r="H582" s="41">
        <f t="shared" si="71"/>
        <v>4298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21729.853999999999</v>
      </c>
      <c r="D587" s="32">
        <f>SUM(D588:D591)</f>
        <v>21729.853999999999</v>
      </c>
      <c r="E587" s="32">
        <f>SUM(E588:E591)</f>
        <v>21729.853999999999</v>
      </c>
      <c r="H587" s="41">
        <f t="shared" si="71"/>
        <v>21729.853999999999</v>
      </c>
    </row>
    <row r="588" spans="1:8" hidden="1" outlineLevel="2">
      <c r="A588" s="7">
        <v>6610</v>
      </c>
      <c r="B588" s="4" t="s">
        <v>492</v>
      </c>
      <c r="C588" s="5">
        <v>11481.708000000001</v>
      </c>
      <c r="D588" s="5">
        <f>C588</f>
        <v>11481.708000000001</v>
      </c>
      <c r="E588" s="5">
        <f>D588</f>
        <v>11481.708000000001</v>
      </c>
      <c r="H588" s="41">
        <f t="shared" si="71"/>
        <v>11481.708000000001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10248.146000000001</v>
      </c>
      <c r="D591" s="5">
        <f t="shared" si="73"/>
        <v>10248.146000000001</v>
      </c>
      <c r="E591" s="5">
        <f t="shared" si="73"/>
        <v>10248.146000000001</v>
      </c>
      <c r="H591" s="41">
        <f t="shared" si="71"/>
        <v>10248.146000000001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35758</v>
      </c>
      <c r="D595" s="32">
        <f>SUM(D596:D598)</f>
        <v>35758</v>
      </c>
      <c r="E595" s="32">
        <f>SUM(E596:E598)</f>
        <v>35758</v>
      </c>
      <c r="H595" s="41">
        <f t="shared" si="71"/>
        <v>35758</v>
      </c>
    </row>
    <row r="596" spans="1:8" hidden="1" outlineLevel="2">
      <c r="A596" s="7">
        <v>6612</v>
      </c>
      <c r="B596" s="4" t="s">
        <v>499</v>
      </c>
      <c r="C596" s="5">
        <v>35758</v>
      </c>
      <c r="D596" s="5">
        <f>C596</f>
        <v>35758</v>
      </c>
      <c r="E596" s="5">
        <f>D596</f>
        <v>35758</v>
      </c>
      <c r="H596" s="41">
        <f t="shared" si="71"/>
        <v>35758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155704.182</v>
      </c>
      <c r="D599" s="32">
        <f>SUM(D600:D602)</f>
        <v>155704.182</v>
      </c>
      <c r="E599" s="32">
        <f>SUM(E600:E602)</f>
        <v>155704.182</v>
      </c>
      <c r="H599" s="41">
        <f t="shared" si="71"/>
        <v>155704.182</v>
      </c>
    </row>
    <row r="600" spans="1:8" hidden="1" outlineLevel="2">
      <c r="A600" s="7">
        <v>6613</v>
      </c>
      <c r="B600" s="4" t="s">
        <v>504</v>
      </c>
      <c r="C600" s="5">
        <v>10276.611000000001</v>
      </c>
      <c r="D600" s="5">
        <f t="shared" ref="D600:E602" si="75">C600</f>
        <v>10276.611000000001</v>
      </c>
      <c r="E600" s="5">
        <f t="shared" si="75"/>
        <v>10276.611000000001</v>
      </c>
      <c r="H600" s="41">
        <f t="shared" si="71"/>
        <v>10276.611000000001</v>
      </c>
    </row>
    <row r="601" spans="1:8" hidden="1" outlineLevel="2">
      <c r="A601" s="7">
        <v>6613</v>
      </c>
      <c r="B601" s="4" t="s">
        <v>505</v>
      </c>
      <c r="C601" s="5">
        <v>120724.38400000001</v>
      </c>
      <c r="D601" s="5">
        <f t="shared" si="75"/>
        <v>120724.38400000001</v>
      </c>
      <c r="E601" s="5">
        <f t="shared" si="75"/>
        <v>120724.38400000001</v>
      </c>
      <c r="H601" s="41">
        <f t="shared" si="71"/>
        <v>120724.38400000001</v>
      </c>
    </row>
    <row r="602" spans="1:8" hidden="1" outlineLevel="2">
      <c r="A602" s="7">
        <v>6613</v>
      </c>
      <c r="B602" s="4" t="s">
        <v>501</v>
      </c>
      <c r="C602" s="5">
        <v>24703.187000000002</v>
      </c>
      <c r="D602" s="5">
        <f t="shared" si="75"/>
        <v>24703.187000000002</v>
      </c>
      <c r="E602" s="5">
        <f t="shared" si="75"/>
        <v>24703.187000000002</v>
      </c>
      <c r="H602" s="41">
        <f t="shared" si="71"/>
        <v>24703.187000000002</v>
      </c>
    </row>
    <row r="603" spans="1:8" hidden="1" outlineLevel="1">
      <c r="A603" s="174" t="s">
        <v>506</v>
      </c>
      <c r="B603" s="175"/>
      <c r="C603" s="32">
        <f>SUM(C604:C609)</f>
        <v>44541</v>
      </c>
      <c r="D603" s="32">
        <f>SUM(D604:D609)</f>
        <v>44541</v>
      </c>
      <c r="E603" s="32">
        <f>SUM(E604:E609)</f>
        <v>44541</v>
      </c>
      <c r="H603" s="41">
        <f t="shared" si="71"/>
        <v>44541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42911</v>
      </c>
      <c r="D608" s="5">
        <f t="shared" si="76"/>
        <v>42911</v>
      </c>
      <c r="E608" s="5">
        <f t="shared" si="76"/>
        <v>42911</v>
      </c>
      <c r="H608" s="41">
        <f t="shared" si="71"/>
        <v>42911</v>
      </c>
    </row>
    <row r="609" spans="1:8" hidden="1" outlineLevel="2">
      <c r="A609" s="7">
        <v>6614</v>
      </c>
      <c r="B609" s="4" t="s">
        <v>512</v>
      </c>
      <c r="C609" s="5">
        <v>1630</v>
      </c>
      <c r="D609" s="5">
        <f t="shared" si="76"/>
        <v>1630</v>
      </c>
      <c r="E609" s="5">
        <f t="shared" si="76"/>
        <v>1630</v>
      </c>
      <c r="H609" s="41">
        <f t="shared" si="71"/>
        <v>1630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10900</v>
      </c>
      <c r="D616" s="32">
        <f>SUM(D617:D627)</f>
        <v>10900</v>
      </c>
      <c r="E616" s="32">
        <f>SUM(E617:E627)</f>
        <v>10900</v>
      </c>
      <c r="H616" s="41">
        <f t="shared" si="71"/>
        <v>10900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4900</v>
      </c>
      <c r="D620" s="5">
        <f t="shared" si="78"/>
        <v>4900</v>
      </c>
      <c r="E620" s="5">
        <f t="shared" si="78"/>
        <v>4900</v>
      </c>
      <c r="H620" s="41">
        <f t="shared" si="71"/>
        <v>4900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6000</v>
      </c>
      <c r="D626" s="5">
        <f t="shared" si="78"/>
        <v>6000</v>
      </c>
      <c r="E626" s="5">
        <f t="shared" si="78"/>
        <v>6000</v>
      </c>
      <c r="H626" s="41">
        <f t="shared" si="71"/>
        <v>6000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115846.88399999999</v>
      </c>
      <c r="D628" s="32">
        <f>SUM(D629:D637)</f>
        <v>115846.88399999999</v>
      </c>
      <c r="E628" s="32">
        <f>SUM(E629:E637)</f>
        <v>115846.88399999999</v>
      </c>
      <c r="H628" s="41">
        <f t="shared" si="71"/>
        <v>115846.88399999999</v>
      </c>
    </row>
    <row r="629" spans="1:10" hidden="1" outlineLevel="2">
      <c r="A629" s="7">
        <v>6617</v>
      </c>
      <c r="B629" s="4" t="s">
        <v>532</v>
      </c>
      <c r="C629" s="5">
        <v>34092.313000000002</v>
      </c>
      <c r="D629" s="5">
        <f>C629</f>
        <v>34092.313000000002</v>
      </c>
      <c r="E629" s="5">
        <f>D629</f>
        <v>34092.313000000002</v>
      </c>
      <c r="H629" s="41">
        <f t="shared" si="71"/>
        <v>34092.313000000002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81754.570999999996</v>
      </c>
      <c r="D632" s="5">
        <f t="shared" si="79"/>
        <v>81754.570999999996</v>
      </c>
      <c r="E632" s="5">
        <f t="shared" si="79"/>
        <v>81754.570999999996</v>
      </c>
      <c r="H632" s="41">
        <f t="shared" si="71"/>
        <v>81754.570999999996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39200</v>
      </c>
      <c r="D716" s="36">
        <f>D717</f>
        <v>39200</v>
      </c>
      <c r="E716" s="36">
        <f>E717</f>
        <v>39200</v>
      </c>
      <c r="G716" s="39" t="s">
        <v>66</v>
      </c>
      <c r="H716" s="41">
        <f t="shared" si="92"/>
        <v>39200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39200</v>
      </c>
      <c r="D717" s="33">
        <f>D718+D722</f>
        <v>39200</v>
      </c>
      <c r="E717" s="33">
        <f>E718+E722</f>
        <v>39200</v>
      </c>
      <c r="G717" s="39" t="s">
        <v>599</v>
      </c>
      <c r="H717" s="41">
        <f t="shared" si="92"/>
        <v>39200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39200</v>
      </c>
      <c r="D718" s="31">
        <f>SUM(D719:D721)</f>
        <v>39200</v>
      </c>
      <c r="E718" s="31">
        <f>SUM(E719:E721)</f>
        <v>39200</v>
      </c>
      <c r="H718" s="41">
        <f t="shared" si="92"/>
        <v>39200</v>
      </c>
    </row>
    <row r="719" spans="1:10" ht="15" hidden="1" customHeight="1" outlineLevel="2">
      <c r="A719" s="6">
        <v>10950</v>
      </c>
      <c r="B719" s="4" t="s">
        <v>572</v>
      </c>
      <c r="C719" s="5">
        <v>39200</v>
      </c>
      <c r="D719" s="5">
        <f>C719</f>
        <v>39200</v>
      </c>
      <c r="E719" s="5">
        <f>D719</f>
        <v>39200</v>
      </c>
      <c r="H719" s="41">
        <f t="shared" si="92"/>
        <v>39200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124314.67799999999</v>
      </c>
      <c r="D725" s="36">
        <f>D726</f>
        <v>124314.67799999999</v>
      </c>
      <c r="E725" s="36">
        <f>E726</f>
        <v>124314.67799999999</v>
      </c>
      <c r="G725" s="39" t="s">
        <v>216</v>
      </c>
      <c r="H725" s="41">
        <f t="shared" si="92"/>
        <v>124314.67799999999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124314.67799999999</v>
      </c>
      <c r="D726" s="33">
        <f>D727+D730+D733+D739+D741+D743+D750+D755+D760+D765+D767+D771+D777</f>
        <v>124314.67799999999</v>
      </c>
      <c r="E726" s="33">
        <f>E727+E730+E733+E739+E741+E743+E750+E755+E760+E765+E767+E771+E777</f>
        <v>124314.67799999999</v>
      </c>
      <c r="G726" s="39" t="s">
        <v>600</v>
      </c>
      <c r="H726" s="41">
        <f t="shared" si="92"/>
        <v>124314.67799999999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1039.6949999999999</v>
      </c>
      <c r="D741" s="31">
        <f>SUM(D742)</f>
        <v>1039.6949999999999</v>
      </c>
      <c r="E741" s="31">
        <f>SUM(E742)</f>
        <v>1039.6949999999999</v>
      </c>
    </row>
    <row r="742" spans="1:5" hidden="1" outlineLevel="2">
      <c r="A742" s="6">
        <v>3</v>
      </c>
      <c r="B742" s="4" t="s">
        <v>827</v>
      </c>
      <c r="C742" s="5">
        <v>1039.6949999999999</v>
      </c>
      <c r="D742" s="5">
        <f>C742</f>
        <v>1039.6949999999999</v>
      </c>
      <c r="E742" s="5">
        <f>D742</f>
        <v>1039.6949999999999</v>
      </c>
    </row>
    <row r="743" spans="1:5" hidden="1" outlineLevel="1">
      <c r="A743" s="186" t="s">
        <v>841</v>
      </c>
      <c r="B743" s="187"/>
      <c r="C743" s="31">
        <f>C744+C748+C749+C746</f>
        <v>25917.103999999999</v>
      </c>
      <c r="D743" s="31">
        <f>D744+D748+D749+D746</f>
        <v>25917.103999999999</v>
      </c>
      <c r="E743" s="31">
        <f>E744+E748+E749+E746</f>
        <v>25917.103999999999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v>25917.103999999999</v>
      </c>
      <c r="D746" s="5">
        <v>25917.103999999999</v>
      </c>
      <c r="E746" s="5">
        <v>25917.103999999999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97016.467999999993</v>
      </c>
      <c r="D760" s="31">
        <f>D761+D764</f>
        <v>97016.467999999993</v>
      </c>
      <c r="E760" s="31">
        <f>E761+E764</f>
        <v>97016.467999999993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97016.467999999993</v>
      </c>
      <c r="D764" s="5">
        <f t="shared" si="100"/>
        <v>97016.467999999993</v>
      </c>
      <c r="E764" s="5">
        <f t="shared" si="100"/>
        <v>97016.467999999993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341.411</v>
      </c>
      <c r="D777" s="31">
        <f>D778</f>
        <v>341.411</v>
      </c>
      <c r="E777" s="31">
        <f>E778</f>
        <v>341.411</v>
      </c>
    </row>
    <row r="778" spans="1:5" hidden="1" outlineLevel="2">
      <c r="A778" s="6"/>
      <c r="B778" s="4" t="s">
        <v>816</v>
      </c>
      <c r="C778" s="5">
        <v>341.411</v>
      </c>
      <c r="D778" s="5">
        <f>C778</f>
        <v>341.411</v>
      </c>
      <c r="E778" s="5">
        <f>D778</f>
        <v>341.411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2" t="s">
        <v>602</v>
      </c>
      <c r="C1" s="244" t="s">
        <v>603</v>
      </c>
      <c r="D1" s="244" t="s">
        <v>604</v>
      </c>
      <c r="E1" s="244" t="s">
        <v>605</v>
      </c>
      <c r="F1" s="244" t="s">
        <v>606</v>
      </c>
      <c r="G1" s="244" t="s">
        <v>607</v>
      </c>
      <c r="H1" s="244" t="s">
        <v>608</v>
      </c>
      <c r="I1" s="244" t="s">
        <v>609</v>
      </c>
      <c r="J1" s="244" t="s">
        <v>610</v>
      </c>
      <c r="K1" s="244" t="s">
        <v>611</v>
      </c>
      <c r="L1" s="244" t="s">
        <v>612</v>
      </c>
      <c r="M1" s="240" t="s">
        <v>737</v>
      </c>
      <c r="N1" s="229" t="s">
        <v>613</v>
      </c>
      <c r="O1" s="229"/>
      <c r="P1" s="229"/>
      <c r="Q1" s="229"/>
      <c r="R1" s="229"/>
      <c r="S1" s="240" t="s">
        <v>738</v>
      </c>
      <c r="T1" s="229" t="s">
        <v>613</v>
      </c>
      <c r="U1" s="229"/>
      <c r="V1" s="229"/>
      <c r="W1" s="229"/>
      <c r="X1" s="229"/>
      <c r="Y1" s="230" t="s">
        <v>614</v>
      </c>
      <c r="Z1" s="230" t="s">
        <v>615</v>
      </c>
      <c r="AA1" s="230" t="s">
        <v>616</v>
      </c>
      <c r="AB1" s="230" t="s">
        <v>617</v>
      </c>
      <c r="AC1" s="230" t="s">
        <v>618</v>
      </c>
      <c r="AD1" s="230" t="s">
        <v>619</v>
      </c>
      <c r="AE1" s="232" t="s">
        <v>620</v>
      </c>
      <c r="AF1" s="234" t="s">
        <v>621</v>
      </c>
      <c r="AG1" s="236" t="s">
        <v>622</v>
      </c>
      <c r="AH1" s="238" t="s">
        <v>623</v>
      </c>
      <c r="AI1" s="22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3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1"/>
      <c r="Z2" s="231"/>
      <c r="AA2" s="231"/>
      <c r="AB2" s="231"/>
      <c r="AC2" s="231"/>
      <c r="AD2" s="231"/>
      <c r="AE2" s="233"/>
      <c r="AF2" s="235"/>
      <c r="AG2" s="237"/>
      <c r="AH2" s="239"/>
      <c r="AI2" s="22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Normal="100" workbookViewId="0">
      <selection activeCell="C2" sqref="C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85546875" bestFit="1" customWidth="1"/>
    <col min="4" max="5" width="15.71093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2629699.48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2090000</v>
      </c>
      <c r="D2" s="26">
        <f>D3+D67</f>
        <v>2090000</v>
      </c>
      <c r="E2" s="26">
        <f>E3+E67</f>
        <v>2090000</v>
      </c>
      <c r="G2" s="39" t="s">
        <v>60</v>
      </c>
      <c r="H2" s="41">
        <f>C2</f>
        <v>2090000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1087300</v>
      </c>
      <c r="D3" s="23">
        <v>1087300</v>
      </c>
      <c r="E3" s="23">
        <v>1087300</v>
      </c>
      <c r="G3" s="39" t="s">
        <v>57</v>
      </c>
      <c r="H3" s="41">
        <f t="shared" ref="H3:H66" si="0">C3</f>
        <v>1087300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v>684000</v>
      </c>
      <c r="D4" s="21">
        <f>SUM(D5:D10)</f>
        <v>684000</v>
      </c>
      <c r="E4" s="21">
        <f>SUM(E5:E10)</f>
        <v>684000</v>
      </c>
      <c r="F4" s="17"/>
      <c r="G4" s="39" t="s">
        <v>53</v>
      </c>
      <c r="H4" s="41">
        <f t="shared" si="0"/>
        <v>684000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15000</v>
      </c>
      <c r="D6" s="2">
        <f t="shared" ref="D6:E10" si="1">C6</f>
        <v>15000</v>
      </c>
      <c r="E6" s="2">
        <f t="shared" si="1"/>
        <v>15000</v>
      </c>
      <c r="F6" s="17"/>
      <c r="G6" s="17"/>
      <c r="H6" s="41">
        <f t="shared" si="0"/>
        <v>15000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300000</v>
      </c>
      <c r="D9" s="2">
        <f t="shared" si="1"/>
        <v>300000</v>
      </c>
      <c r="E9" s="2">
        <f t="shared" si="1"/>
        <v>300000</v>
      </c>
      <c r="F9" s="17"/>
      <c r="G9" s="17"/>
      <c r="H9" s="41">
        <f t="shared" si="0"/>
        <v>300000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9000</v>
      </c>
      <c r="D10" s="2">
        <f t="shared" si="1"/>
        <v>9000</v>
      </c>
      <c r="E10" s="2">
        <f t="shared" si="1"/>
        <v>9000</v>
      </c>
      <c r="F10" s="17"/>
      <c r="G10" s="17"/>
      <c r="H10" s="41">
        <f t="shared" si="0"/>
        <v>9000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219000</v>
      </c>
      <c r="D11" s="21">
        <f>SUM(D12:D37)</f>
        <v>219000</v>
      </c>
      <c r="E11" s="21">
        <f>SUM(E12:E37)</f>
        <v>219000</v>
      </c>
      <c r="F11" s="17"/>
      <c r="G11" s="39" t="s">
        <v>54</v>
      </c>
      <c r="H11" s="41">
        <f t="shared" si="0"/>
        <v>219000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90000</v>
      </c>
      <c r="D12" s="2">
        <f>C12</f>
        <v>90000</v>
      </c>
      <c r="E12" s="2">
        <f>D12</f>
        <v>90000</v>
      </c>
      <c r="H12" s="41">
        <f t="shared" si="0"/>
        <v>90000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30000</v>
      </c>
      <c r="D21" s="2">
        <f t="shared" si="2"/>
        <v>30000</v>
      </c>
      <c r="E21" s="2">
        <f t="shared" si="2"/>
        <v>30000</v>
      </c>
      <c r="H21" s="41">
        <f t="shared" si="0"/>
        <v>30000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20000</v>
      </c>
      <c r="D23" s="2">
        <f t="shared" si="2"/>
        <v>20000</v>
      </c>
      <c r="E23" s="2">
        <f t="shared" si="2"/>
        <v>20000</v>
      </c>
      <c r="H23" s="41">
        <f t="shared" si="0"/>
        <v>20000</v>
      </c>
    </row>
    <row r="24" spans="1:8" hidden="1" outlineLevel="1">
      <c r="A24" s="3">
        <v>2304</v>
      </c>
      <c r="B24" s="1" t="s">
        <v>136</v>
      </c>
      <c r="C24" s="2">
        <v>4000</v>
      </c>
      <c r="D24" s="2">
        <f t="shared" si="2"/>
        <v>4000</v>
      </c>
      <c r="E24" s="2">
        <f t="shared" si="2"/>
        <v>4000</v>
      </c>
      <c r="H24" s="41">
        <f t="shared" si="0"/>
        <v>4000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21000</v>
      </c>
      <c r="D29" s="2">
        <f t="shared" ref="D29:E37" si="3">C29</f>
        <v>21000</v>
      </c>
      <c r="E29" s="2">
        <f t="shared" si="3"/>
        <v>21000</v>
      </c>
      <c r="H29" s="41">
        <f t="shared" si="0"/>
        <v>21000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25000</v>
      </c>
      <c r="D32" s="2">
        <f t="shared" si="3"/>
        <v>25000</v>
      </c>
      <c r="E32" s="2">
        <f t="shared" si="3"/>
        <v>25000</v>
      </c>
      <c r="H32" s="41">
        <f t="shared" si="0"/>
        <v>25000</v>
      </c>
    </row>
    <row r="33" spans="1:10" hidden="1" outlineLevel="1">
      <c r="A33" s="3">
        <v>2403</v>
      </c>
      <c r="B33" s="1" t="s">
        <v>144</v>
      </c>
      <c r="C33" s="2">
        <v>12000</v>
      </c>
      <c r="D33" s="2">
        <f t="shared" si="3"/>
        <v>12000</v>
      </c>
      <c r="E33" s="2">
        <f t="shared" si="3"/>
        <v>12000</v>
      </c>
      <c r="H33" s="41">
        <f t="shared" si="0"/>
        <v>12000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15000</v>
      </c>
      <c r="D36" s="2">
        <f t="shared" si="3"/>
        <v>15000</v>
      </c>
      <c r="E36" s="2">
        <f t="shared" si="3"/>
        <v>15000</v>
      </c>
      <c r="H36" s="41">
        <f t="shared" si="0"/>
        <v>15000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168800</v>
      </c>
      <c r="D38" s="21">
        <f>SUM(D39:D60)</f>
        <v>168800</v>
      </c>
      <c r="E38" s="21">
        <f>SUM(E39:E60)</f>
        <v>168800</v>
      </c>
      <c r="G38" s="39" t="s">
        <v>55</v>
      </c>
      <c r="H38" s="41">
        <f t="shared" si="0"/>
        <v>168800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4"/>
        <v>12000</v>
      </c>
      <c r="E41" s="2">
        <f t="shared" si="4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25000</v>
      </c>
      <c r="D44" s="2">
        <f t="shared" si="4"/>
        <v>25000</v>
      </c>
      <c r="E44" s="2">
        <f t="shared" si="4"/>
        <v>25000</v>
      </c>
      <c r="H44" s="41">
        <f t="shared" si="0"/>
        <v>25000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4"/>
        <v>300</v>
      </c>
      <c r="E49" s="2">
        <f t="shared" si="4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4"/>
        <v>2000</v>
      </c>
      <c r="E54" s="2">
        <f t="shared" si="4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90000</v>
      </c>
      <c r="D55" s="2">
        <f t="shared" si="4"/>
        <v>90000</v>
      </c>
      <c r="E55" s="2">
        <f t="shared" si="4"/>
        <v>90000</v>
      </c>
      <c r="H55" s="41">
        <f t="shared" si="0"/>
        <v>90000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600</v>
      </c>
      <c r="D57" s="2">
        <f t="shared" si="5"/>
        <v>600</v>
      </c>
      <c r="E57" s="2">
        <f t="shared" si="5"/>
        <v>600</v>
      </c>
      <c r="H57" s="41">
        <f t="shared" si="0"/>
        <v>600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300</v>
      </c>
      <c r="D59" s="2">
        <f t="shared" si="5"/>
        <v>300</v>
      </c>
      <c r="E59" s="2">
        <f t="shared" si="5"/>
        <v>300</v>
      </c>
      <c r="H59" s="41">
        <f t="shared" si="0"/>
        <v>300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15500</v>
      </c>
      <c r="D61" s="22">
        <f>SUM(D62:D66)</f>
        <v>15500</v>
      </c>
      <c r="E61" s="22">
        <f>SUM(E62:E66)</f>
        <v>15500</v>
      </c>
      <c r="G61" s="39" t="s">
        <v>105</v>
      </c>
      <c r="H61" s="41">
        <f t="shared" si="0"/>
        <v>15500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15000</v>
      </c>
      <c r="D62" s="2">
        <f>C62</f>
        <v>15000</v>
      </c>
      <c r="E62" s="2">
        <f>D62</f>
        <v>15000</v>
      </c>
      <c r="H62" s="41">
        <f t="shared" si="0"/>
        <v>15000</v>
      </c>
    </row>
    <row r="63" spans="1:10" hidden="1" outlineLevel="1">
      <c r="A63" s="3">
        <v>4002</v>
      </c>
      <c r="B63" s="1" t="s">
        <v>160</v>
      </c>
      <c r="C63" s="2">
        <v>500</v>
      </c>
      <c r="D63" s="2">
        <f t="shared" ref="D63:E66" si="6">C63</f>
        <v>500</v>
      </c>
      <c r="E63" s="2">
        <f t="shared" si="6"/>
        <v>500</v>
      </c>
      <c r="H63" s="41">
        <f t="shared" si="0"/>
        <v>500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1002700</v>
      </c>
      <c r="D67" s="25">
        <f>D97+D68</f>
        <v>1002700</v>
      </c>
      <c r="E67" s="25">
        <f>E97+E68</f>
        <v>1002700</v>
      </c>
      <c r="G67" s="39" t="s">
        <v>59</v>
      </c>
      <c r="H67" s="41">
        <f t="shared" ref="H67:H130" si="7">C67</f>
        <v>1002700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217914</v>
      </c>
      <c r="D68" s="21">
        <f>SUM(D69:D96)</f>
        <v>217914</v>
      </c>
      <c r="E68" s="21">
        <f>SUM(E69:E96)</f>
        <v>217914</v>
      </c>
      <c r="G68" s="39" t="s">
        <v>56</v>
      </c>
      <c r="H68" s="41">
        <f t="shared" si="7"/>
        <v>217914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14000</v>
      </c>
      <c r="D76" s="2">
        <f t="shared" si="8"/>
        <v>14000</v>
      </c>
      <c r="E76" s="2">
        <f t="shared" si="8"/>
        <v>14000</v>
      </c>
      <c r="H76" s="41">
        <f t="shared" si="7"/>
        <v>14000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8"/>
        <v>50000</v>
      </c>
      <c r="E79" s="2">
        <f t="shared" si="8"/>
        <v>50000</v>
      </c>
      <c r="H79" s="41">
        <f t="shared" si="7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94</v>
      </c>
      <c r="D83" s="2">
        <f t="shared" si="8"/>
        <v>94</v>
      </c>
      <c r="E83" s="2">
        <f t="shared" si="8"/>
        <v>94</v>
      </c>
      <c r="H83" s="41">
        <f t="shared" si="7"/>
        <v>94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320</v>
      </c>
      <c r="D91" s="2">
        <f t="shared" si="9"/>
        <v>320</v>
      </c>
      <c r="E91" s="2">
        <f t="shared" si="9"/>
        <v>320</v>
      </c>
      <c r="H91" s="41">
        <f t="shared" si="7"/>
        <v>320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150000</v>
      </c>
      <c r="D94" s="2">
        <f t="shared" si="9"/>
        <v>150000</v>
      </c>
      <c r="E94" s="2">
        <f t="shared" si="9"/>
        <v>150000</v>
      </c>
      <c r="H94" s="41">
        <f t="shared" si="7"/>
        <v>150000</v>
      </c>
    </row>
    <row r="95" spans="1:8" ht="13.5" hidden="1" customHeight="1" outlineLevel="1">
      <c r="A95" s="3">
        <v>5302</v>
      </c>
      <c r="B95" s="2" t="s">
        <v>24</v>
      </c>
      <c r="C95" s="2">
        <v>3000</v>
      </c>
      <c r="D95" s="2">
        <f t="shared" si="9"/>
        <v>3000</v>
      </c>
      <c r="E95" s="2">
        <f t="shared" si="9"/>
        <v>3000</v>
      </c>
      <c r="H95" s="41">
        <f t="shared" si="7"/>
        <v>3000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784786</v>
      </c>
      <c r="D97" s="21">
        <f>SUM(D98:D113)</f>
        <v>784786</v>
      </c>
      <c r="E97" s="21">
        <f>SUM(E98:E113)</f>
        <v>784786</v>
      </c>
      <c r="G97" s="39" t="s">
        <v>58</v>
      </c>
      <c r="H97" s="41">
        <f t="shared" si="7"/>
        <v>784786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540000</v>
      </c>
      <c r="D98" s="2">
        <f>C98</f>
        <v>540000</v>
      </c>
      <c r="E98" s="2">
        <f>D98</f>
        <v>540000</v>
      </c>
      <c r="H98" s="41">
        <f t="shared" si="7"/>
        <v>540000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>
        <v>209994</v>
      </c>
      <c r="D100" s="2">
        <f t="shared" si="10"/>
        <v>209994</v>
      </c>
      <c r="E100" s="2">
        <f t="shared" si="10"/>
        <v>209994</v>
      </c>
      <c r="H100" s="41">
        <f t="shared" si="7"/>
        <v>209994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3000</v>
      </c>
      <c r="D103" s="2">
        <f t="shared" si="10"/>
        <v>3000</v>
      </c>
      <c r="E103" s="2">
        <f t="shared" si="10"/>
        <v>3000</v>
      </c>
      <c r="H103" s="41">
        <f t="shared" si="7"/>
        <v>3000</v>
      </c>
    </row>
    <row r="104" spans="1:10" ht="15" hidden="1" customHeight="1" outlineLevel="1">
      <c r="A104" s="3">
        <v>6007</v>
      </c>
      <c r="B104" s="1" t="s">
        <v>27</v>
      </c>
      <c r="C104" s="2">
        <v>8000</v>
      </c>
      <c r="D104" s="2">
        <f t="shared" si="10"/>
        <v>8000</v>
      </c>
      <c r="E104" s="2">
        <f t="shared" si="10"/>
        <v>8000</v>
      </c>
      <c r="H104" s="41">
        <f t="shared" si="7"/>
        <v>8000</v>
      </c>
    </row>
    <row r="105" spans="1:10" hidden="1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3000</v>
      </c>
      <c r="D109" s="2">
        <f t="shared" si="10"/>
        <v>3000</v>
      </c>
      <c r="E109" s="2">
        <f t="shared" si="10"/>
        <v>3000</v>
      </c>
      <c r="H109" s="41">
        <f t="shared" si="7"/>
        <v>3000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16000</v>
      </c>
      <c r="D111" s="2">
        <f t="shared" si="10"/>
        <v>16000</v>
      </c>
      <c r="E111" s="2">
        <f t="shared" si="10"/>
        <v>16000</v>
      </c>
      <c r="H111" s="41">
        <f t="shared" si="7"/>
        <v>16000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2392</v>
      </c>
      <c r="D113" s="2">
        <f t="shared" si="10"/>
        <v>2392</v>
      </c>
      <c r="E113" s="2">
        <f t="shared" si="10"/>
        <v>2392</v>
      </c>
      <c r="H113" s="41">
        <f t="shared" si="7"/>
        <v>2392</v>
      </c>
    </row>
    <row r="114" spans="1:10" collapsed="1">
      <c r="A114" s="170" t="s">
        <v>62</v>
      </c>
      <c r="B114" s="171"/>
      <c r="C114" s="26">
        <f>C115+C152+C177</f>
        <v>539699.48</v>
      </c>
      <c r="D114" s="26">
        <f>D115+D152+D177</f>
        <v>539699.48</v>
      </c>
      <c r="E114" s="26">
        <f>E115+E152+E177</f>
        <v>539699.48</v>
      </c>
      <c r="G114" s="39" t="s">
        <v>62</v>
      </c>
      <c r="H114" s="41">
        <f t="shared" si="7"/>
        <v>539699.48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166889.049</v>
      </c>
      <c r="D115" s="23">
        <f>D116+D135</f>
        <v>166889.049</v>
      </c>
      <c r="E115" s="23">
        <f>E116+E135</f>
        <v>166889.049</v>
      </c>
      <c r="G115" s="39" t="s">
        <v>61</v>
      </c>
      <c r="H115" s="41">
        <f t="shared" si="7"/>
        <v>166889.049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114395.24399999999</v>
      </c>
      <c r="D116" s="21">
        <f>D117+D120+D123+D126+D129+D132</f>
        <v>114395.24399999999</v>
      </c>
      <c r="E116" s="21">
        <f>E117+E120+E123+E126+E129+E132</f>
        <v>114395.24399999999</v>
      </c>
      <c r="G116" s="39" t="s">
        <v>583</v>
      </c>
      <c r="H116" s="41">
        <f t="shared" si="7"/>
        <v>114395.24399999999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101844.817</v>
      </c>
      <c r="D117" s="2">
        <f>D118+D119</f>
        <v>101844.817</v>
      </c>
      <c r="E117" s="2">
        <f>E118+E119</f>
        <v>101844.817</v>
      </c>
      <c r="H117" s="41">
        <f t="shared" si="7"/>
        <v>101844.817</v>
      </c>
    </row>
    <row r="118" spans="1:10" ht="15" hidden="1" customHeight="1" outlineLevel="2">
      <c r="A118" s="131"/>
      <c r="B118" s="130" t="s">
        <v>855</v>
      </c>
      <c r="C118" s="129">
        <v>28852.816999999999</v>
      </c>
      <c r="D118" s="129">
        <f>C118</f>
        <v>28852.816999999999</v>
      </c>
      <c r="E118" s="129">
        <f>D118</f>
        <v>28852.816999999999</v>
      </c>
      <c r="H118" s="41">
        <f t="shared" si="7"/>
        <v>28852.816999999999</v>
      </c>
    </row>
    <row r="119" spans="1:10" ht="15" hidden="1" customHeight="1" outlineLevel="2">
      <c r="A119" s="131"/>
      <c r="B119" s="130" t="s">
        <v>860</v>
      </c>
      <c r="C119" s="129">
        <v>72992</v>
      </c>
      <c r="D119" s="129">
        <f>C119</f>
        <v>72992</v>
      </c>
      <c r="E119" s="129">
        <f>D119</f>
        <v>72992</v>
      </c>
      <c r="H119" s="41">
        <f t="shared" si="7"/>
        <v>72992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12550.427</v>
      </c>
      <c r="D126" s="2">
        <f>D127+D128</f>
        <v>12550.427</v>
      </c>
      <c r="E126" s="2">
        <f>E127+E128</f>
        <v>12550.427</v>
      </c>
      <c r="H126" s="41">
        <f t="shared" si="7"/>
        <v>12550.427</v>
      </c>
    </row>
    <row r="127" spans="1:10" ht="15" hidden="1" customHeight="1" outlineLevel="2">
      <c r="A127" s="131"/>
      <c r="B127" s="130" t="s">
        <v>855</v>
      </c>
      <c r="C127" s="129">
        <v>12550.427</v>
      </c>
      <c r="D127" s="129">
        <f>C127</f>
        <v>12550.427</v>
      </c>
      <c r="E127" s="129">
        <f>D127</f>
        <v>12550.427</v>
      </c>
      <c r="H127" s="41">
        <f t="shared" si="7"/>
        <v>12550.427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52493.805</v>
      </c>
      <c r="D135" s="21">
        <f>D136+D140+D143+D146+D149</f>
        <v>52493.805</v>
      </c>
      <c r="E135" s="21">
        <f>E136+E140+E143+E146+E149</f>
        <v>52493.805</v>
      </c>
      <c r="G135" s="39" t="s">
        <v>584</v>
      </c>
      <c r="H135" s="41">
        <f t="shared" si="11"/>
        <v>52493.805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18401.491999999998</v>
      </c>
      <c r="D136" s="2">
        <f>D137+D138+D139</f>
        <v>18401.491999999998</v>
      </c>
      <c r="E136" s="2">
        <f>E137+E138+E139</f>
        <v>18401.491999999998</v>
      </c>
      <c r="H136" s="41">
        <f t="shared" si="11"/>
        <v>18401.491999999998</v>
      </c>
    </row>
    <row r="137" spans="1:10" ht="15" hidden="1" customHeight="1" outlineLevel="2">
      <c r="A137" s="131"/>
      <c r="B137" s="130" t="s">
        <v>855</v>
      </c>
      <c r="C137" s="129">
        <v>17252.867999999999</v>
      </c>
      <c r="D137" s="129">
        <f>C137</f>
        <v>17252.867999999999</v>
      </c>
      <c r="E137" s="129">
        <f>D137</f>
        <v>17252.867999999999</v>
      </c>
      <c r="H137" s="41">
        <f t="shared" si="11"/>
        <v>17252.867999999999</v>
      </c>
    </row>
    <row r="138" spans="1:10" ht="15" hidden="1" customHeight="1" outlineLevel="2">
      <c r="A138" s="131"/>
      <c r="B138" s="130" t="s">
        <v>862</v>
      </c>
      <c r="C138" s="129">
        <v>284.36700000000002</v>
      </c>
      <c r="D138" s="129">
        <f t="shared" ref="D138:E139" si="12">C138</f>
        <v>284.36700000000002</v>
      </c>
      <c r="E138" s="129">
        <f t="shared" si="12"/>
        <v>284.36700000000002</v>
      </c>
      <c r="H138" s="41">
        <f t="shared" si="11"/>
        <v>284.36700000000002</v>
      </c>
    </row>
    <row r="139" spans="1:10" ht="15" hidden="1" customHeight="1" outlineLevel="2">
      <c r="A139" s="131"/>
      <c r="B139" s="130" t="s">
        <v>861</v>
      </c>
      <c r="C139" s="129">
        <v>864.25699999999995</v>
      </c>
      <c r="D139" s="129">
        <f t="shared" si="12"/>
        <v>864.25699999999995</v>
      </c>
      <c r="E139" s="129">
        <f t="shared" si="12"/>
        <v>864.25699999999995</v>
      </c>
      <c r="H139" s="41">
        <f t="shared" si="11"/>
        <v>864.25699999999995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34092.313000000002</v>
      </c>
      <c r="D149" s="2">
        <v>34092.313000000002</v>
      </c>
      <c r="E149" s="2">
        <f>E150+E151</f>
        <v>34092.313000000002</v>
      </c>
      <c r="H149" s="41">
        <f t="shared" si="11"/>
        <v>34092.313000000002</v>
      </c>
    </row>
    <row r="150" spans="1:10" ht="15" hidden="1" customHeight="1" outlineLevel="2">
      <c r="A150" s="131"/>
      <c r="B150" s="130" t="s">
        <v>855</v>
      </c>
      <c r="C150" s="129">
        <v>34092.313000000002</v>
      </c>
      <c r="D150" s="129">
        <v>34092.313000000002</v>
      </c>
      <c r="E150" s="129">
        <f>D150</f>
        <v>34092.313000000002</v>
      </c>
      <c r="H150" s="41">
        <f t="shared" si="11"/>
        <v>34092.313000000002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142318.49300000002</v>
      </c>
      <c r="D152" s="23">
        <f>D153+D163+D170</f>
        <v>142318.49300000002</v>
      </c>
      <c r="E152" s="23">
        <f>E153+E163+E170</f>
        <v>142318.49300000002</v>
      </c>
      <c r="G152" s="39" t="s">
        <v>66</v>
      </c>
      <c r="H152" s="41">
        <f t="shared" si="11"/>
        <v>142318.49300000002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142318.49300000002</v>
      </c>
      <c r="D153" s="21">
        <f>D154+D157+D160</f>
        <v>142318.49300000002</v>
      </c>
      <c r="E153" s="21">
        <f>E154+E157+E160</f>
        <v>142318.49300000002</v>
      </c>
      <c r="G153" s="39" t="s">
        <v>585</v>
      </c>
      <c r="H153" s="41">
        <f t="shared" si="11"/>
        <v>142318.49300000002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142318.49300000002</v>
      </c>
      <c r="D154" s="2">
        <f>D155+D156</f>
        <v>142318.49300000002</v>
      </c>
      <c r="E154" s="2">
        <f>E155+E156</f>
        <v>142318.49300000002</v>
      </c>
      <c r="H154" s="41">
        <f t="shared" si="11"/>
        <v>142318.49300000002</v>
      </c>
    </row>
    <row r="155" spans="1:10" ht="15" hidden="1" customHeight="1" outlineLevel="2">
      <c r="A155" s="131"/>
      <c r="B155" s="130" t="s">
        <v>855</v>
      </c>
      <c r="C155" s="129">
        <v>100821.493</v>
      </c>
      <c r="D155" s="129">
        <f>C155</f>
        <v>100821.493</v>
      </c>
      <c r="E155" s="129">
        <f>D155</f>
        <v>100821.493</v>
      </c>
      <c r="H155" s="41">
        <f t="shared" si="11"/>
        <v>100821.493</v>
      </c>
    </row>
    <row r="156" spans="1:10" ht="15" hidden="1" customHeight="1" outlineLevel="2">
      <c r="A156" s="131"/>
      <c r="B156" s="130" t="s">
        <v>860</v>
      </c>
      <c r="C156" s="129">
        <v>41497</v>
      </c>
      <c r="D156" s="129">
        <f>C156</f>
        <v>41497</v>
      </c>
      <c r="E156" s="129">
        <f>D156</f>
        <v>41497</v>
      </c>
      <c r="H156" s="41">
        <f t="shared" si="11"/>
        <v>41497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230491.93799999999</v>
      </c>
      <c r="D177" s="27">
        <f>D178</f>
        <v>230491.93799999999</v>
      </c>
      <c r="E177" s="27">
        <f>E178</f>
        <v>230491.93799999999</v>
      </c>
      <c r="G177" s="39" t="s">
        <v>216</v>
      </c>
      <c r="H177" s="41">
        <f t="shared" si="11"/>
        <v>230491.93799999999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230491.93799999999</v>
      </c>
      <c r="D178" s="21">
        <f>D179+D184+D188+D197+D200+D203+D215+D222+D228+D235+D238+D243+D250</f>
        <v>230491.93799999999</v>
      </c>
      <c r="E178" s="21">
        <f>E179+E184+E188+E197+E200+E203+E215+E222+E228+E235+E238+E243+E250</f>
        <v>230491.93799999999</v>
      </c>
      <c r="G178" s="39" t="s">
        <v>587</v>
      </c>
      <c r="H178" s="41">
        <f t="shared" si="11"/>
        <v>230491.93799999999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1039.6949999999999</v>
      </c>
      <c r="D179" s="2">
        <f>D180+D182</f>
        <v>1039.6949999999999</v>
      </c>
      <c r="E179" s="2">
        <f>E180+E182</f>
        <v>1039.6949999999999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1039.6949999999999</v>
      </c>
      <c r="D182" s="129">
        <f>D183</f>
        <v>1039.6949999999999</v>
      </c>
      <c r="E182" s="129">
        <f>E183</f>
        <v>1039.6949999999999</v>
      </c>
    </row>
    <row r="183" spans="1:10" hidden="1" outlineLevel="2">
      <c r="A183" s="90"/>
      <c r="B183" s="89" t="s">
        <v>855</v>
      </c>
      <c r="C183" s="128">
        <v>1039.6949999999999</v>
      </c>
      <c r="D183" s="128">
        <f>C183</f>
        <v>1039.6949999999999</v>
      </c>
      <c r="E183" s="128">
        <f>D183</f>
        <v>1039.6949999999999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25917.103999999999</v>
      </c>
      <c r="D203" s="2">
        <f>D204+D211+D213+D207</f>
        <v>25917.103999999999</v>
      </c>
      <c r="E203" s="2">
        <f>E204+E211+E213+E207</f>
        <v>25917.103999999999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25917.103999999999</v>
      </c>
      <c r="D207" s="129">
        <f>D209+D208+D210</f>
        <v>25917.103999999999</v>
      </c>
      <c r="E207" s="129">
        <f>E209+E208+E210</f>
        <v>25917.103999999999</v>
      </c>
    </row>
    <row r="208" spans="1:5" hidden="1" outlineLevel="3">
      <c r="A208" s="90"/>
      <c r="B208" s="89" t="s">
        <v>855</v>
      </c>
      <c r="C208" s="128">
        <v>25917.103999999999</v>
      </c>
      <c r="D208" s="128">
        <f t="shared" ref="D208:E210" si="15">C208</f>
        <v>25917.103999999999</v>
      </c>
      <c r="E208" s="128">
        <f t="shared" si="15"/>
        <v>25917.103999999999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203193.728</v>
      </c>
      <c r="D215" s="2">
        <f>D220++D216</f>
        <v>203193.728</v>
      </c>
      <c r="E215" s="2">
        <f>E220++E216</f>
        <v>203193.728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203193.728</v>
      </c>
      <c r="D220" s="129">
        <f>D221</f>
        <v>203193.728</v>
      </c>
      <c r="E220" s="129">
        <f>E221</f>
        <v>203193.728</v>
      </c>
    </row>
    <row r="221" spans="1:5" hidden="1" outlineLevel="3">
      <c r="A221" s="90"/>
      <c r="B221" s="89" t="s">
        <v>855</v>
      </c>
      <c r="C221" s="128">
        <v>203193.728</v>
      </c>
      <c r="D221" s="128">
        <f>C221</f>
        <v>203193.728</v>
      </c>
      <c r="E221" s="128">
        <f>D221</f>
        <v>203193.728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341.411</v>
      </c>
      <c r="D250" s="2">
        <f>D251+D252</f>
        <v>341.411</v>
      </c>
      <c r="E250" s="2">
        <f>E251+E252</f>
        <v>341.411</v>
      </c>
    </row>
    <row r="251" spans="1:10" hidden="1" outlineLevel="3">
      <c r="A251" s="90"/>
      <c r="B251" s="89" t="s">
        <v>855</v>
      </c>
      <c r="C251" s="128">
        <v>341.411</v>
      </c>
      <c r="D251" s="128">
        <f>C251</f>
        <v>341.411</v>
      </c>
      <c r="E251" s="128">
        <f>D251</f>
        <v>341.411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2629699.48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1982000</v>
      </c>
      <c r="D257" s="37">
        <f>D258+D550</f>
        <v>1982000</v>
      </c>
      <c r="E257" s="37">
        <f>E258+E550</f>
        <v>1982000</v>
      </c>
      <c r="G257" s="39" t="s">
        <v>60</v>
      </c>
      <c r="H257" s="41">
        <f>C257</f>
        <v>1982000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1867216.348</v>
      </c>
      <c r="D258" s="36">
        <f>D259+D339+D483+D547</f>
        <v>1867216.348</v>
      </c>
      <c r="E258" s="36">
        <f>E259+E339+E483+E547</f>
        <v>1867216.348</v>
      </c>
      <c r="G258" s="39" t="s">
        <v>57</v>
      </c>
      <c r="H258" s="41">
        <f t="shared" ref="H258:H321" si="21">C258</f>
        <v>1867216.348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1021502.829</v>
      </c>
      <c r="D259" s="33">
        <f>D260+D263+D314</f>
        <v>1021502.829</v>
      </c>
      <c r="E259" s="33">
        <f>E260+E263+E314</f>
        <v>1021502.829</v>
      </c>
      <c r="G259" s="39" t="s">
        <v>590</v>
      </c>
      <c r="H259" s="41">
        <f t="shared" si="21"/>
        <v>1021502.829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74" t="s">
        <v>269</v>
      </c>
      <c r="B263" s="175"/>
      <c r="C263" s="32">
        <f>C264+C265+C289+C296+C298+C302+C305+C308+C313</f>
        <v>970763.53</v>
      </c>
      <c r="D263" s="32">
        <f>D264+D265+D289+D296+D298+D302+D305+D308+D313</f>
        <v>970763.53</v>
      </c>
      <c r="E263" s="32">
        <f>E264+E265+E289+E296+E298+E302+E305+E308+E313</f>
        <v>970763.53</v>
      </c>
      <c r="H263" s="41">
        <f t="shared" si="21"/>
        <v>970763.53</v>
      </c>
    </row>
    <row r="264" spans="1:10" hidden="1" outlineLevel="2">
      <c r="A264" s="6">
        <v>1101</v>
      </c>
      <c r="B264" s="4" t="s">
        <v>34</v>
      </c>
      <c r="C264" s="5">
        <v>367677.5</v>
      </c>
      <c r="D264" s="5">
        <f>C264</f>
        <v>367677.5</v>
      </c>
      <c r="E264" s="5">
        <f>D264</f>
        <v>367677.5</v>
      </c>
      <c r="H264" s="41">
        <f t="shared" si="21"/>
        <v>367677.5</v>
      </c>
    </row>
    <row r="265" spans="1:10" hidden="1" outlineLevel="2">
      <c r="A265" s="6">
        <v>1101</v>
      </c>
      <c r="B265" s="4" t="s">
        <v>35</v>
      </c>
      <c r="C265" s="5">
        <f>SUM(C266:C288)</f>
        <v>396865.79399999999</v>
      </c>
      <c r="D265" s="5">
        <f>SUM(D266:D288)</f>
        <v>396865.79399999999</v>
      </c>
      <c r="E265" s="5">
        <f>SUM(E266:E288)</f>
        <v>396865.79399999999</v>
      </c>
      <c r="H265" s="41">
        <f t="shared" si="21"/>
        <v>396865.79399999999</v>
      </c>
    </row>
    <row r="266" spans="1:10" hidden="1" outlineLevel="3">
      <c r="A266" s="29"/>
      <c r="B266" s="28" t="s">
        <v>218</v>
      </c>
      <c r="C266" s="30">
        <v>20611.5</v>
      </c>
      <c r="D266" s="30">
        <f>C266</f>
        <v>20611.5</v>
      </c>
      <c r="E266" s="30">
        <f>D266</f>
        <v>20611.5</v>
      </c>
      <c r="H266" s="41">
        <f t="shared" si="21"/>
        <v>20611.5</v>
      </c>
    </row>
    <row r="267" spans="1:10" hidden="1" outlineLevel="3">
      <c r="A267" s="29"/>
      <c r="B267" s="28" t="s">
        <v>219</v>
      </c>
      <c r="C267" s="30">
        <v>146958</v>
      </c>
      <c r="D267" s="30">
        <f t="shared" ref="D267:E282" si="22">C267</f>
        <v>146958</v>
      </c>
      <c r="E267" s="30">
        <f t="shared" si="22"/>
        <v>146958</v>
      </c>
      <c r="H267" s="41">
        <f t="shared" si="21"/>
        <v>146958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600</v>
      </c>
      <c r="D269" s="30">
        <f t="shared" si="22"/>
        <v>600</v>
      </c>
      <c r="E269" s="30">
        <f t="shared" si="22"/>
        <v>600</v>
      </c>
      <c r="H269" s="41">
        <f t="shared" si="21"/>
        <v>600</v>
      </c>
    </row>
    <row r="270" spans="1:10" hidden="1" outlineLevel="3">
      <c r="A270" s="29"/>
      <c r="B270" s="28" t="s">
        <v>222</v>
      </c>
      <c r="C270" s="30">
        <v>13593.75</v>
      </c>
      <c r="D270" s="30">
        <f t="shared" si="22"/>
        <v>13593.75</v>
      </c>
      <c r="E270" s="30">
        <f t="shared" si="22"/>
        <v>13593.75</v>
      </c>
      <c r="H270" s="41">
        <f t="shared" si="21"/>
        <v>13593.75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11580</v>
      </c>
      <c r="D276" s="30">
        <f t="shared" si="22"/>
        <v>11580</v>
      </c>
      <c r="E276" s="30">
        <f t="shared" si="22"/>
        <v>11580</v>
      </c>
      <c r="H276" s="41">
        <f t="shared" si="21"/>
        <v>11580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9606</v>
      </c>
      <c r="D280" s="30">
        <f t="shared" si="22"/>
        <v>9606</v>
      </c>
      <c r="E280" s="30">
        <f t="shared" si="22"/>
        <v>9606</v>
      </c>
      <c r="H280" s="41">
        <f t="shared" si="21"/>
        <v>9606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>
        <v>14.544</v>
      </c>
      <c r="D284" s="30">
        <f t="shared" si="23"/>
        <v>14.544</v>
      </c>
      <c r="E284" s="30">
        <f t="shared" si="23"/>
        <v>14.544</v>
      </c>
      <c r="H284" s="41">
        <f t="shared" si="21"/>
        <v>14.544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193902</v>
      </c>
      <c r="D286" s="30">
        <f t="shared" si="23"/>
        <v>193902</v>
      </c>
      <c r="E286" s="30">
        <f t="shared" si="23"/>
        <v>193902</v>
      </c>
      <c r="H286" s="41">
        <f t="shared" si="21"/>
        <v>193902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9738</v>
      </c>
      <c r="D289" s="5">
        <f>SUM(D290:D295)</f>
        <v>9738</v>
      </c>
      <c r="E289" s="5">
        <f>SUM(E290:E295)</f>
        <v>9738</v>
      </c>
      <c r="H289" s="41">
        <f t="shared" si="21"/>
        <v>9738</v>
      </c>
    </row>
    <row r="290" spans="1:8" hidden="1" outlineLevel="3">
      <c r="A290" s="29"/>
      <c r="B290" s="28" t="s">
        <v>241</v>
      </c>
      <c r="C290" s="30">
        <v>6000</v>
      </c>
      <c r="D290" s="30">
        <f>C290</f>
        <v>6000</v>
      </c>
      <c r="E290" s="30">
        <f>D290</f>
        <v>6000</v>
      </c>
      <c r="H290" s="41">
        <f t="shared" si="21"/>
        <v>6000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1638</v>
      </c>
      <c r="D292" s="30">
        <f t="shared" si="24"/>
        <v>1638</v>
      </c>
      <c r="E292" s="30">
        <f t="shared" si="24"/>
        <v>1638</v>
      </c>
      <c r="H292" s="41">
        <f t="shared" si="21"/>
        <v>1638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1560</v>
      </c>
      <c r="D295" s="30">
        <f t="shared" si="24"/>
        <v>1560</v>
      </c>
      <c r="E295" s="30">
        <f t="shared" si="24"/>
        <v>1560</v>
      </c>
      <c r="H295" s="41">
        <f t="shared" si="21"/>
        <v>1560</v>
      </c>
    </row>
    <row r="296" spans="1:8" hidden="1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hidden="1" outlineLevel="2">
      <c r="A298" s="6">
        <v>1101</v>
      </c>
      <c r="B298" s="4" t="s">
        <v>37</v>
      </c>
      <c r="C298" s="5">
        <f>SUM(C299:C301)</f>
        <v>29584.536</v>
      </c>
      <c r="D298" s="5">
        <f>SUM(D299:D301)</f>
        <v>29584.536</v>
      </c>
      <c r="E298" s="5">
        <f>SUM(E299:E301)</f>
        <v>29584.536</v>
      </c>
      <c r="H298" s="41">
        <f t="shared" si="21"/>
        <v>29584.536</v>
      </c>
    </row>
    <row r="299" spans="1:8" hidden="1" outlineLevel="3">
      <c r="A299" s="29"/>
      <c r="B299" s="28" t="s">
        <v>248</v>
      </c>
      <c r="C299" s="30">
        <v>10972.536</v>
      </c>
      <c r="D299" s="30">
        <f>C299</f>
        <v>10972.536</v>
      </c>
      <c r="E299" s="30">
        <f>D299</f>
        <v>10972.536</v>
      </c>
      <c r="H299" s="41">
        <f t="shared" si="21"/>
        <v>10972.536</v>
      </c>
    </row>
    <row r="300" spans="1:8" hidden="1" outlineLevel="3">
      <c r="A300" s="29"/>
      <c r="B300" s="28" t="s">
        <v>249</v>
      </c>
      <c r="C300" s="30">
        <v>18612</v>
      </c>
      <c r="D300" s="30">
        <f t="shared" ref="D300:E301" si="25">C300</f>
        <v>18612</v>
      </c>
      <c r="E300" s="30">
        <f t="shared" si="25"/>
        <v>18612</v>
      </c>
      <c r="H300" s="41">
        <f t="shared" si="21"/>
        <v>18612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4000</v>
      </c>
      <c r="D302" s="5">
        <f>SUM(D303:D304)</f>
        <v>4000</v>
      </c>
      <c r="E302" s="5">
        <f>SUM(E303:E304)</f>
        <v>4000</v>
      </c>
      <c r="H302" s="41">
        <f t="shared" si="21"/>
        <v>4000</v>
      </c>
    </row>
    <row r="303" spans="1:8" hidden="1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21"/>
        <v>2000</v>
      </c>
    </row>
    <row r="304" spans="1:8" hidden="1" outlineLevel="3">
      <c r="A304" s="29"/>
      <c r="B304" s="28" t="s">
        <v>253</v>
      </c>
      <c r="C304" s="30">
        <v>2000</v>
      </c>
      <c r="D304" s="30">
        <f>C304</f>
        <v>2000</v>
      </c>
      <c r="E304" s="30">
        <f>D304</f>
        <v>2000</v>
      </c>
      <c r="H304" s="41">
        <f t="shared" si="21"/>
        <v>2000</v>
      </c>
    </row>
    <row r="305" spans="1:8" hidden="1" outlineLevel="2">
      <c r="A305" s="6">
        <v>1101</v>
      </c>
      <c r="B305" s="4" t="s">
        <v>38</v>
      </c>
      <c r="C305" s="5">
        <f>SUM(C306:C307)</f>
        <v>20662.366000000002</v>
      </c>
      <c r="D305" s="5">
        <f>SUM(D306:D307)</f>
        <v>20662.366000000002</v>
      </c>
      <c r="E305" s="5">
        <f>SUM(E306:E307)</f>
        <v>20662.366000000002</v>
      </c>
      <c r="H305" s="41">
        <f t="shared" si="21"/>
        <v>20662.366000000002</v>
      </c>
    </row>
    <row r="306" spans="1:8" hidden="1" outlineLevel="3">
      <c r="A306" s="29"/>
      <c r="B306" s="28" t="s">
        <v>254</v>
      </c>
      <c r="C306" s="30">
        <v>14950.566000000001</v>
      </c>
      <c r="D306" s="30">
        <f>C306</f>
        <v>14950.566000000001</v>
      </c>
      <c r="E306" s="30">
        <f>D306</f>
        <v>14950.566000000001</v>
      </c>
      <c r="H306" s="41">
        <f t="shared" si="21"/>
        <v>14950.566000000001</v>
      </c>
    </row>
    <row r="307" spans="1:8" hidden="1" outlineLevel="3">
      <c r="A307" s="29"/>
      <c r="B307" s="28" t="s">
        <v>255</v>
      </c>
      <c r="C307" s="30">
        <v>5711.8</v>
      </c>
      <c r="D307" s="30">
        <f>C307</f>
        <v>5711.8</v>
      </c>
      <c r="E307" s="30">
        <f>D307</f>
        <v>5711.8</v>
      </c>
      <c r="H307" s="41">
        <f t="shared" si="21"/>
        <v>5711.8</v>
      </c>
    </row>
    <row r="308" spans="1:8" hidden="1" outlineLevel="2">
      <c r="A308" s="6">
        <v>1101</v>
      </c>
      <c r="B308" s="4" t="s">
        <v>39</v>
      </c>
      <c r="C308" s="5">
        <f>SUM(C309:C312)</f>
        <v>141035.33400000003</v>
      </c>
      <c r="D308" s="5">
        <f>SUM(D309:D312)</f>
        <v>141035.33400000003</v>
      </c>
      <c r="E308" s="5">
        <f>SUM(E309:E312)</f>
        <v>141035.33400000003</v>
      </c>
      <c r="H308" s="41">
        <f t="shared" si="21"/>
        <v>141035.33400000003</v>
      </c>
    </row>
    <row r="309" spans="1:8" hidden="1" outlineLevel="3">
      <c r="A309" s="29"/>
      <c r="B309" s="28" t="s">
        <v>256</v>
      </c>
      <c r="C309" s="30">
        <v>100739.524</v>
      </c>
      <c r="D309" s="30">
        <f>C309</f>
        <v>100739.524</v>
      </c>
      <c r="E309" s="30">
        <f>D309</f>
        <v>100739.524</v>
      </c>
      <c r="H309" s="41">
        <f t="shared" si="21"/>
        <v>100739.524</v>
      </c>
    </row>
    <row r="310" spans="1:8" hidden="1" outlineLevel="3">
      <c r="A310" s="29"/>
      <c r="B310" s="28" t="s">
        <v>257</v>
      </c>
      <c r="C310" s="30">
        <v>32236.648000000001</v>
      </c>
      <c r="D310" s="30">
        <f t="shared" ref="D310:E312" si="26">C310</f>
        <v>32236.648000000001</v>
      </c>
      <c r="E310" s="30">
        <f t="shared" si="26"/>
        <v>32236.648000000001</v>
      </c>
      <c r="H310" s="41">
        <f t="shared" si="21"/>
        <v>32236.648000000001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8059.1620000000003</v>
      </c>
      <c r="D312" s="30">
        <f t="shared" si="26"/>
        <v>8059.1620000000003</v>
      </c>
      <c r="E312" s="30">
        <f t="shared" si="26"/>
        <v>8059.1620000000003</v>
      </c>
      <c r="H312" s="41">
        <f t="shared" si="21"/>
        <v>8059.1620000000003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46707.298999999999</v>
      </c>
      <c r="D314" s="32">
        <f>D315+D325+D331+D336+D337+D338+D328</f>
        <v>46707.298999999999</v>
      </c>
      <c r="E314" s="32">
        <f>E315+E325+E331+E336+E337+E338+E328</f>
        <v>46707.298999999999</v>
      </c>
      <c r="H314" s="41">
        <f t="shared" si="21"/>
        <v>46707.298999999999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45583</v>
      </c>
      <c r="D325" s="5">
        <f>SUM(D326:D327)</f>
        <v>45583</v>
      </c>
      <c r="E325" s="5">
        <f>SUM(E326:E327)</f>
        <v>45583</v>
      </c>
      <c r="H325" s="41">
        <f t="shared" si="28"/>
        <v>45583</v>
      </c>
    </row>
    <row r="326" spans="1:8" hidden="1" outlineLevel="3">
      <c r="A326" s="29"/>
      <c r="B326" s="28" t="s">
        <v>264</v>
      </c>
      <c r="C326" s="30">
        <v>45583</v>
      </c>
      <c r="D326" s="30">
        <f>C326</f>
        <v>45583</v>
      </c>
      <c r="E326" s="30">
        <f>D326</f>
        <v>45583</v>
      </c>
      <c r="H326" s="41">
        <f t="shared" si="28"/>
        <v>45583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125.34</v>
      </c>
      <c r="D328" s="5">
        <f>SUM(D329:D330)</f>
        <v>125.34</v>
      </c>
      <c r="E328" s="5">
        <f>SUM(E329:E330)</f>
        <v>125.34</v>
      </c>
      <c r="H328" s="41">
        <f t="shared" si="28"/>
        <v>125.34</v>
      </c>
    </row>
    <row r="329" spans="1:8" hidden="1" outlineLevel="3">
      <c r="A329" s="29"/>
      <c r="B329" s="28" t="s">
        <v>254</v>
      </c>
      <c r="C329" s="30">
        <v>87.84</v>
      </c>
      <c r="D329" s="30">
        <f>C329</f>
        <v>87.84</v>
      </c>
      <c r="E329" s="30">
        <f>D329</f>
        <v>87.84</v>
      </c>
      <c r="H329" s="41">
        <f t="shared" si="28"/>
        <v>87.84</v>
      </c>
    </row>
    <row r="330" spans="1:8" hidden="1" outlineLevel="3">
      <c r="A330" s="29"/>
      <c r="B330" s="28" t="s">
        <v>255</v>
      </c>
      <c r="C330" s="30">
        <v>37.5</v>
      </c>
      <c r="D330" s="30">
        <f>C330</f>
        <v>37.5</v>
      </c>
      <c r="E330" s="30">
        <f>D330</f>
        <v>37.5</v>
      </c>
      <c r="H330" s="41">
        <f t="shared" si="28"/>
        <v>37.5</v>
      </c>
    </row>
    <row r="331" spans="1:8" hidden="1" outlineLevel="2">
      <c r="A331" s="6">
        <v>1102</v>
      </c>
      <c r="B331" s="4" t="s">
        <v>39</v>
      </c>
      <c r="C331" s="5">
        <f>SUM(C332:C335)</f>
        <v>998.95899999999995</v>
      </c>
      <c r="D331" s="5">
        <f>SUM(D332:D335)</f>
        <v>998.95899999999995</v>
      </c>
      <c r="E331" s="5">
        <f>SUM(E332:E335)</f>
        <v>998.95899999999995</v>
      </c>
      <c r="H331" s="41">
        <f t="shared" si="28"/>
        <v>998.95899999999995</v>
      </c>
    </row>
    <row r="332" spans="1:8" hidden="1" outlineLevel="3">
      <c r="A332" s="29"/>
      <c r="B332" s="28" t="s">
        <v>256</v>
      </c>
      <c r="C332" s="30">
        <v>713.54200000000003</v>
      </c>
      <c r="D332" s="30">
        <f>C332</f>
        <v>713.54200000000003</v>
      </c>
      <c r="E332" s="30">
        <f>D332</f>
        <v>713.54200000000003</v>
      </c>
      <c r="H332" s="41">
        <f t="shared" si="28"/>
        <v>713.54200000000003</v>
      </c>
    </row>
    <row r="333" spans="1:8" hidden="1" outlineLevel="3">
      <c r="A333" s="29"/>
      <c r="B333" s="28" t="s">
        <v>257</v>
      </c>
      <c r="C333" s="30">
        <v>228.334</v>
      </c>
      <c r="D333" s="30">
        <f t="shared" ref="D333:E335" si="29">C333</f>
        <v>228.334</v>
      </c>
      <c r="E333" s="30">
        <f t="shared" si="29"/>
        <v>228.334</v>
      </c>
      <c r="H333" s="41">
        <f t="shared" si="28"/>
        <v>228.334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57.082999999999998</v>
      </c>
      <c r="D335" s="30">
        <f t="shared" si="29"/>
        <v>57.082999999999998</v>
      </c>
      <c r="E335" s="30">
        <f t="shared" si="29"/>
        <v>57.082999999999998</v>
      </c>
      <c r="H335" s="41">
        <f t="shared" si="28"/>
        <v>57.082999999999998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805800</v>
      </c>
      <c r="D339" s="33">
        <f>D340+D444+D482</f>
        <v>805800</v>
      </c>
      <c r="E339" s="33">
        <f>E340+E444+E482</f>
        <v>805800</v>
      </c>
      <c r="G339" s="39" t="s">
        <v>591</v>
      </c>
      <c r="H339" s="41">
        <f t="shared" si="28"/>
        <v>805800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781800</v>
      </c>
      <c r="D340" s="32">
        <f>D341+D342+D343+D344+D347+D348+D353+D356+D357+D362+D367+BH290668+D371+D372+D373+D376+D377+D378+D382+D388+D391+D392+D395+D398+D399+D404+D407+D408+D409+D412+D415+D416+D419+D420+D421+D422+D429+D443</f>
        <v>781800</v>
      </c>
      <c r="E340" s="32">
        <f>E341+E342+E343+E344+E347+E348+E353+E356+E357+E362+E367+BI290668+E371+E372+E373+E376+E377+E378+E382+E388+E391+E392+E395+E398+E399+E404+E407+E408+E409+E412+E415+E416+E419+E420+E421+E422+E429+E443</f>
        <v>781800</v>
      </c>
      <c r="H340" s="41">
        <f t="shared" si="28"/>
        <v>781800</v>
      </c>
    </row>
    <row r="341" spans="1:10" hidden="1" outlineLevel="2">
      <c r="A341" s="6">
        <v>2201</v>
      </c>
      <c r="B341" s="34" t="s">
        <v>272</v>
      </c>
      <c r="C341" s="5">
        <v>3600</v>
      </c>
      <c r="D341" s="5">
        <f>C341</f>
        <v>3600</v>
      </c>
      <c r="E341" s="5">
        <f>D341</f>
        <v>3600</v>
      </c>
      <c r="H341" s="41">
        <f t="shared" si="28"/>
        <v>3600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hidden="1" outlineLevel="2">
      <c r="A343" s="6">
        <v>2201</v>
      </c>
      <c r="B343" s="4" t="s">
        <v>41</v>
      </c>
      <c r="C343" s="5">
        <v>140000</v>
      </c>
      <c r="D343" s="5">
        <f t="shared" si="31"/>
        <v>140000</v>
      </c>
      <c r="E343" s="5">
        <f t="shared" si="31"/>
        <v>140000</v>
      </c>
      <c r="H343" s="41">
        <f t="shared" si="28"/>
        <v>140000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8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73500</v>
      </c>
      <c r="D348" s="5">
        <f>SUM(D349:D352)</f>
        <v>73500</v>
      </c>
      <c r="E348" s="5">
        <f>SUM(E349:E352)</f>
        <v>73500</v>
      </c>
      <c r="H348" s="41">
        <f t="shared" si="28"/>
        <v>73500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33"/>
        <v>3500</v>
      </c>
      <c r="E351" s="30">
        <f t="shared" si="33"/>
        <v>3500</v>
      </c>
      <c r="H351" s="41">
        <f t="shared" si="28"/>
        <v>3500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1100</v>
      </c>
      <c r="D353" s="5">
        <f>SUM(D354:D355)</f>
        <v>1100</v>
      </c>
      <c r="E353" s="5">
        <f>SUM(E354:E355)</f>
        <v>1100</v>
      </c>
      <c r="H353" s="41">
        <f t="shared" si="28"/>
        <v>1100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22000</v>
      </c>
      <c r="D357" s="5">
        <f>SUM(D358:D361)</f>
        <v>22000</v>
      </c>
      <c r="E357" s="5">
        <f>SUM(E358:E361)</f>
        <v>22000</v>
      </c>
      <c r="H357" s="41">
        <f t="shared" si="28"/>
        <v>22000</v>
      </c>
    </row>
    <row r="358" spans="1:8" hidden="1" outlineLevel="3">
      <c r="A358" s="29"/>
      <c r="B358" s="28" t="s">
        <v>286</v>
      </c>
      <c r="C358" s="30">
        <v>17000</v>
      </c>
      <c r="D358" s="30">
        <f>C358</f>
        <v>17000</v>
      </c>
      <c r="E358" s="30">
        <f>D358</f>
        <v>17000</v>
      </c>
      <c r="H358" s="41">
        <f t="shared" si="28"/>
        <v>17000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148000</v>
      </c>
      <c r="D362" s="5">
        <f>SUM(D363:D366)</f>
        <v>148000</v>
      </c>
      <c r="E362" s="5">
        <f>SUM(E363:E366)</f>
        <v>148000</v>
      </c>
      <c r="H362" s="41">
        <f t="shared" si="28"/>
        <v>148000</v>
      </c>
    </row>
    <row r="363" spans="1:8" hidden="1" outlineLevel="3">
      <c r="A363" s="29"/>
      <c r="B363" s="28" t="s">
        <v>291</v>
      </c>
      <c r="C363" s="30">
        <v>3000</v>
      </c>
      <c r="D363" s="30">
        <f>C363</f>
        <v>3000</v>
      </c>
      <c r="E363" s="30">
        <f>D363</f>
        <v>3000</v>
      </c>
      <c r="H363" s="41">
        <f t="shared" si="28"/>
        <v>3000</v>
      </c>
    </row>
    <row r="364" spans="1:8" hidden="1" outlineLevel="3">
      <c r="A364" s="29"/>
      <c r="B364" s="28" t="s">
        <v>292</v>
      </c>
      <c r="C364" s="30">
        <v>145000</v>
      </c>
      <c r="D364" s="30">
        <f t="shared" ref="D364:E366" si="36">C364</f>
        <v>145000</v>
      </c>
      <c r="E364" s="30">
        <f t="shared" si="36"/>
        <v>145000</v>
      </c>
      <c r="H364" s="41">
        <f t="shared" si="28"/>
        <v>145000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1">
        <f t="shared" si="28"/>
        <v>6000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8"/>
        <v>200</v>
      </c>
      <c r="E376" s="5">
        <f t="shared" si="38"/>
        <v>200</v>
      </c>
      <c r="H376" s="41">
        <f t="shared" si="28"/>
        <v>200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8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>C379</f>
        <v>5000</v>
      </c>
      <c r="E379" s="30">
        <f>D379</f>
        <v>5000</v>
      </c>
      <c r="H379" s="41">
        <f t="shared" si="28"/>
        <v>5000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9"/>
        <v>2000</v>
      </c>
      <c r="E381" s="30">
        <f t="shared" si="39"/>
        <v>2000</v>
      </c>
      <c r="H381" s="41">
        <f t="shared" si="28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4400</v>
      </c>
      <c r="D382" s="5">
        <f>SUM(D383:D387)</f>
        <v>4400</v>
      </c>
      <c r="E382" s="5">
        <f>SUM(E383:E387)</f>
        <v>4400</v>
      </c>
      <c r="H382" s="41">
        <f t="shared" si="28"/>
        <v>4400</v>
      </c>
    </row>
    <row r="383" spans="1:8" hidden="1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40"/>
        <v>2200</v>
      </c>
      <c r="E386" s="30">
        <f t="shared" si="40"/>
        <v>2200</v>
      </c>
      <c r="H386" s="41">
        <f t="shared" ref="H386:H449" si="41">C386</f>
        <v>2200</v>
      </c>
    </row>
    <row r="387" spans="1:8" hidden="1" outlineLevel="3">
      <c r="A387" s="29"/>
      <c r="B387" s="28" t="s">
        <v>308</v>
      </c>
      <c r="C387" s="30">
        <v>1200</v>
      </c>
      <c r="D387" s="30">
        <f t="shared" si="40"/>
        <v>1200</v>
      </c>
      <c r="E387" s="30">
        <f t="shared" si="40"/>
        <v>1200</v>
      </c>
      <c r="H387" s="41">
        <f t="shared" si="41"/>
        <v>1200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41"/>
        <v>14000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41"/>
        <v>14000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41"/>
        <v>1500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16000</v>
      </c>
      <c r="D412" s="5">
        <f>SUM(D413:D414)</f>
        <v>16000</v>
      </c>
      <c r="E412" s="5">
        <f>SUM(E413:E414)</f>
        <v>16000</v>
      </c>
      <c r="H412" s="41">
        <f t="shared" si="41"/>
        <v>16000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14000</v>
      </c>
      <c r="D414" s="30">
        <f t="shared" si="46"/>
        <v>14000</v>
      </c>
      <c r="E414" s="30">
        <f t="shared" si="46"/>
        <v>14000</v>
      </c>
      <c r="H414" s="41">
        <f t="shared" si="41"/>
        <v>14000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3500</v>
      </c>
      <c r="D416" s="5">
        <f>SUM(D417:D418)</f>
        <v>3500</v>
      </c>
      <c r="E416" s="5">
        <f>SUM(E417:E418)</f>
        <v>3500</v>
      </c>
      <c r="H416" s="41">
        <f t="shared" si="41"/>
        <v>3500</v>
      </c>
    </row>
    <row r="417" spans="1:8" hidden="1" outlineLevel="3" collapsed="1">
      <c r="A417" s="29"/>
      <c r="B417" s="28" t="s">
        <v>330</v>
      </c>
      <c r="C417" s="30">
        <v>3500</v>
      </c>
      <c r="D417" s="30">
        <f t="shared" ref="D417:E421" si="47">C417</f>
        <v>3500</v>
      </c>
      <c r="E417" s="30">
        <f t="shared" si="47"/>
        <v>3500</v>
      </c>
      <c r="H417" s="41">
        <f t="shared" si="41"/>
        <v>3500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1700</v>
      </c>
      <c r="D422" s="5">
        <f>SUM(D423:D428)</f>
        <v>1700</v>
      </c>
      <c r="E422" s="5">
        <f>SUM(E423:E428)</f>
        <v>1700</v>
      </c>
      <c r="H422" s="41">
        <f t="shared" si="41"/>
        <v>1700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 t="shared" ref="D424:E428" si="48">C424</f>
        <v>500</v>
      </c>
      <c r="E424" s="30">
        <f t="shared" si="48"/>
        <v>500</v>
      </c>
      <c r="H424" s="41">
        <f t="shared" si="41"/>
        <v>500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292000</v>
      </c>
      <c r="D429" s="5">
        <f>SUM(D430:D442)</f>
        <v>292000</v>
      </c>
      <c r="E429" s="5">
        <f>SUM(E430:E442)</f>
        <v>292000</v>
      </c>
      <c r="H429" s="41">
        <f t="shared" si="41"/>
        <v>292000</v>
      </c>
    </row>
    <row r="430" spans="1:8" hidden="1" outlineLevel="3">
      <c r="A430" s="29"/>
      <c r="B430" s="28" t="s">
        <v>343</v>
      </c>
      <c r="C430" s="30">
        <v>3000</v>
      </c>
      <c r="D430" s="30">
        <f>C430</f>
        <v>3000</v>
      </c>
      <c r="E430" s="30">
        <f>D430</f>
        <v>3000</v>
      </c>
      <c r="H430" s="41">
        <f t="shared" si="41"/>
        <v>3000</v>
      </c>
    </row>
    <row r="431" spans="1:8" hidden="1" outlineLevel="3">
      <c r="A431" s="29"/>
      <c r="B431" s="28" t="s">
        <v>344</v>
      </c>
      <c r="C431" s="30">
        <v>100000</v>
      </c>
      <c r="D431" s="30">
        <f t="shared" ref="D431:E442" si="49">C431</f>
        <v>100000</v>
      </c>
      <c r="E431" s="30">
        <f t="shared" si="49"/>
        <v>100000</v>
      </c>
      <c r="H431" s="41">
        <f t="shared" si="41"/>
        <v>100000</v>
      </c>
    </row>
    <row r="432" spans="1:8" hidden="1" outlineLevel="3">
      <c r="A432" s="29"/>
      <c r="B432" s="28" t="s">
        <v>345</v>
      </c>
      <c r="C432" s="30">
        <v>60000</v>
      </c>
      <c r="D432" s="30">
        <f t="shared" si="49"/>
        <v>60000</v>
      </c>
      <c r="E432" s="30">
        <f t="shared" si="49"/>
        <v>60000</v>
      </c>
      <c r="H432" s="41">
        <f t="shared" si="41"/>
        <v>60000</v>
      </c>
    </row>
    <row r="433" spans="1:8" hidden="1" outlineLevel="3">
      <c r="A433" s="29"/>
      <c r="B433" s="28" t="s">
        <v>346</v>
      </c>
      <c r="C433" s="30">
        <v>13000</v>
      </c>
      <c r="D433" s="30">
        <f t="shared" si="49"/>
        <v>13000</v>
      </c>
      <c r="E433" s="30">
        <f t="shared" si="49"/>
        <v>13000</v>
      </c>
      <c r="H433" s="41">
        <f t="shared" si="41"/>
        <v>13000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6000</v>
      </c>
      <c r="D441" s="30">
        <f t="shared" si="49"/>
        <v>6000</v>
      </c>
      <c r="E441" s="30">
        <f t="shared" si="49"/>
        <v>6000</v>
      </c>
      <c r="H441" s="41">
        <f t="shared" si="41"/>
        <v>6000</v>
      </c>
    </row>
    <row r="442" spans="1:8" hidden="1" outlineLevel="3">
      <c r="A442" s="29"/>
      <c r="B442" s="28" t="s">
        <v>355</v>
      </c>
      <c r="C442" s="30">
        <v>110000</v>
      </c>
      <c r="D442" s="30">
        <f t="shared" si="49"/>
        <v>110000</v>
      </c>
      <c r="E442" s="30">
        <f t="shared" si="49"/>
        <v>110000</v>
      </c>
      <c r="H442" s="41">
        <f t="shared" si="41"/>
        <v>110000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24000</v>
      </c>
      <c r="D444" s="32">
        <f>D445+D454+D455+D459+D462+D463+D468+D474+D477+D480+D481+D450</f>
        <v>24000</v>
      </c>
      <c r="E444" s="32">
        <f>E445+E454+E455+E459+E462+E463+E468+E474+E477+E480+E481+E450</f>
        <v>24000</v>
      </c>
      <c r="H444" s="41">
        <f t="shared" si="41"/>
        <v>24000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11000</v>
      </c>
      <c r="D445" s="5">
        <f>SUM(D446:D449)</f>
        <v>11000</v>
      </c>
      <c r="E445" s="5">
        <f>SUM(E446:E449)</f>
        <v>11000</v>
      </c>
      <c r="H445" s="41">
        <f t="shared" si="41"/>
        <v>11000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6000</v>
      </c>
      <c r="D447" s="30">
        <f t="shared" ref="D447:E449" si="50">C447</f>
        <v>6000</v>
      </c>
      <c r="E447" s="30">
        <f t="shared" si="50"/>
        <v>6000</v>
      </c>
      <c r="H447" s="41">
        <f t="shared" si="41"/>
        <v>6000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51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54">C460</f>
        <v>1000</v>
      </c>
      <c r="E460" s="30">
        <f t="shared" si="54"/>
        <v>1000</v>
      </c>
      <c r="H460" s="41">
        <f t="shared" si="51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  <c r="H477" s="41">
        <f t="shared" si="51"/>
        <v>4000</v>
      </c>
    </row>
    <row r="478" spans="1:8" ht="15" hidden="1" customHeight="1" outlineLevel="3">
      <c r="A478" s="28"/>
      <c r="B478" s="28" t="s">
        <v>383</v>
      </c>
      <c r="C478" s="30">
        <v>4000</v>
      </c>
      <c r="D478" s="30">
        <f t="shared" ref="D478:E481" si="57">C478</f>
        <v>4000</v>
      </c>
      <c r="E478" s="30">
        <f t="shared" si="57"/>
        <v>4000</v>
      </c>
      <c r="H478" s="41">
        <f t="shared" si="51"/>
        <v>4000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39913.519</v>
      </c>
      <c r="D483" s="35">
        <f>D484+D504+D509+D522+D528+D538</f>
        <v>39913.519</v>
      </c>
      <c r="E483" s="35">
        <f>E484+E504+E509+E522+E528+E538</f>
        <v>39913.519</v>
      </c>
      <c r="G483" s="39" t="s">
        <v>592</v>
      </c>
      <c r="H483" s="41">
        <f t="shared" si="51"/>
        <v>39913.519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22200</v>
      </c>
      <c r="D484" s="32">
        <f>D485+D486+D490+D491+D494+D497+D500+D501+D502+D503</f>
        <v>22200</v>
      </c>
      <c r="E484" s="32">
        <f>E485+E486+E490+E491+E494+E497+E500+E501+E502+E503</f>
        <v>22200</v>
      </c>
      <c r="H484" s="41">
        <f t="shared" si="51"/>
        <v>22200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51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20000</v>
      </c>
      <c r="D486" s="5">
        <f>SUM(D487:D489)</f>
        <v>20000</v>
      </c>
      <c r="E486" s="5">
        <f>SUM(E487:E489)</f>
        <v>20000</v>
      </c>
      <c r="H486" s="41">
        <f t="shared" si="51"/>
        <v>20000</v>
      </c>
    </row>
    <row r="487" spans="1:10" ht="15" hidden="1" customHeight="1" outlineLevel="3">
      <c r="A487" s="28"/>
      <c r="B487" s="28" t="s">
        <v>393</v>
      </c>
      <c r="C487" s="30">
        <v>4000</v>
      </c>
      <c r="D487" s="30">
        <f>C487</f>
        <v>4000</v>
      </c>
      <c r="E487" s="30">
        <f>D487</f>
        <v>4000</v>
      </c>
      <c r="H487" s="41">
        <f t="shared" si="51"/>
        <v>4000</v>
      </c>
    </row>
    <row r="488" spans="1:10" ht="15" hidden="1" customHeight="1" outlineLevel="3">
      <c r="A488" s="28"/>
      <c r="B488" s="28" t="s">
        <v>394</v>
      </c>
      <c r="C488" s="30">
        <v>16000</v>
      </c>
      <c r="D488" s="30">
        <f t="shared" ref="D488:E489" si="58">C488</f>
        <v>16000</v>
      </c>
      <c r="E488" s="30">
        <f t="shared" si="58"/>
        <v>16000</v>
      </c>
      <c r="H488" s="41">
        <f t="shared" si="51"/>
        <v>16000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200</v>
      </c>
      <c r="D491" s="5">
        <f>SUM(D492:D493)</f>
        <v>200</v>
      </c>
      <c r="E491" s="5">
        <f>SUM(E492:E493)</f>
        <v>200</v>
      </c>
      <c r="H491" s="41">
        <f t="shared" si="51"/>
        <v>200</v>
      </c>
    </row>
    <row r="492" spans="1:10" ht="15" hidden="1" customHeight="1" outlineLevel="3">
      <c r="A492" s="28"/>
      <c r="B492" s="28" t="s">
        <v>398</v>
      </c>
      <c r="C492" s="30">
        <v>200</v>
      </c>
      <c r="D492" s="30">
        <f>C492</f>
        <v>200</v>
      </c>
      <c r="E492" s="30">
        <f>D492</f>
        <v>200</v>
      </c>
      <c r="H492" s="41">
        <f t="shared" si="51"/>
        <v>200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5623.5190000000002</v>
      </c>
      <c r="D504" s="32">
        <f>SUM(D505:D508)</f>
        <v>5623.5190000000002</v>
      </c>
      <c r="E504" s="32">
        <f>SUM(E505:E508)</f>
        <v>5623.5190000000002</v>
      </c>
      <c r="H504" s="41">
        <f t="shared" si="51"/>
        <v>5623.5190000000002</v>
      </c>
    </row>
    <row r="505" spans="1:12" hidden="1" outlineLevel="2" collapsed="1">
      <c r="A505" s="6">
        <v>3303</v>
      </c>
      <c r="B505" s="4" t="s">
        <v>411</v>
      </c>
      <c r="C505" s="5">
        <v>5623.5190000000002</v>
      </c>
      <c r="D505" s="5">
        <f>C505</f>
        <v>5623.5190000000002</v>
      </c>
      <c r="E505" s="5">
        <f>D505</f>
        <v>5623.5190000000002</v>
      </c>
      <c r="H505" s="41">
        <f t="shared" si="51"/>
        <v>5623.5190000000002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51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si="51"/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62">C514</f>
        <v>2000</v>
      </c>
      <c r="E514" s="30">
        <f t="shared" si="62"/>
        <v>2000</v>
      </c>
      <c r="H514" s="41">
        <f t="shared" ref="H514:H577" si="63">C514</f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4000</v>
      </c>
      <c r="D517" s="5">
        <f t="shared" si="62"/>
        <v>4000</v>
      </c>
      <c r="E517" s="5">
        <f t="shared" si="62"/>
        <v>4000</v>
      </c>
      <c r="H517" s="41">
        <f t="shared" si="63"/>
        <v>4000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4000</v>
      </c>
      <c r="D520" s="5">
        <f t="shared" si="62"/>
        <v>4000</v>
      </c>
      <c r="E520" s="5">
        <f t="shared" si="62"/>
        <v>4000</v>
      </c>
      <c r="H520" s="41">
        <f t="shared" si="63"/>
        <v>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2090</v>
      </c>
      <c r="D538" s="32">
        <f>SUM(D539:D544)</f>
        <v>2090</v>
      </c>
      <c r="E538" s="32">
        <f>SUM(E539:E544)</f>
        <v>2090</v>
      </c>
      <c r="H538" s="41">
        <f t="shared" si="63"/>
        <v>2090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2090</v>
      </c>
      <c r="D540" s="5">
        <f t="shared" ref="D540:E543" si="66">C540</f>
        <v>2090</v>
      </c>
      <c r="E540" s="5">
        <f t="shared" si="66"/>
        <v>2090</v>
      </c>
      <c r="H540" s="41">
        <f t="shared" si="63"/>
        <v>2090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114783.652</v>
      </c>
      <c r="D550" s="36">
        <f>D551</f>
        <v>114783.652</v>
      </c>
      <c r="E550" s="36">
        <f>E551</f>
        <v>114783.652</v>
      </c>
      <c r="G550" s="39" t="s">
        <v>59</v>
      </c>
      <c r="H550" s="41">
        <f t="shared" si="63"/>
        <v>114783.652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114783.652</v>
      </c>
      <c r="D551" s="33">
        <f>D552+D556</f>
        <v>114783.652</v>
      </c>
      <c r="E551" s="33">
        <f>E552+E556</f>
        <v>114783.652</v>
      </c>
      <c r="G551" s="39" t="s">
        <v>594</v>
      </c>
      <c r="H551" s="41">
        <f t="shared" si="63"/>
        <v>114783.652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114783.652</v>
      </c>
      <c r="D552" s="32">
        <f>SUM(D553:D555)</f>
        <v>114783.652</v>
      </c>
      <c r="E552" s="32">
        <f>SUM(E553:E555)</f>
        <v>114783.652</v>
      </c>
      <c r="H552" s="41">
        <f t="shared" si="63"/>
        <v>114783.652</v>
      </c>
    </row>
    <row r="553" spans="1:10" hidden="1" outlineLevel="2" collapsed="1">
      <c r="A553" s="6">
        <v>5500</v>
      </c>
      <c r="B553" s="4" t="s">
        <v>458</v>
      </c>
      <c r="C553" s="5">
        <v>114783.652</v>
      </c>
      <c r="D553" s="5">
        <f t="shared" ref="D553:E555" si="67">C553</f>
        <v>114783.652</v>
      </c>
      <c r="E553" s="5">
        <f t="shared" si="67"/>
        <v>114783.652</v>
      </c>
      <c r="H553" s="41">
        <f t="shared" si="63"/>
        <v>114783.652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647699.48</v>
      </c>
      <c r="D559" s="37">
        <f>D560+D716+D725</f>
        <v>647699.48</v>
      </c>
      <c r="E559" s="37">
        <f>E560+E716+E725</f>
        <v>647699.48</v>
      </c>
      <c r="G559" s="39" t="s">
        <v>62</v>
      </c>
      <c r="H559" s="41">
        <f t="shared" si="63"/>
        <v>647699.48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247">
        <v>352207.54200000002</v>
      </c>
      <c r="D560" s="36">
        <v>352207.54200000002</v>
      </c>
      <c r="E560" s="36">
        <v>352207.54200000002</v>
      </c>
      <c r="G560" s="39" t="s">
        <v>61</v>
      </c>
      <c r="H560" s="41">
        <f t="shared" si="63"/>
        <v>352207.54200000002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334909.54200000002</v>
      </c>
      <c r="D561" s="38">
        <f>D562+D567+D568+D569+D576+D577+D581+D584+D585+D586+D587+D592+D595+D599+D603+D610+D616+D628</f>
        <v>334909.54200000002</v>
      </c>
      <c r="E561" s="38">
        <f>E562+E567+E568+E569+E576+E577+E581+E584+E585+E586+E587+E592+E595+E599+E603+E610+E616+E628</f>
        <v>334909.54200000002</v>
      </c>
      <c r="G561" s="39" t="s">
        <v>595</v>
      </c>
      <c r="H561" s="41">
        <f t="shared" si="63"/>
        <v>334909.54200000002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50877.735000000001</v>
      </c>
      <c r="D562" s="32">
        <f>SUM(D563:D566)</f>
        <v>50877.735000000001</v>
      </c>
      <c r="E562" s="32">
        <f>SUM(E563:E566)</f>
        <v>50877.735000000001</v>
      </c>
      <c r="H562" s="41">
        <f t="shared" si="63"/>
        <v>50877.735000000001</v>
      </c>
    </row>
    <row r="563" spans="1:10" hidden="1" outlineLevel="2">
      <c r="A563" s="7">
        <v>6600</v>
      </c>
      <c r="B563" s="4" t="s">
        <v>468</v>
      </c>
      <c r="C563" s="5">
        <v>1220.07</v>
      </c>
      <c r="D563" s="5">
        <f>C563</f>
        <v>1220.07</v>
      </c>
      <c r="E563" s="5">
        <f>D563</f>
        <v>1220.07</v>
      </c>
      <c r="H563" s="41">
        <f t="shared" si="63"/>
        <v>1220.07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49657.665000000001</v>
      </c>
      <c r="D566" s="5">
        <f t="shared" si="68"/>
        <v>49657.665000000001</v>
      </c>
      <c r="E566" s="5">
        <f t="shared" si="68"/>
        <v>49657.665000000001</v>
      </c>
      <c r="H566" s="41">
        <f t="shared" si="63"/>
        <v>49657.665000000001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4294.6220000000003</v>
      </c>
      <c r="D587" s="32">
        <f>SUM(D588:D591)</f>
        <v>4294.6220000000003</v>
      </c>
      <c r="E587" s="32">
        <f>SUM(E588:E591)</f>
        <v>4294.6220000000003</v>
      </c>
      <c r="H587" s="41">
        <f t="shared" si="71"/>
        <v>4294.6220000000003</v>
      </c>
    </row>
    <row r="588" spans="1:8" hidden="1" outlineLevel="2">
      <c r="A588" s="7">
        <v>6610</v>
      </c>
      <c r="B588" s="4" t="s">
        <v>492</v>
      </c>
      <c r="C588" s="5">
        <v>4045.7719999999999</v>
      </c>
      <c r="D588" s="5">
        <f>C588</f>
        <v>4045.7719999999999</v>
      </c>
      <c r="E588" s="5">
        <f>D588</f>
        <v>4045.7719999999999</v>
      </c>
      <c r="H588" s="41">
        <f t="shared" si="71"/>
        <v>4045.7719999999999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248.85</v>
      </c>
      <c r="D591" s="5">
        <f t="shared" si="73"/>
        <v>248.85</v>
      </c>
      <c r="E591" s="5">
        <f t="shared" si="73"/>
        <v>248.85</v>
      </c>
      <c r="H591" s="41">
        <f t="shared" si="71"/>
        <v>248.85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16582.36</v>
      </c>
      <c r="D595" s="32">
        <f>SUM(D596:D598)</f>
        <v>16582.36</v>
      </c>
      <c r="E595" s="32">
        <f>SUM(E596:E598)</f>
        <v>16582.36</v>
      </c>
      <c r="H595" s="41">
        <f t="shared" si="71"/>
        <v>16582.36</v>
      </c>
    </row>
    <row r="596" spans="1:8" hidden="1" outlineLevel="2">
      <c r="A596" s="7">
        <v>6612</v>
      </c>
      <c r="B596" s="4" t="s">
        <v>499</v>
      </c>
      <c r="C596" s="5">
        <v>16582.36</v>
      </c>
      <c r="D596" s="5">
        <f>C596</f>
        <v>16582.36</v>
      </c>
      <c r="E596" s="5">
        <f>D596</f>
        <v>16582.36</v>
      </c>
      <c r="H596" s="41">
        <f t="shared" si="71"/>
        <v>16582.36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113709.18399999999</v>
      </c>
      <c r="D599" s="32">
        <f>SUM(D600:D602)</f>
        <v>113709.18399999999</v>
      </c>
      <c r="E599" s="32">
        <f>SUM(E600:E602)</f>
        <v>113709.18399999999</v>
      </c>
      <c r="H599" s="41">
        <f t="shared" si="71"/>
        <v>113709.18399999999</v>
      </c>
    </row>
    <row r="600" spans="1:8" hidden="1" outlineLevel="2">
      <c r="A600" s="7">
        <v>6613</v>
      </c>
      <c r="B600" s="4" t="s">
        <v>504</v>
      </c>
      <c r="C600" s="5">
        <v>76.790000000000006</v>
      </c>
      <c r="D600" s="5">
        <f t="shared" ref="D600:E602" si="75">C600</f>
        <v>76.790000000000006</v>
      </c>
      <c r="E600" s="5">
        <f t="shared" si="75"/>
        <v>76.790000000000006</v>
      </c>
      <c r="H600" s="41">
        <f t="shared" si="71"/>
        <v>76.790000000000006</v>
      </c>
    </row>
    <row r="601" spans="1:8" hidden="1" outlineLevel="2">
      <c r="A601" s="7">
        <v>6613</v>
      </c>
      <c r="B601" s="4" t="s">
        <v>505</v>
      </c>
      <c r="C601" s="5">
        <v>93525.63</v>
      </c>
      <c r="D601" s="5">
        <f t="shared" si="75"/>
        <v>93525.63</v>
      </c>
      <c r="E601" s="5">
        <f t="shared" si="75"/>
        <v>93525.63</v>
      </c>
      <c r="H601" s="41">
        <f t="shared" si="71"/>
        <v>93525.63</v>
      </c>
    </row>
    <row r="602" spans="1:8" hidden="1" outlineLevel="2">
      <c r="A602" s="7">
        <v>6613</v>
      </c>
      <c r="B602" s="4" t="s">
        <v>501</v>
      </c>
      <c r="C602" s="5">
        <v>20106.763999999999</v>
      </c>
      <c r="D602" s="5">
        <f t="shared" si="75"/>
        <v>20106.763999999999</v>
      </c>
      <c r="E602" s="5">
        <f t="shared" si="75"/>
        <v>20106.763999999999</v>
      </c>
      <c r="H602" s="41">
        <f t="shared" si="71"/>
        <v>20106.763999999999</v>
      </c>
    </row>
    <row r="603" spans="1:8" hidden="1" outlineLevel="1">
      <c r="A603" s="174" t="s">
        <v>506</v>
      </c>
      <c r="B603" s="175"/>
      <c r="C603" s="32">
        <f>SUM(C604:C609)</f>
        <v>33598.756999999998</v>
      </c>
      <c r="D603" s="32">
        <f>SUM(D604:D609)</f>
        <v>33598.756999999998</v>
      </c>
      <c r="E603" s="32">
        <f>SUM(E604:E609)</f>
        <v>33598.756999999998</v>
      </c>
      <c r="H603" s="41">
        <f t="shared" si="71"/>
        <v>33598.756999999998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31104.5</v>
      </c>
      <c r="D608" s="5">
        <f t="shared" si="76"/>
        <v>31104.5</v>
      </c>
      <c r="E608" s="5">
        <f t="shared" si="76"/>
        <v>31104.5</v>
      </c>
      <c r="H608" s="41">
        <f t="shared" si="71"/>
        <v>31104.5</v>
      </c>
    </row>
    <row r="609" spans="1:8" hidden="1" outlineLevel="2">
      <c r="A609" s="7">
        <v>6614</v>
      </c>
      <c r="B609" s="4" t="s">
        <v>512</v>
      </c>
      <c r="C609" s="5">
        <v>2494.2570000000001</v>
      </c>
      <c r="D609" s="5">
        <f t="shared" si="76"/>
        <v>2494.2570000000001</v>
      </c>
      <c r="E609" s="5">
        <f t="shared" si="76"/>
        <v>2494.2570000000001</v>
      </c>
      <c r="H609" s="41">
        <f t="shared" si="71"/>
        <v>2494.2570000000001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115846.88399999999</v>
      </c>
      <c r="D628" s="32">
        <f>SUM(D629:D637)</f>
        <v>115846.88399999999</v>
      </c>
      <c r="E628" s="32">
        <f>SUM(E629:E637)</f>
        <v>115846.88399999999</v>
      </c>
      <c r="H628" s="41">
        <f t="shared" si="71"/>
        <v>115846.88399999999</v>
      </c>
    </row>
    <row r="629" spans="1:10" hidden="1" outlineLevel="2">
      <c r="A629" s="7">
        <v>6617</v>
      </c>
      <c r="B629" s="4" t="s">
        <v>532</v>
      </c>
      <c r="C629" s="5">
        <v>34092.313000000002</v>
      </c>
      <c r="D629" s="5">
        <f>C629</f>
        <v>34092.313000000002</v>
      </c>
      <c r="E629" s="5">
        <f>D629</f>
        <v>34092.313000000002</v>
      </c>
      <c r="H629" s="41">
        <f t="shared" si="71"/>
        <v>34092.313000000002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81754.570999999996</v>
      </c>
      <c r="D632" s="5">
        <f t="shared" si="79"/>
        <v>81754.570999999996</v>
      </c>
      <c r="E632" s="5">
        <f t="shared" si="79"/>
        <v>81754.570999999996</v>
      </c>
      <c r="H632" s="41">
        <f t="shared" si="71"/>
        <v>81754.570999999996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65000</v>
      </c>
      <c r="D716" s="36">
        <f>D717</f>
        <v>65000</v>
      </c>
      <c r="E716" s="36">
        <f>E717</f>
        <v>65000</v>
      </c>
      <c r="G716" s="39" t="s">
        <v>66</v>
      </c>
      <c r="H716" s="41">
        <f t="shared" si="92"/>
        <v>65000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65000</v>
      </c>
      <c r="D717" s="33">
        <f>D718+D722</f>
        <v>65000</v>
      </c>
      <c r="E717" s="33">
        <f>E718+E722</f>
        <v>65000</v>
      </c>
      <c r="G717" s="39" t="s">
        <v>599</v>
      </c>
      <c r="H717" s="41">
        <f t="shared" si="92"/>
        <v>65000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65000</v>
      </c>
      <c r="D718" s="31">
        <f>SUM(D719:D721)</f>
        <v>65000</v>
      </c>
      <c r="E718" s="31">
        <f>SUM(E719:E721)</f>
        <v>65000</v>
      </c>
      <c r="H718" s="41">
        <f t="shared" si="92"/>
        <v>65000</v>
      </c>
    </row>
    <row r="719" spans="1:10" ht="15" hidden="1" customHeight="1" outlineLevel="2">
      <c r="A719" s="6">
        <v>10950</v>
      </c>
      <c r="B719" s="4" t="s">
        <v>572</v>
      </c>
      <c r="C719" s="5">
        <v>65000</v>
      </c>
      <c r="D719" s="5">
        <f>C719</f>
        <v>65000</v>
      </c>
      <c r="E719" s="5">
        <f>D719</f>
        <v>65000</v>
      </c>
      <c r="H719" s="41">
        <f t="shared" si="92"/>
        <v>65000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230491.93799999999</v>
      </c>
      <c r="D725" s="36">
        <f>D726</f>
        <v>230491.93799999999</v>
      </c>
      <c r="E725" s="36">
        <f>E726</f>
        <v>230491.93799999999</v>
      </c>
      <c r="G725" s="39" t="s">
        <v>216</v>
      </c>
      <c r="H725" s="41">
        <f t="shared" si="92"/>
        <v>230491.93799999999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230491.93799999999</v>
      </c>
      <c r="D726" s="33">
        <f>D727+D730+D733+D739+D741+D743+D750+D755+D760+D765+D767+D771+D777</f>
        <v>230491.93799999999</v>
      </c>
      <c r="E726" s="33">
        <f>E727+E730+E733+E739+E741+E743+E750+E755+E760+E765+E767+E771+E777</f>
        <v>230491.93799999999</v>
      </c>
      <c r="G726" s="39" t="s">
        <v>600</v>
      </c>
      <c r="H726" s="41">
        <f t="shared" si="92"/>
        <v>230491.93799999999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1039.6949999999999</v>
      </c>
      <c r="D727" s="31">
        <f>SUM(D728:D729)</f>
        <v>1039.6949999999999</v>
      </c>
      <c r="E727" s="31">
        <f>SUM(E728:E729)</f>
        <v>1039.6949999999999</v>
      </c>
    </row>
    <row r="728" spans="1:10" hidden="1" outlineLevel="2">
      <c r="A728" s="6">
        <v>3</v>
      </c>
      <c r="B728" s="4" t="s">
        <v>827</v>
      </c>
      <c r="C728" s="5">
        <v>1039.6949999999999</v>
      </c>
      <c r="D728" s="5">
        <f>C728</f>
        <v>1039.6949999999999</v>
      </c>
      <c r="E728" s="5">
        <f>D728</f>
        <v>1039.6949999999999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25917.103999999999</v>
      </c>
      <c r="D743" s="31">
        <f>D744+D748+D749+D746</f>
        <v>25917.103999999999</v>
      </c>
      <c r="E743" s="31">
        <f>E744+E748+E749+E746</f>
        <v>25917.103999999999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25917.103999999999</v>
      </c>
      <c r="D746" s="5">
        <f>D747</f>
        <v>25917.103999999999</v>
      </c>
      <c r="E746" s="5">
        <f>E747</f>
        <v>25917.103999999999</v>
      </c>
    </row>
    <row r="747" spans="1:5" hidden="1" outlineLevel="3">
      <c r="A747" s="29"/>
      <c r="B747" s="28" t="s">
        <v>838</v>
      </c>
      <c r="C747" s="30">
        <v>25917.103999999999</v>
      </c>
      <c r="D747" s="30">
        <f t="shared" ref="D747:E749" si="97">C747</f>
        <v>25917.103999999999</v>
      </c>
      <c r="E747" s="30">
        <f t="shared" si="97"/>
        <v>25917.103999999999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203193.728</v>
      </c>
      <c r="D750" s="31">
        <f>D754++D751</f>
        <v>203193.728</v>
      </c>
      <c r="E750" s="31">
        <f>E754++E751</f>
        <v>203193.728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>
        <v>203193.728</v>
      </c>
      <c r="D754" s="5">
        <f t="shared" si="98"/>
        <v>203193.728</v>
      </c>
      <c r="E754" s="5">
        <f t="shared" si="98"/>
        <v>203193.728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341.411</v>
      </c>
      <c r="D777" s="31">
        <f>D778</f>
        <v>341.411</v>
      </c>
      <c r="E777" s="31">
        <f>E778</f>
        <v>341.411</v>
      </c>
    </row>
    <row r="778" spans="1:5" hidden="1" outlineLevel="2">
      <c r="A778" s="6"/>
      <c r="B778" s="4" t="s">
        <v>816</v>
      </c>
      <c r="C778" s="5">
        <v>341.411</v>
      </c>
      <c r="D778" s="5">
        <f>C778</f>
        <v>341.411</v>
      </c>
      <c r="E778" s="5">
        <f>D778</f>
        <v>341.411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253" zoomScale="140" zoomScaleNormal="140" workbookViewId="0">
      <selection activeCell="I638" sqref="I638"/>
    </sheetView>
  </sheetViews>
  <sheetFormatPr defaultColWidth="9.140625" defaultRowHeight="15" outlineLevelRow="3"/>
  <cols>
    <col min="1" max="1" width="7" bestFit="1" customWidth="1"/>
    <col min="2" max="2" width="93.42578125" customWidth="1"/>
    <col min="3" max="5" width="16.5703125" bestFit="1" customWidth="1"/>
    <col min="7" max="7" width="15.5703125" bestFit="1" customWidth="1"/>
    <col min="8" max="8" width="16.5703125" bestFit="1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2212071.2220000001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1820000</v>
      </c>
      <c r="D2" s="26">
        <f>D3+D67</f>
        <v>1820000</v>
      </c>
      <c r="E2" s="26">
        <f>E3+E67</f>
        <v>1820000</v>
      </c>
      <c r="G2" s="39" t="s">
        <v>60</v>
      </c>
      <c r="H2" s="41">
        <f t="shared" ref="H2:H65" si="0">C2</f>
        <v>1820000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1149000</v>
      </c>
      <c r="D3" s="23">
        <f>D4+D11+D38+D61</f>
        <v>1149000</v>
      </c>
      <c r="E3" s="23">
        <f>E4+E11+E38+E61</f>
        <v>1149000</v>
      </c>
      <c r="G3" s="39" t="s">
        <v>57</v>
      </c>
      <c r="H3" s="41">
        <f t="shared" si="0"/>
        <v>1149000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664000</v>
      </c>
      <c r="D4" s="21">
        <f>SUM(D5:D10)</f>
        <v>664000</v>
      </c>
      <c r="E4" s="21">
        <f>SUM(E5:E10)</f>
        <v>664000</v>
      </c>
      <c r="F4" s="17"/>
      <c r="G4" s="39" t="s">
        <v>53</v>
      </c>
      <c r="H4" s="41">
        <f t="shared" si="0"/>
        <v>664000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140000</v>
      </c>
      <c r="D5" s="2">
        <f t="shared" ref="D5:E10" si="1">C5</f>
        <v>140000</v>
      </c>
      <c r="E5" s="2">
        <f t="shared" si="1"/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25000</v>
      </c>
      <c r="D6" s="2">
        <f t="shared" si="1"/>
        <v>25000</v>
      </c>
      <c r="E6" s="2">
        <f t="shared" si="1"/>
        <v>25000</v>
      </c>
      <c r="F6" s="17"/>
      <c r="G6" s="17"/>
      <c r="H6" s="41">
        <f t="shared" si="0"/>
        <v>25000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200000</v>
      </c>
      <c r="D7" s="2">
        <f t="shared" si="1"/>
        <v>200000</v>
      </c>
      <c r="E7" s="2">
        <f t="shared" si="1"/>
        <v>200000</v>
      </c>
      <c r="F7" s="17"/>
      <c r="G7" s="17"/>
      <c r="H7" s="41">
        <f t="shared" si="0"/>
        <v>200000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40000</v>
      </c>
      <c r="D8" s="2">
        <f t="shared" si="1"/>
        <v>40000</v>
      </c>
      <c r="E8" s="2">
        <f t="shared" si="1"/>
        <v>40000</v>
      </c>
      <c r="F8" s="17"/>
      <c r="G8" s="17"/>
      <c r="H8" s="41">
        <f t="shared" si="0"/>
        <v>40000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250000</v>
      </c>
      <c r="D9" s="2">
        <f t="shared" si="1"/>
        <v>250000</v>
      </c>
      <c r="E9" s="2">
        <f t="shared" si="1"/>
        <v>250000</v>
      </c>
      <c r="F9" s="17"/>
      <c r="G9" s="17"/>
      <c r="H9" s="41">
        <f t="shared" si="0"/>
        <v>250000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9000</v>
      </c>
      <c r="D10" s="2">
        <f t="shared" si="1"/>
        <v>9000</v>
      </c>
      <c r="E10" s="2">
        <f t="shared" si="1"/>
        <v>9000</v>
      </c>
      <c r="F10" s="17"/>
      <c r="G10" s="17"/>
      <c r="H10" s="41">
        <f t="shared" si="0"/>
        <v>9000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197000</v>
      </c>
      <c r="D11" s="21">
        <f>SUM(D12:D37)</f>
        <v>197000</v>
      </c>
      <c r="E11" s="21">
        <f>SUM(E12:E37)</f>
        <v>197000</v>
      </c>
      <c r="F11" s="17"/>
      <c r="G11" s="39" t="s">
        <v>54</v>
      </c>
      <c r="H11" s="41">
        <f t="shared" si="0"/>
        <v>197000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80000</v>
      </c>
      <c r="D12" s="2">
        <f t="shared" ref="D12:E37" si="2">C12</f>
        <v>80000</v>
      </c>
      <c r="E12" s="2">
        <f t="shared" si="2"/>
        <v>80000</v>
      </c>
      <c r="H12" s="41">
        <f t="shared" si="0"/>
        <v>80000</v>
      </c>
    </row>
    <row r="13" spans="1:14" hidden="1" outlineLevel="1">
      <c r="A13" s="3">
        <v>2102</v>
      </c>
      <c r="B13" s="1" t="s">
        <v>126</v>
      </c>
      <c r="C13" s="2"/>
      <c r="D13" s="2">
        <f t="shared" si="2"/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30000</v>
      </c>
      <c r="D21" s="2">
        <f t="shared" si="2"/>
        <v>30000</v>
      </c>
      <c r="E21" s="2">
        <f t="shared" si="2"/>
        <v>30000</v>
      </c>
      <c r="H21" s="41">
        <f t="shared" si="0"/>
        <v>30000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20000</v>
      </c>
      <c r="D23" s="2">
        <f t="shared" si="2"/>
        <v>20000</v>
      </c>
      <c r="E23" s="2">
        <f t="shared" si="2"/>
        <v>20000</v>
      </c>
      <c r="H23" s="41">
        <f t="shared" si="0"/>
        <v>20000</v>
      </c>
    </row>
    <row r="24" spans="1:8" hidden="1" outlineLevel="1">
      <c r="A24" s="3">
        <v>2304</v>
      </c>
      <c r="B24" s="1" t="s">
        <v>136</v>
      </c>
      <c r="C24" s="2">
        <v>4000</v>
      </c>
      <c r="D24" s="2">
        <f t="shared" si="2"/>
        <v>4000</v>
      </c>
      <c r="E24" s="2">
        <f t="shared" si="2"/>
        <v>4000</v>
      </c>
      <c r="H24" s="41">
        <f t="shared" si="0"/>
        <v>4000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16000</v>
      </c>
      <c r="D29" s="2">
        <f t="shared" si="2"/>
        <v>16000</v>
      </c>
      <c r="E29" s="2">
        <f t="shared" si="2"/>
        <v>16000</v>
      </c>
      <c r="H29" s="41">
        <f t="shared" si="0"/>
        <v>16000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15000</v>
      </c>
      <c r="D32" s="2">
        <f t="shared" si="2"/>
        <v>15000</v>
      </c>
      <c r="E32" s="2">
        <f t="shared" si="2"/>
        <v>15000</v>
      </c>
      <c r="H32" s="41">
        <f t="shared" si="0"/>
        <v>15000</v>
      </c>
    </row>
    <row r="33" spans="1:10" hidden="1" outlineLevel="1">
      <c r="A33" s="3">
        <v>2403</v>
      </c>
      <c r="B33" s="1" t="s">
        <v>144</v>
      </c>
      <c r="C33" s="2">
        <v>10000</v>
      </c>
      <c r="D33" s="2">
        <f t="shared" si="2"/>
        <v>10000</v>
      </c>
      <c r="E33" s="2">
        <f t="shared" si="2"/>
        <v>10000</v>
      </c>
      <c r="H33" s="41">
        <f t="shared" si="0"/>
        <v>10000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20000</v>
      </c>
      <c r="D36" s="2">
        <f t="shared" si="2"/>
        <v>20000</v>
      </c>
      <c r="E36" s="2">
        <f t="shared" si="2"/>
        <v>20000</v>
      </c>
      <c r="H36" s="41">
        <f t="shared" si="0"/>
        <v>20000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285800</v>
      </c>
      <c r="D38" s="21">
        <f>SUM(D39:D60)</f>
        <v>285800</v>
      </c>
      <c r="E38" s="21">
        <f>SUM(E39:E60)</f>
        <v>285800</v>
      </c>
      <c r="G38" s="39" t="s">
        <v>55</v>
      </c>
      <c r="H38" s="41">
        <f t="shared" si="0"/>
        <v>285800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 t="shared" ref="D39:E60" si="3">C39</f>
        <v>22000</v>
      </c>
      <c r="E39" s="2">
        <f t="shared" si="3"/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8000</v>
      </c>
      <c r="D40" s="2">
        <f t="shared" si="3"/>
        <v>8000</v>
      </c>
      <c r="E40" s="2">
        <f t="shared" si="3"/>
        <v>8000</v>
      </c>
      <c r="H40" s="41">
        <f t="shared" si="0"/>
        <v>8000</v>
      </c>
    </row>
    <row r="41" spans="1:10" hidden="1" outlineLevel="1">
      <c r="A41" s="20">
        <v>3103</v>
      </c>
      <c r="B41" s="20" t="s">
        <v>13</v>
      </c>
      <c r="C41" s="2">
        <v>12000</v>
      </c>
      <c r="D41" s="2">
        <f t="shared" si="3"/>
        <v>12000</v>
      </c>
      <c r="E41" s="2">
        <f t="shared" si="3"/>
        <v>12000</v>
      </c>
      <c r="H41" s="41">
        <f t="shared" si="0"/>
        <v>12000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3"/>
        <v>100</v>
      </c>
      <c r="E42" s="2">
        <f t="shared" si="3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10000</v>
      </c>
      <c r="D44" s="2">
        <f t="shared" si="3"/>
        <v>10000</v>
      </c>
      <c r="E44" s="2">
        <f t="shared" si="3"/>
        <v>10000</v>
      </c>
      <c r="H44" s="41">
        <f t="shared" si="0"/>
        <v>10000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3"/>
        <v>7000</v>
      </c>
      <c r="E48" s="2">
        <f t="shared" si="3"/>
        <v>7000</v>
      </c>
      <c r="H48" s="41">
        <f t="shared" si="0"/>
        <v>7000</v>
      </c>
    </row>
    <row r="49" spans="1:10" hidden="1" outlineLevel="1">
      <c r="A49" s="20">
        <v>3207</v>
      </c>
      <c r="B49" s="20" t="s">
        <v>149</v>
      </c>
      <c r="C49" s="2">
        <v>300</v>
      </c>
      <c r="D49" s="2">
        <f t="shared" si="3"/>
        <v>300</v>
      </c>
      <c r="E49" s="2">
        <f t="shared" si="3"/>
        <v>300</v>
      </c>
      <c r="H49" s="41">
        <f t="shared" si="0"/>
        <v>300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  <c r="H54" s="41">
        <f t="shared" si="0"/>
        <v>2000</v>
      </c>
    </row>
    <row r="55" spans="1:10" hidden="1" outlineLevel="1">
      <c r="A55" s="20">
        <v>3303</v>
      </c>
      <c r="B55" s="20" t="s">
        <v>153</v>
      </c>
      <c r="C55" s="2">
        <v>192000</v>
      </c>
      <c r="D55" s="2">
        <f t="shared" si="3"/>
        <v>192000</v>
      </c>
      <c r="E55" s="2">
        <f t="shared" si="3"/>
        <v>192000</v>
      </c>
      <c r="H55" s="41">
        <f t="shared" si="0"/>
        <v>192000</v>
      </c>
    </row>
    <row r="56" spans="1:10" hidden="1" outlineLevel="1">
      <c r="A56" s="20">
        <v>3303</v>
      </c>
      <c r="B56" s="20" t="s">
        <v>154</v>
      </c>
      <c r="C56" s="2">
        <v>30000</v>
      </c>
      <c r="D56" s="2">
        <f t="shared" si="3"/>
        <v>30000</v>
      </c>
      <c r="E56" s="2">
        <f t="shared" si="3"/>
        <v>30000</v>
      </c>
      <c r="H56" s="41">
        <f t="shared" si="0"/>
        <v>30000</v>
      </c>
    </row>
    <row r="57" spans="1:10" hidden="1" outlineLevel="1">
      <c r="A57" s="20">
        <v>3304</v>
      </c>
      <c r="B57" s="20" t="s">
        <v>155</v>
      </c>
      <c r="C57" s="2">
        <v>600</v>
      </c>
      <c r="D57" s="2">
        <f t="shared" si="3"/>
        <v>600</v>
      </c>
      <c r="E57" s="2">
        <f t="shared" si="3"/>
        <v>600</v>
      </c>
      <c r="H57" s="41">
        <f t="shared" si="0"/>
        <v>600</v>
      </c>
    </row>
    <row r="58" spans="1:10" hidden="1" outlineLevel="1">
      <c r="A58" s="20">
        <v>3305</v>
      </c>
      <c r="B58" s="20" t="s">
        <v>156</v>
      </c>
      <c r="C58" s="2"/>
      <c r="D58" s="2">
        <f t="shared" si="3"/>
        <v>0</v>
      </c>
      <c r="E58" s="2">
        <f t="shared" si="3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>
        <v>300</v>
      </c>
      <c r="D59" s="2">
        <f t="shared" si="3"/>
        <v>300</v>
      </c>
      <c r="E59" s="2">
        <f t="shared" si="3"/>
        <v>300</v>
      </c>
      <c r="H59" s="41">
        <f t="shared" si="0"/>
        <v>300</v>
      </c>
    </row>
    <row r="60" spans="1:10" hidden="1" outlineLevel="1">
      <c r="A60" s="20">
        <v>3399</v>
      </c>
      <c r="B60" s="20" t="s">
        <v>104</v>
      </c>
      <c r="C60" s="2"/>
      <c r="D60" s="2">
        <f t="shared" si="3"/>
        <v>0</v>
      </c>
      <c r="E60" s="2">
        <f t="shared" si="3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2200</v>
      </c>
      <c r="D61" s="22">
        <f>SUM(D62:D66)</f>
        <v>2200</v>
      </c>
      <c r="E61" s="22">
        <f>SUM(E62:E66)</f>
        <v>2200</v>
      </c>
      <c r="G61" s="39" t="s">
        <v>105</v>
      </c>
      <c r="H61" s="41">
        <f t="shared" si="0"/>
        <v>2200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2000</v>
      </c>
      <c r="D62" s="2">
        <f t="shared" ref="D62:E66" si="4">C62</f>
        <v>2000</v>
      </c>
      <c r="E62" s="2">
        <f t="shared" si="4"/>
        <v>2000</v>
      </c>
      <c r="H62" s="41">
        <f t="shared" si="0"/>
        <v>2000</v>
      </c>
    </row>
    <row r="63" spans="1:10" hidden="1" outlineLevel="1">
      <c r="A63" s="3">
        <v>4002</v>
      </c>
      <c r="B63" s="1" t="s">
        <v>160</v>
      </c>
      <c r="C63" s="2">
        <v>200</v>
      </c>
      <c r="D63" s="2">
        <f t="shared" si="4"/>
        <v>200</v>
      </c>
      <c r="E63" s="2">
        <f t="shared" si="4"/>
        <v>200</v>
      </c>
      <c r="H63" s="41">
        <f t="shared" si="0"/>
        <v>200</v>
      </c>
    </row>
    <row r="64" spans="1:10" hidden="1" outlineLevel="1">
      <c r="A64" s="3">
        <v>4003</v>
      </c>
      <c r="B64" s="1" t="s">
        <v>106</v>
      </c>
      <c r="C64" s="2"/>
      <c r="D64" s="2">
        <f t="shared" si="4"/>
        <v>0</v>
      </c>
      <c r="E64" s="2">
        <f t="shared" si="4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4"/>
        <v>0</v>
      </c>
      <c r="E65" s="2">
        <f t="shared" si="4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4"/>
        <v>0</v>
      </c>
      <c r="E66" s="2">
        <f t="shared" si="4"/>
        <v>0</v>
      </c>
      <c r="H66" s="41">
        <f t="shared" ref="H66:H129" si="5">C66</f>
        <v>0</v>
      </c>
    </row>
    <row r="67" spans="1:10" collapsed="1">
      <c r="A67" s="165" t="s">
        <v>579</v>
      </c>
      <c r="B67" s="165"/>
      <c r="C67" s="25">
        <f>C97+C68</f>
        <v>671000</v>
      </c>
      <c r="D67" s="25">
        <f>D97+D68</f>
        <v>671000</v>
      </c>
      <c r="E67" s="25">
        <f>E97+E68</f>
        <v>671000</v>
      </c>
      <c r="G67" s="39" t="s">
        <v>59</v>
      </c>
      <c r="H67" s="41">
        <f t="shared" si="5"/>
        <v>671000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66914</v>
      </c>
      <c r="D68" s="21">
        <f>SUM(D69:D96)</f>
        <v>66914</v>
      </c>
      <c r="E68" s="21">
        <f>SUM(E69:E96)</f>
        <v>66914</v>
      </c>
      <c r="G68" s="39" t="s">
        <v>56</v>
      </c>
      <c r="H68" s="41">
        <f t="shared" si="5"/>
        <v>66914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 t="shared" ref="D69:E96" si="6">C69</f>
        <v>0</v>
      </c>
      <c r="E69" s="2">
        <f t="shared" si="6"/>
        <v>0</v>
      </c>
      <c r="H69" s="41">
        <f t="shared" si="5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si="6"/>
        <v>0</v>
      </c>
      <c r="E70" s="2">
        <f t="shared" si="6"/>
        <v>0</v>
      </c>
      <c r="H70" s="41">
        <f t="shared" si="5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  <c r="H71" s="41">
        <f t="shared" si="5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  <c r="H72" s="41">
        <f t="shared" si="5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6"/>
        <v>500</v>
      </c>
      <c r="E73" s="2">
        <f t="shared" si="6"/>
        <v>500</v>
      </c>
      <c r="H73" s="41">
        <f t="shared" si="5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  <c r="H74" s="41">
        <f t="shared" si="5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  <c r="H75" s="41">
        <f t="shared" si="5"/>
        <v>0</v>
      </c>
    </row>
    <row r="76" spans="1:10" ht="15" hidden="1" customHeight="1" outlineLevel="1">
      <c r="A76" s="3">
        <v>5106</v>
      </c>
      <c r="B76" s="2" t="s">
        <v>170</v>
      </c>
      <c r="C76" s="2">
        <v>14000</v>
      </c>
      <c r="D76" s="2">
        <f t="shared" si="6"/>
        <v>14000</v>
      </c>
      <c r="E76" s="2">
        <f t="shared" si="6"/>
        <v>14000</v>
      </c>
      <c r="H76" s="41">
        <f t="shared" si="5"/>
        <v>14000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  <c r="H77" s="41">
        <f t="shared" si="5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  <c r="H78" s="41">
        <f t="shared" si="5"/>
        <v>0</v>
      </c>
    </row>
    <row r="79" spans="1:10" ht="15" hidden="1" customHeight="1" outlineLevel="1">
      <c r="A79" s="3">
        <v>5201</v>
      </c>
      <c r="B79" s="2" t="s">
        <v>20</v>
      </c>
      <c r="C79" s="18">
        <v>50000</v>
      </c>
      <c r="D79" s="2">
        <f t="shared" si="6"/>
        <v>50000</v>
      </c>
      <c r="E79" s="2">
        <f t="shared" si="6"/>
        <v>50000</v>
      </c>
      <c r="H79" s="41">
        <f t="shared" si="5"/>
        <v>50000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  <c r="H80" s="41">
        <f t="shared" si="5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  <c r="H81" s="41">
        <f t="shared" si="5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  <c r="H82" s="41">
        <f t="shared" si="5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94</v>
      </c>
      <c r="D83" s="2">
        <f t="shared" si="6"/>
        <v>94</v>
      </c>
      <c r="E83" s="2">
        <f t="shared" si="6"/>
        <v>94</v>
      </c>
      <c r="H83" s="41">
        <f t="shared" si="5"/>
        <v>94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  <c r="H84" s="41">
        <f t="shared" si="5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  <c r="H85" s="41">
        <f t="shared" si="5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si="6"/>
        <v>0</v>
      </c>
      <c r="E86" s="2">
        <f t="shared" si="6"/>
        <v>0</v>
      </c>
      <c r="H86" s="41">
        <f t="shared" si="5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6"/>
        <v>0</v>
      </c>
      <c r="E87" s="2">
        <f t="shared" si="6"/>
        <v>0</v>
      </c>
      <c r="H87" s="41">
        <f t="shared" si="5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6"/>
        <v>0</v>
      </c>
      <c r="E88" s="2">
        <f t="shared" si="6"/>
        <v>0</v>
      </c>
      <c r="H88" s="41">
        <f t="shared" si="5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6"/>
        <v>0</v>
      </c>
      <c r="E89" s="2">
        <f t="shared" si="6"/>
        <v>0</v>
      </c>
      <c r="H89" s="41">
        <f t="shared" si="5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6"/>
        <v>0</v>
      </c>
      <c r="E90" s="2">
        <f t="shared" si="6"/>
        <v>0</v>
      </c>
      <c r="H90" s="41">
        <f t="shared" si="5"/>
        <v>0</v>
      </c>
    </row>
    <row r="91" spans="1:8" ht="15" hidden="1" customHeight="1" outlineLevel="1">
      <c r="A91" s="3">
        <v>5211</v>
      </c>
      <c r="B91" s="2" t="s">
        <v>23</v>
      </c>
      <c r="C91" s="2">
        <v>320</v>
      </c>
      <c r="D91" s="2">
        <f t="shared" si="6"/>
        <v>320</v>
      </c>
      <c r="E91" s="2">
        <f t="shared" si="6"/>
        <v>320</v>
      </c>
      <c r="H91" s="41">
        <f t="shared" si="5"/>
        <v>320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6"/>
        <v>0</v>
      </c>
      <c r="E92" s="2">
        <f t="shared" si="6"/>
        <v>0</v>
      </c>
      <c r="H92" s="41">
        <f t="shared" si="5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6"/>
        <v>0</v>
      </c>
      <c r="E93" s="2">
        <f t="shared" si="6"/>
        <v>0</v>
      </c>
      <c r="H93" s="41">
        <f t="shared" si="5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6"/>
        <v>1000</v>
      </c>
      <c r="E94" s="2">
        <f t="shared" si="6"/>
        <v>1000</v>
      </c>
      <c r="H94" s="41">
        <f t="shared" si="5"/>
        <v>1000</v>
      </c>
    </row>
    <row r="95" spans="1:8" ht="13.5" hidden="1" customHeight="1" outlineLevel="1">
      <c r="A95" s="3">
        <v>5302</v>
      </c>
      <c r="B95" s="2" t="s">
        <v>24</v>
      </c>
      <c r="C95" s="2">
        <v>1000</v>
      </c>
      <c r="D95" s="2">
        <f t="shared" si="6"/>
        <v>1000</v>
      </c>
      <c r="E95" s="2">
        <f t="shared" si="6"/>
        <v>1000</v>
      </c>
      <c r="H95" s="41">
        <f t="shared" si="5"/>
        <v>1000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6"/>
        <v>0</v>
      </c>
      <c r="E96" s="2">
        <f t="shared" si="6"/>
        <v>0</v>
      </c>
      <c r="H96" s="41">
        <f t="shared" si="5"/>
        <v>0</v>
      </c>
    </row>
    <row r="97" spans="1:10" collapsed="1">
      <c r="A97" s="19" t="s">
        <v>184</v>
      </c>
      <c r="B97" s="24"/>
      <c r="C97" s="21">
        <f>SUM(C98:C113)</f>
        <v>604086</v>
      </c>
      <c r="D97" s="21">
        <f>SUM(D98:D113)</f>
        <v>604086</v>
      </c>
      <c r="E97" s="21">
        <f>SUM(E98:E113)</f>
        <v>604086</v>
      </c>
      <c r="G97" s="39" t="s">
        <v>58</v>
      </c>
      <c r="H97" s="41">
        <f t="shared" si="5"/>
        <v>604086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500000</v>
      </c>
      <c r="D98" s="2">
        <f t="shared" ref="D98:E113" si="7">C98</f>
        <v>500000</v>
      </c>
      <c r="E98" s="2">
        <f t="shared" si="7"/>
        <v>500000</v>
      </c>
      <c r="H98" s="41">
        <f t="shared" si="5"/>
        <v>500000</v>
      </c>
    </row>
    <row r="99" spans="1:10" ht="15" hidden="1" customHeight="1" outlineLevel="1">
      <c r="A99" s="3">
        <v>6002</v>
      </c>
      <c r="B99" s="1" t="s">
        <v>185</v>
      </c>
      <c r="C99" s="2">
        <v>54000</v>
      </c>
      <c r="D99" s="2">
        <f t="shared" si="7"/>
        <v>54000</v>
      </c>
      <c r="E99" s="2">
        <f t="shared" si="7"/>
        <v>54000</v>
      </c>
      <c r="H99" s="41">
        <f t="shared" si="5"/>
        <v>54000</v>
      </c>
    </row>
    <row r="100" spans="1:10" ht="15" hidden="1" customHeight="1" outlineLevel="1">
      <c r="A100" s="3">
        <v>6003</v>
      </c>
      <c r="B100" s="1" t="s">
        <v>186</v>
      </c>
      <c r="C100" s="2">
        <v>1000</v>
      </c>
      <c r="D100" s="2">
        <f t="shared" si="7"/>
        <v>1000</v>
      </c>
      <c r="E100" s="2">
        <f t="shared" si="7"/>
        <v>1000</v>
      </c>
      <c r="H100" s="41">
        <f t="shared" si="5"/>
        <v>1000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7"/>
        <v>0</v>
      </c>
      <c r="E101" s="2">
        <f t="shared" si="7"/>
        <v>0</v>
      </c>
      <c r="H101" s="41">
        <f t="shared" si="5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7"/>
        <v>0</v>
      </c>
      <c r="E102" s="2">
        <f t="shared" si="7"/>
        <v>0</v>
      </c>
      <c r="H102" s="41">
        <f t="shared" si="5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7"/>
        <v>2000</v>
      </c>
      <c r="E103" s="2">
        <f t="shared" si="7"/>
        <v>2000</v>
      </c>
      <c r="H103" s="41">
        <f t="shared" si="5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5000</v>
      </c>
      <c r="D104" s="2">
        <f t="shared" si="7"/>
        <v>5000</v>
      </c>
      <c r="E104" s="2">
        <f t="shared" si="7"/>
        <v>5000</v>
      </c>
      <c r="H104" s="41">
        <f t="shared" si="5"/>
        <v>5000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7"/>
        <v>0</v>
      </c>
      <c r="E105" s="2">
        <f t="shared" si="7"/>
        <v>0</v>
      </c>
      <c r="H105" s="41">
        <f t="shared" si="5"/>
        <v>0</v>
      </c>
    </row>
    <row r="106" spans="1:10" hidden="1" outlineLevel="1">
      <c r="A106" s="3">
        <v>6009</v>
      </c>
      <c r="B106" s="1" t="s">
        <v>28</v>
      </c>
      <c r="C106" s="2">
        <v>400</v>
      </c>
      <c r="D106" s="2">
        <f t="shared" si="7"/>
        <v>400</v>
      </c>
      <c r="E106" s="2">
        <f t="shared" si="7"/>
        <v>400</v>
      </c>
      <c r="H106" s="41">
        <f t="shared" si="5"/>
        <v>400</v>
      </c>
    </row>
    <row r="107" spans="1:10" hidden="1" outlineLevel="1">
      <c r="A107" s="3">
        <v>6010</v>
      </c>
      <c r="B107" s="1" t="s">
        <v>189</v>
      </c>
      <c r="C107" s="2">
        <v>1000</v>
      </c>
      <c r="D107" s="2">
        <f t="shared" si="7"/>
        <v>1000</v>
      </c>
      <c r="E107" s="2">
        <f t="shared" si="7"/>
        <v>1000</v>
      </c>
      <c r="H107" s="41">
        <f t="shared" si="5"/>
        <v>1000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7"/>
        <v>0</v>
      </c>
      <c r="E108" s="2">
        <f t="shared" si="7"/>
        <v>0</v>
      </c>
      <c r="H108" s="41">
        <f t="shared" si="5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7"/>
        <v>1000</v>
      </c>
      <c r="E109" s="2">
        <f t="shared" si="7"/>
        <v>1000</v>
      </c>
      <c r="H109" s="41">
        <f t="shared" si="5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7"/>
        <v>1000</v>
      </c>
      <c r="E110" s="2">
        <f t="shared" si="7"/>
        <v>1000</v>
      </c>
      <c r="H110" s="41">
        <f t="shared" si="5"/>
        <v>1000</v>
      </c>
    </row>
    <row r="111" spans="1:10" hidden="1" outlineLevel="1">
      <c r="A111" s="3">
        <v>6099</v>
      </c>
      <c r="B111" s="1" t="s">
        <v>193</v>
      </c>
      <c r="C111" s="2">
        <v>36000</v>
      </c>
      <c r="D111" s="2">
        <f t="shared" si="7"/>
        <v>36000</v>
      </c>
      <c r="E111" s="2">
        <f t="shared" si="7"/>
        <v>36000</v>
      </c>
      <c r="H111" s="41">
        <f t="shared" si="5"/>
        <v>36000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7"/>
        <v>0</v>
      </c>
      <c r="E112" s="2">
        <f t="shared" si="7"/>
        <v>0</v>
      </c>
      <c r="H112" s="41">
        <f t="shared" si="5"/>
        <v>0</v>
      </c>
    </row>
    <row r="113" spans="1:10" hidden="1" outlineLevel="1">
      <c r="A113" s="8">
        <v>6099</v>
      </c>
      <c r="B113" s="1" t="s">
        <v>29</v>
      </c>
      <c r="C113" s="2">
        <v>2686</v>
      </c>
      <c r="D113" s="2">
        <f t="shared" si="7"/>
        <v>2686</v>
      </c>
      <c r="E113" s="2">
        <f t="shared" si="7"/>
        <v>2686</v>
      </c>
      <c r="H113" s="41">
        <f t="shared" si="5"/>
        <v>2686</v>
      </c>
    </row>
    <row r="114" spans="1:10" collapsed="1">
      <c r="A114" s="170" t="s">
        <v>62</v>
      </c>
      <c r="B114" s="171"/>
      <c r="C114" s="26">
        <f>C115+C152+C177</f>
        <v>392071.22200000001</v>
      </c>
      <c r="D114" s="26">
        <f>D115+D152+D177</f>
        <v>392071.22200000001</v>
      </c>
      <c r="E114" s="26">
        <f>E115+E152+E177</f>
        <v>392071.22200000001</v>
      </c>
      <c r="G114" s="39" t="s">
        <v>62</v>
      </c>
      <c r="H114" s="41">
        <f t="shared" si="5"/>
        <v>392071.22200000001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133842.64300000001</v>
      </c>
      <c r="D115" s="23">
        <f>D116+D135</f>
        <v>133842.64300000001</v>
      </c>
      <c r="E115" s="23">
        <f>E116+E135</f>
        <v>133842.64300000001</v>
      </c>
      <c r="G115" s="39" t="s">
        <v>61</v>
      </c>
      <c r="H115" s="41">
        <f t="shared" si="5"/>
        <v>133842.64300000001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90385.260000000009</v>
      </c>
      <c r="D116" s="21">
        <f>D117+D120+D123+D126+D129+D132</f>
        <v>90385.260000000009</v>
      </c>
      <c r="E116" s="21">
        <f>E117+E120+E123+E126+E129+E132</f>
        <v>90385.260000000009</v>
      </c>
      <c r="G116" s="39" t="s">
        <v>583</v>
      </c>
      <c r="H116" s="41">
        <f t="shared" si="5"/>
        <v>90385.260000000009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88015.993000000002</v>
      </c>
      <c r="D117" s="2">
        <f>D118+D119</f>
        <v>88015.993000000002</v>
      </c>
      <c r="E117" s="2">
        <f>E118+E119</f>
        <v>88015.993000000002</v>
      </c>
      <c r="H117" s="41">
        <f t="shared" si="5"/>
        <v>88015.993000000002</v>
      </c>
    </row>
    <row r="118" spans="1:10" ht="15" hidden="1" customHeight="1" outlineLevel="2">
      <c r="A118" s="131"/>
      <c r="B118" s="130" t="s">
        <v>855</v>
      </c>
      <c r="C118" s="129">
        <v>88015.993000000002</v>
      </c>
      <c r="D118" s="129">
        <f>C118</f>
        <v>88015.993000000002</v>
      </c>
      <c r="E118" s="129">
        <f>D118</f>
        <v>88015.993000000002</v>
      </c>
      <c r="H118" s="41">
        <f t="shared" si="5"/>
        <v>88015.993000000002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5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5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5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5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5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5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5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2369.2669999999998</v>
      </c>
      <c r="D126" s="2">
        <f>D127+D128</f>
        <v>2369.2669999999998</v>
      </c>
      <c r="E126" s="2">
        <f>E127+E128</f>
        <v>2369.2669999999998</v>
      </c>
      <c r="H126" s="41">
        <f t="shared" si="5"/>
        <v>2369.2669999999998</v>
      </c>
    </row>
    <row r="127" spans="1:10" ht="15" hidden="1" customHeight="1" outlineLevel="2">
      <c r="A127" s="131"/>
      <c r="B127" s="130" t="s">
        <v>855</v>
      </c>
      <c r="C127" s="129">
        <v>2369.2669999999998</v>
      </c>
      <c r="D127" s="129">
        <f>C127</f>
        <v>2369.2669999999998</v>
      </c>
      <c r="E127" s="129">
        <f>D127</f>
        <v>2369.2669999999998</v>
      </c>
      <c r="H127" s="41">
        <f t="shared" si="5"/>
        <v>2369.2669999999998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5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5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ref="H130:H178" si="8">C130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si="8"/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8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8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8"/>
        <v>0</v>
      </c>
    </row>
    <row r="135" spans="1:10" collapsed="1">
      <c r="A135" s="166" t="s">
        <v>202</v>
      </c>
      <c r="B135" s="167"/>
      <c r="C135" s="21">
        <f>C136+C140+C143+C146+C149</f>
        <v>43457.383000000002</v>
      </c>
      <c r="D135" s="21">
        <f>D136+D140+D143+D146+D149</f>
        <v>43457.383000000002</v>
      </c>
      <c r="E135" s="21">
        <f>E136+E140+E143+E146+E149</f>
        <v>43457.383000000002</v>
      </c>
      <c r="G135" s="39" t="s">
        <v>584</v>
      </c>
      <c r="H135" s="41">
        <f t="shared" si="8"/>
        <v>43457.383000000002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9365.07</v>
      </c>
      <c r="D136" s="2">
        <f>D137+D138+D139</f>
        <v>9365.07</v>
      </c>
      <c r="E136" s="2">
        <f>E137+E138+E139</f>
        <v>9365.07</v>
      </c>
      <c r="H136" s="41">
        <f t="shared" si="8"/>
        <v>9365.07</v>
      </c>
    </row>
    <row r="137" spans="1:10" ht="15" hidden="1" customHeight="1" outlineLevel="2">
      <c r="A137" s="131"/>
      <c r="B137" s="130" t="s">
        <v>855</v>
      </c>
      <c r="C137" s="129">
        <v>5267.2479999999996</v>
      </c>
      <c r="D137" s="129">
        <f t="shared" ref="D137:E139" si="9">C137</f>
        <v>5267.2479999999996</v>
      </c>
      <c r="E137" s="129">
        <f t="shared" si="9"/>
        <v>5267.2479999999996</v>
      </c>
      <c r="H137" s="41">
        <f t="shared" si="8"/>
        <v>5267.2479999999996</v>
      </c>
    </row>
    <row r="138" spans="1:10" ht="15" hidden="1" customHeight="1" outlineLevel="2">
      <c r="A138" s="131"/>
      <c r="B138" s="130" t="s">
        <v>862</v>
      </c>
      <c r="C138" s="129">
        <v>4026.73</v>
      </c>
      <c r="D138" s="129">
        <f t="shared" si="9"/>
        <v>4026.73</v>
      </c>
      <c r="E138" s="129">
        <f t="shared" si="9"/>
        <v>4026.73</v>
      </c>
      <c r="H138" s="41">
        <f t="shared" si="8"/>
        <v>4026.73</v>
      </c>
    </row>
    <row r="139" spans="1:10" ht="15" hidden="1" customHeight="1" outlineLevel="2">
      <c r="A139" s="131"/>
      <c r="B139" s="130" t="s">
        <v>861</v>
      </c>
      <c r="C139" s="129">
        <v>71.091999999999999</v>
      </c>
      <c r="D139" s="129">
        <f t="shared" si="9"/>
        <v>71.091999999999999</v>
      </c>
      <c r="E139" s="129">
        <f t="shared" si="9"/>
        <v>71.091999999999999</v>
      </c>
      <c r="H139" s="41">
        <f t="shared" si="8"/>
        <v>71.091999999999999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8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8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8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8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8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8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8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8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8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34092.313000000002</v>
      </c>
      <c r="D149" s="2">
        <f>D150+D151</f>
        <v>34092.313000000002</v>
      </c>
      <c r="E149" s="2">
        <f>E150+E151</f>
        <v>34092.313000000002</v>
      </c>
      <c r="H149" s="41">
        <f t="shared" si="8"/>
        <v>34092.313000000002</v>
      </c>
    </row>
    <row r="150" spans="1:10" ht="15" hidden="1" customHeight="1" outlineLevel="2">
      <c r="A150" s="131"/>
      <c r="B150" s="130" t="s">
        <v>855</v>
      </c>
      <c r="C150" s="129">
        <v>34092.313000000002</v>
      </c>
      <c r="D150" s="129">
        <f>C150</f>
        <v>34092.313000000002</v>
      </c>
      <c r="E150" s="129">
        <f>D150</f>
        <v>34092.313000000002</v>
      </c>
      <c r="H150" s="41">
        <f t="shared" si="8"/>
        <v>34092.313000000002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8"/>
        <v>0</v>
      </c>
    </row>
    <row r="152" spans="1:10" collapsed="1">
      <c r="A152" s="168" t="s">
        <v>581</v>
      </c>
      <c r="B152" s="169"/>
      <c r="C152" s="23">
        <f>C153+C163+C170</f>
        <v>90694.573000000004</v>
      </c>
      <c r="D152" s="23">
        <f>D153+D163+D170</f>
        <v>90694.573000000004</v>
      </c>
      <c r="E152" s="23">
        <f>E153+E163+E170</f>
        <v>90694.573000000004</v>
      </c>
      <c r="G152" s="39" t="s">
        <v>66</v>
      </c>
      <c r="H152" s="41">
        <f t="shared" si="8"/>
        <v>90694.573000000004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90694.573000000004</v>
      </c>
      <c r="D153" s="21">
        <f>D154+D157+D160</f>
        <v>90694.573000000004</v>
      </c>
      <c r="E153" s="21">
        <f>E154+E157+E160</f>
        <v>90694.573000000004</v>
      </c>
      <c r="G153" s="39" t="s">
        <v>585</v>
      </c>
      <c r="H153" s="41">
        <f t="shared" si="8"/>
        <v>90694.573000000004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90694.573000000004</v>
      </c>
      <c r="D154" s="2">
        <f>D155+D156</f>
        <v>90694.573000000004</v>
      </c>
      <c r="E154" s="2">
        <f>E155+E156</f>
        <v>90694.573000000004</v>
      </c>
      <c r="H154" s="41">
        <f t="shared" si="8"/>
        <v>90694.573000000004</v>
      </c>
    </row>
    <row r="155" spans="1:10" ht="15" hidden="1" customHeight="1" outlineLevel="2">
      <c r="A155" s="131"/>
      <c r="B155" s="130" t="s">
        <v>855</v>
      </c>
      <c r="C155" s="129">
        <v>79527.573000000004</v>
      </c>
      <c r="D155" s="129">
        <f>C155</f>
        <v>79527.573000000004</v>
      </c>
      <c r="E155" s="129">
        <f>D155</f>
        <v>79527.573000000004</v>
      </c>
      <c r="H155" s="41">
        <f t="shared" si="8"/>
        <v>79527.573000000004</v>
      </c>
    </row>
    <row r="156" spans="1:10" ht="15" hidden="1" customHeight="1" outlineLevel="2">
      <c r="A156" s="131"/>
      <c r="B156" s="130" t="s">
        <v>860</v>
      </c>
      <c r="C156" s="129">
        <v>11167</v>
      </c>
      <c r="D156" s="129">
        <f>C156</f>
        <v>11167</v>
      </c>
      <c r="E156" s="129">
        <f>D156</f>
        <v>11167</v>
      </c>
      <c r="H156" s="41">
        <f t="shared" si="8"/>
        <v>11167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8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8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8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8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8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8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8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8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8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8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8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8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8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8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8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8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8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8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8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8"/>
        <v>0</v>
      </c>
    </row>
    <row r="177" spans="1:10" collapsed="1">
      <c r="A177" s="168" t="s">
        <v>582</v>
      </c>
      <c r="B177" s="169"/>
      <c r="C177" s="27">
        <f>C178</f>
        <v>167534.00599999999</v>
      </c>
      <c r="D177" s="27">
        <f>D178</f>
        <v>167534.00599999999</v>
      </c>
      <c r="E177" s="27">
        <f>E178</f>
        <v>167534.00599999999</v>
      </c>
      <c r="G177" s="39" t="s">
        <v>216</v>
      </c>
      <c r="H177" s="41">
        <f t="shared" si="8"/>
        <v>167534.00599999999</v>
      </c>
      <c r="I177" s="42"/>
      <c r="J177" s="40" t="b">
        <f>AND(H177=I177)</f>
        <v>0</v>
      </c>
    </row>
    <row r="178" spans="1:10">
      <c r="A178" s="166" t="s">
        <v>217</v>
      </c>
      <c r="B178" s="167"/>
      <c r="C178" s="21">
        <f>C179+C184+C188+C197+C200+C203+C215+C222+C228+C235+C238+C243+C250</f>
        <v>167534.00599999999</v>
      </c>
      <c r="D178" s="21">
        <f>D179+D184+D188+D197+D200+D203+D215+D222+D228+D235+D238+D243+D250</f>
        <v>167534.00599999999</v>
      </c>
      <c r="E178" s="21">
        <f>E179+E184+E188+E197+E200+E203+E215+E222+E228+E235+E238+E243+E250</f>
        <v>167534.00599999999</v>
      </c>
      <c r="G178" s="39" t="s">
        <v>587</v>
      </c>
      <c r="H178" s="41">
        <f t="shared" si="8"/>
        <v>167534.00599999999</v>
      </c>
      <c r="I178" s="42"/>
      <c r="J178" s="40" t="b">
        <f>AND(H178=I178)</f>
        <v>0</v>
      </c>
    </row>
    <row r="179" spans="1:10" hidden="1" outlineLevel="1">
      <c r="A179" s="172" t="s">
        <v>849</v>
      </c>
      <c r="B179" s="173"/>
      <c r="C179" s="2">
        <f>C180+C182</f>
        <v>1039.6949999999999</v>
      </c>
      <c r="D179" s="2">
        <f>D180+D182</f>
        <v>1039.6949999999999</v>
      </c>
      <c r="E179" s="2">
        <f>E180+E182</f>
        <v>1039.6949999999999</v>
      </c>
    </row>
    <row r="180" spans="1:10" hidden="1" outlineLevel="2">
      <c r="A180" s="131">
        <v>3</v>
      </c>
      <c r="B180" s="130" t="s">
        <v>857</v>
      </c>
      <c r="C180" s="129">
        <f>C181</f>
        <v>1039.6949999999999</v>
      </c>
      <c r="D180" s="129">
        <f>D181</f>
        <v>1039.6949999999999</v>
      </c>
      <c r="E180" s="129">
        <f>E181</f>
        <v>1039.6949999999999</v>
      </c>
    </row>
    <row r="181" spans="1:10" hidden="1" outlineLevel="2">
      <c r="A181" s="90"/>
      <c r="B181" s="89" t="s">
        <v>855</v>
      </c>
      <c r="C181" s="128">
        <v>1039.6949999999999</v>
      </c>
      <c r="D181" s="128">
        <f>C181</f>
        <v>1039.6949999999999</v>
      </c>
      <c r="E181" s="128">
        <f>D181</f>
        <v>1039.6949999999999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166152.9</v>
      </c>
      <c r="D203" s="2">
        <f>D204+D211+D213+D207</f>
        <v>166152.9</v>
      </c>
      <c r="E203" s="2">
        <f>E204+E211+E213+E207</f>
        <v>166152.9</v>
      </c>
    </row>
    <row r="204" spans="1:5" hidden="1" outlineLevel="2">
      <c r="A204" s="131">
        <v>1</v>
      </c>
      <c r="B204" s="130" t="s">
        <v>859</v>
      </c>
      <c r="C204" s="129">
        <f>C205+C206</f>
        <v>15000</v>
      </c>
      <c r="D204" s="129">
        <f>D205+D206</f>
        <v>15000</v>
      </c>
      <c r="E204" s="129">
        <f>E205+E206</f>
        <v>15000</v>
      </c>
    </row>
    <row r="205" spans="1:5" hidden="1" outlineLevel="3">
      <c r="A205" s="90"/>
      <c r="B205" s="89" t="s">
        <v>855</v>
      </c>
      <c r="C205" s="128">
        <v>15000</v>
      </c>
      <c r="D205" s="128">
        <f>C205</f>
        <v>15000</v>
      </c>
      <c r="E205" s="128">
        <f>D205</f>
        <v>15000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23696.875</v>
      </c>
      <c r="D207" s="129">
        <f>D209+D208+D210</f>
        <v>23696.875</v>
      </c>
      <c r="E207" s="129">
        <f>E209+E208+E210</f>
        <v>23696.875</v>
      </c>
    </row>
    <row r="208" spans="1:5" hidden="1" outlineLevel="3">
      <c r="A208" s="90"/>
      <c r="B208" s="89" t="s">
        <v>855</v>
      </c>
      <c r="C208" s="128">
        <v>23696.875</v>
      </c>
      <c r="D208" s="128">
        <f t="shared" ref="D208:E210" si="12">C208</f>
        <v>23696.875</v>
      </c>
      <c r="E208" s="128">
        <f t="shared" si="12"/>
        <v>23696.875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127456.02499999999</v>
      </c>
      <c r="D211" s="129">
        <f>D212</f>
        <v>127456.02499999999</v>
      </c>
      <c r="E211" s="129">
        <f>E212</f>
        <v>127456.02499999999</v>
      </c>
    </row>
    <row r="212" spans="1:5" hidden="1" outlineLevel="3">
      <c r="A212" s="90"/>
      <c r="B212" s="89" t="s">
        <v>855</v>
      </c>
      <c r="C212" s="128">
        <v>127456.02499999999</v>
      </c>
      <c r="D212" s="128">
        <f>C212</f>
        <v>127456.02499999999</v>
      </c>
      <c r="E212" s="128">
        <f>D212</f>
        <v>127456.02499999999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 t="shared" ref="D224:E227" si="14">C224</f>
        <v>0</v>
      </c>
      <c r="E224" s="128">
        <f t="shared" si="14"/>
        <v>0</v>
      </c>
    </row>
    <row r="225" spans="1:5" hidden="1" outlineLevel="3">
      <c r="A225" s="90"/>
      <c r="B225" s="89" t="s">
        <v>833</v>
      </c>
      <c r="C225" s="128"/>
      <c r="D225" s="128">
        <f t="shared" si="14"/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 t="shared" ref="D230:E232" si="15">C230</f>
        <v>0</v>
      </c>
      <c r="E230" s="128">
        <f t="shared" si="15"/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si="15"/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 t="shared" ref="D240:E242" si="16">C240</f>
        <v>0</v>
      </c>
      <c r="E240" s="128">
        <f t="shared" si="16"/>
        <v>0</v>
      </c>
    </row>
    <row r="241" spans="1:10" hidden="1" outlineLevel="3">
      <c r="A241" s="90"/>
      <c r="B241" s="89" t="s">
        <v>825</v>
      </c>
      <c r="C241" s="128"/>
      <c r="D241" s="128">
        <f t="shared" si="16"/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 t="shared" ref="D245:E249" si="17">C245</f>
        <v>0</v>
      </c>
      <c r="E245" s="128">
        <f t="shared" si="17"/>
        <v>0</v>
      </c>
    </row>
    <row r="246" spans="1:10" hidden="1" outlineLevel="3">
      <c r="A246" s="90"/>
      <c r="B246" s="89" t="s">
        <v>821</v>
      </c>
      <c r="C246" s="128"/>
      <c r="D246" s="128">
        <f t="shared" si="17"/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2" t="s">
        <v>817</v>
      </c>
      <c r="B250" s="173"/>
      <c r="C250" s="2">
        <f>C251+C252</f>
        <v>341.411</v>
      </c>
      <c r="D250" s="2">
        <f>D251+D252</f>
        <v>341.411</v>
      </c>
      <c r="E250" s="2">
        <f>E251+E252</f>
        <v>341.411</v>
      </c>
    </row>
    <row r="251" spans="1:10" hidden="1" outlineLevel="3">
      <c r="A251" s="90"/>
      <c r="B251" s="89" t="s">
        <v>855</v>
      </c>
      <c r="C251" s="128">
        <v>341.411</v>
      </c>
      <c r="D251" s="128">
        <f>C251</f>
        <v>341.411</v>
      </c>
      <c r="E251" s="128">
        <f>D251</f>
        <v>341.411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2212071.2220000001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1782000</v>
      </c>
      <c r="D257" s="37">
        <f>D258+D550</f>
        <v>1781800</v>
      </c>
      <c r="E257" s="37">
        <f>E258+E550</f>
        <v>1781800</v>
      </c>
      <c r="G257" s="39" t="s">
        <v>60</v>
      </c>
      <c r="H257" s="41">
        <f t="shared" ref="H257:H320" si="18">C257</f>
        <v>1782000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1782000</v>
      </c>
      <c r="D258" s="36">
        <f>D259+D339+D483+D547</f>
        <v>1781800</v>
      </c>
      <c r="E258" s="36">
        <f>E259+E339+E483+E547</f>
        <v>1781800</v>
      </c>
      <c r="G258" s="39" t="s">
        <v>57</v>
      </c>
      <c r="H258" s="41">
        <f t="shared" si="18"/>
        <v>1782000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999884.00699999998</v>
      </c>
      <c r="D259" s="33">
        <f>D260+D263+D314</f>
        <v>999884.00699999998</v>
      </c>
      <c r="E259" s="33">
        <f>E260+E263+E314</f>
        <v>999884.00699999998</v>
      </c>
      <c r="G259" s="39" t="s">
        <v>590</v>
      </c>
      <c r="H259" s="41">
        <f t="shared" si="18"/>
        <v>999884.00699999998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18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18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18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941079.69299999997</v>
      </c>
      <c r="D263" s="32">
        <f>D264+D265+D289+D296+D298+D302+D305+D308+D313</f>
        <v>941079.69299999997</v>
      </c>
      <c r="E263" s="32">
        <f>E264+E265+E289+E296+E298+E302+E305+E308+E313</f>
        <v>941079.69299999997</v>
      </c>
      <c r="H263" s="41">
        <f t="shared" si="18"/>
        <v>941079.69299999997</v>
      </c>
    </row>
    <row r="264" spans="1:10" hidden="1" outlineLevel="2">
      <c r="A264" s="6">
        <v>1101</v>
      </c>
      <c r="B264" s="4" t="s">
        <v>34</v>
      </c>
      <c r="C264" s="5">
        <v>366581.5</v>
      </c>
      <c r="D264" s="5">
        <f>C264</f>
        <v>366581.5</v>
      </c>
      <c r="E264" s="5">
        <f>D264</f>
        <v>366581.5</v>
      </c>
      <c r="H264" s="41">
        <f t="shared" si="18"/>
        <v>366581.5</v>
      </c>
    </row>
    <row r="265" spans="1:10" hidden="1" outlineLevel="2">
      <c r="A265" s="6">
        <v>1101</v>
      </c>
      <c r="B265" s="4" t="s">
        <v>35</v>
      </c>
      <c r="C265" s="5">
        <v>369598</v>
      </c>
      <c r="D265" s="5">
        <f>SUM(D266:D288)</f>
        <v>369598</v>
      </c>
      <c r="E265" s="5">
        <f>SUM(E266:E288)</f>
        <v>369598</v>
      </c>
      <c r="H265" s="41">
        <f t="shared" si="18"/>
        <v>369598</v>
      </c>
    </row>
    <row r="266" spans="1:10" hidden="1" outlineLevel="3">
      <c r="A266" s="29"/>
      <c r="B266" s="28" t="s">
        <v>218</v>
      </c>
      <c r="C266" s="30">
        <v>20202.5</v>
      </c>
      <c r="D266" s="30">
        <f t="shared" ref="D266:E288" si="19">C266</f>
        <v>20202.5</v>
      </c>
      <c r="E266" s="30">
        <f t="shared" si="19"/>
        <v>20202.5</v>
      </c>
      <c r="H266" s="41">
        <f t="shared" si="18"/>
        <v>20202.5</v>
      </c>
    </row>
    <row r="267" spans="1:10" hidden="1" outlineLevel="3">
      <c r="A267" s="29"/>
      <c r="B267" s="28" t="s">
        <v>219</v>
      </c>
      <c r="C267" s="30">
        <v>144590.5</v>
      </c>
      <c r="D267" s="30">
        <f t="shared" si="19"/>
        <v>144590.5</v>
      </c>
      <c r="E267" s="30">
        <f t="shared" si="19"/>
        <v>144590.5</v>
      </c>
      <c r="H267" s="41">
        <f t="shared" si="18"/>
        <v>144590.5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  <c r="H268" s="41">
        <f t="shared" si="18"/>
        <v>0</v>
      </c>
    </row>
    <row r="269" spans="1:10" hidden="1" outlineLevel="3">
      <c r="A269" s="29"/>
      <c r="B269" s="28" t="s">
        <v>221</v>
      </c>
      <c r="C269" s="30">
        <v>600</v>
      </c>
      <c r="D269" s="30">
        <f t="shared" si="19"/>
        <v>600</v>
      </c>
      <c r="E269" s="30">
        <f t="shared" si="19"/>
        <v>600</v>
      </c>
      <c r="H269" s="41">
        <f t="shared" si="18"/>
        <v>600</v>
      </c>
    </row>
    <row r="270" spans="1:10" hidden="1" outlineLevel="3">
      <c r="A270" s="29"/>
      <c r="B270" s="28" t="s">
        <v>222</v>
      </c>
      <c r="C270" s="30">
        <v>12314</v>
      </c>
      <c r="D270" s="30">
        <f t="shared" si="19"/>
        <v>12314</v>
      </c>
      <c r="E270" s="30">
        <f t="shared" si="19"/>
        <v>12314</v>
      </c>
      <c r="H270" s="41">
        <f t="shared" si="18"/>
        <v>12314</v>
      </c>
    </row>
    <row r="271" spans="1:10" hidden="1" outlineLevel="3">
      <c r="A271" s="29"/>
      <c r="B271" s="28" t="s">
        <v>223</v>
      </c>
      <c r="C271" s="30">
        <v>7788</v>
      </c>
      <c r="D271" s="30">
        <f t="shared" si="19"/>
        <v>7788</v>
      </c>
      <c r="E271" s="30">
        <f t="shared" si="19"/>
        <v>7788</v>
      </c>
      <c r="H271" s="41">
        <f t="shared" si="18"/>
        <v>7788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  <c r="H272" s="41">
        <f t="shared" si="18"/>
        <v>0</v>
      </c>
    </row>
    <row r="273" spans="1:8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  <c r="H273" s="41">
        <f t="shared" si="18"/>
        <v>0</v>
      </c>
    </row>
    <row r="274" spans="1:8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  <c r="H274" s="41">
        <f t="shared" si="18"/>
        <v>0</v>
      </c>
    </row>
    <row r="275" spans="1:8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  <c r="H275" s="41">
        <f t="shared" si="18"/>
        <v>0</v>
      </c>
    </row>
    <row r="276" spans="1:8" hidden="1" outlineLevel="3">
      <c r="A276" s="29"/>
      <c r="B276" s="28" t="s">
        <v>228</v>
      </c>
      <c r="C276" s="30">
        <v>11040</v>
      </c>
      <c r="D276" s="30">
        <f t="shared" si="19"/>
        <v>11040</v>
      </c>
      <c r="E276" s="30">
        <f t="shared" si="19"/>
        <v>11040</v>
      </c>
      <c r="H276" s="41">
        <f t="shared" si="18"/>
        <v>11040</v>
      </c>
    </row>
    <row r="277" spans="1:8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  <c r="H277" s="41">
        <f t="shared" si="18"/>
        <v>0</v>
      </c>
    </row>
    <row r="278" spans="1:8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  <c r="H278" s="41">
        <f t="shared" si="18"/>
        <v>0</v>
      </c>
    </row>
    <row r="279" spans="1:8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  <c r="H279" s="41">
        <f t="shared" si="18"/>
        <v>0</v>
      </c>
    </row>
    <row r="280" spans="1:8" hidden="1" outlineLevel="3">
      <c r="A280" s="29"/>
      <c r="B280" s="28" t="s">
        <v>232</v>
      </c>
      <c r="C280" s="30">
        <v>10434</v>
      </c>
      <c r="D280" s="30">
        <f t="shared" si="19"/>
        <v>10434</v>
      </c>
      <c r="E280" s="30">
        <f t="shared" si="19"/>
        <v>10434</v>
      </c>
      <c r="H280" s="41">
        <f t="shared" si="18"/>
        <v>10434</v>
      </c>
    </row>
    <row r="281" spans="1:8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  <c r="H281" s="41">
        <f t="shared" si="18"/>
        <v>0</v>
      </c>
    </row>
    <row r="282" spans="1:8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  <c r="H282" s="41">
        <f t="shared" si="18"/>
        <v>0</v>
      </c>
    </row>
    <row r="283" spans="1:8" hidden="1" outlineLevel="3">
      <c r="A283" s="29"/>
      <c r="B283" s="28" t="s">
        <v>235</v>
      </c>
      <c r="C283" s="30"/>
      <c r="D283" s="30">
        <f t="shared" si="19"/>
        <v>0</v>
      </c>
      <c r="E283" s="30">
        <f t="shared" si="19"/>
        <v>0</v>
      </c>
      <c r="H283" s="41">
        <f t="shared" si="18"/>
        <v>0</v>
      </c>
    </row>
    <row r="284" spans="1:8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  <c r="H284" s="41">
        <f t="shared" si="18"/>
        <v>0</v>
      </c>
    </row>
    <row r="285" spans="1:8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  <c r="H285" s="41">
        <f t="shared" si="18"/>
        <v>0</v>
      </c>
    </row>
    <row r="286" spans="1:8" hidden="1" outlineLevel="3">
      <c r="A286" s="29"/>
      <c r="B286" s="28" t="s">
        <v>238</v>
      </c>
      <c r="C286" s="30">
        <v>162629</v>
      </c>
      <c r="D286" s="30">
        <f t="shared" si="19"/>
        <v>162629</v>
      </c>
      <c r="E286" s="30">
        <f t="shared" si="19"/>
        <v>162629</v>
      </c>
      <c r="H286" s="41">
        <f t="shared" si="18"/>
        <v>162629</v>
      </c>
    </row>
    <row r="287" spans="1:8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  <c r="H287" s="41">
        <f t="shared" si="18"/>
        <v>0</v>
      </c>
    </row>
    <row r="288" spans="1:8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  <c r="H288" s="41">
        <f t="shared" si="18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9738</v>
      </c>
      <c r="D289" s="5">
        <f>SUM(D290:D295)</f>
        <v>9738</v>
      </c>
      <c r="E289" s="5">
        <f>SUM(E290:E295)</f>
        <v>9738</v>
      </c>
      <c r="H289" s="41">
        <f t="shared" si="18"/>
        <v>9738</v>
      </c>
    </row>
    <row r="290" spans="1:8" hidden="1" outlineLevel="3">
      <c r="A290" s="29"/>
      <c r="B290" s="28" t="s">
        <v>241</v>
      </c>
      <c r="C290" s="30">
        <v>6000</v>
      </c>
      <c r="D290" s="30">
        <f t="shared" ref="D290:E295" si="20">C290</f>
        <v>6000</v>
      </c>
      <c r="E290" s="30">
        <f t="shared" si="20"/>
        <v>6000</v>
      </c>
      <c r="H290" s="41">
        <f t="shared" si="18"/>
        <v>6000</v>
      </c>
    </row>
    <row r="291" spans="1:8" hidden="1" outlineLevel="3">
      <c r="A291" s="29"/>
      <c r="B291" s="28" t="s">
        <v>242</v>
      </c>
      <c r="C291" s="30"/>
      <c r="D291" s="30">
        <f t="shared" si="20"/>
        <v>0</v>
      </c>
      <c r="E291" s="30">
        <f t="shared" si="20"/>
        <v>0</v>
      </c>
      <c r="H291" s="41">
        <f t="shared" si="18"/>
        <v>0</v>
      </c>
    </row>
    <row r="292" spans="1:8" hidden="1" outlineLevel="3">
      <c r="A292" s="29"/>
      <c r="B292" s="28" t="s">
        <v>243</v>
      </c>
      <c r="C292" s="30">
        <v>1638</v>
      </c>
      <c r="D292" s="30">
        <f t="shared" si="20"/>
        <v>1638</v>
      </c>
      <c r="E292" s="30">
        <f t="shared" si="20"/>
        <v>1638</v>
      </c>
      <c r="H292" s="41">
        <f t="shared" si="18"/>
        <v>1638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0"/>
        <v>540</v>
      </c>
      <c r="E293" s="30">
        <f t="shared" si="20"/>
        <v>540</v>
      </c>
      <c r="H293" s="41">
        <f t="shared" si="18"/>
        <v>540</v>
      </c>
    </row>
    <row r="294" spans="1:8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  <c r="H294" s="41">
        <f t="shared" si="18"/>
        <v>0</v>
      </c>
    </row>
    <row r="295" spans="1:8" hidden="1" outlineLevel="3">
      <c r="A295" s="29"/>
      <c r="B295" s="28" t="s">
        <v>246</v>
      </c>
      <c r="C295" s="30">
        <v>1560</v>
      </c>
      <c r="D295" s="30">
        <f t="shared" si="20"/>
        <v>1560</v>
      </c>
      <c r="E295" s="30">
        <f t="shared" si="20"/>
        <v>1560</v>
      </c>
      <c r="H295" s="41">
        <f t="shared" si="18"/>
        <v>1560</v>
      </c>
    </row>
    <row r="296" spans="1:8" hidden="1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18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18"/>
        <v>1200</v>
      </c>
    </row>
    <row r="298" spans="1:8" hidden="1" outlineLevel="2">
      <c r="A298" s="6">
        <v>1101</v>
      </c>
      <c r="B298" s="4" t="s">
        <v>37</v>
      </c>
      <c r="C298" s="5">
        <f>SUM(C299:C301)</f>
        <v>30988.440999999999</v>
      </c>
      <c r="D298" s="5">
        <f>SUM(D299:D301)</f>
        <v>30988.440999999999</v>
      </c>
      <c r="E298" s="5">
        <f>SUM(E299:E301)</f>
        <v>30988.440999999999</v>
      </c>
      <c r="H298" s="41">
        <f t="shared" si="18"/>
        <v>30988.440999999999</v>
      </c>
    </row>
    <row r="299" spans="1:8" hidden="1" outlineLevel="3">
      <c r="A299" s="29"/>
      <c r="B299" s="28" t="s">
        <v>248</v>
      </c>
      <c r="C299" s="30">
        <v>10723.216</v>
      </c>
      <c r="D299" s="30">
        <f t="shared" ref="D299:E301" si="21">C299</f>
        <v>10723.216</v>
      </c>
      <c r="E299" s="30">
        <f t="shared" si="21"/>
        <v>10723.216</v>
      </c>
      <c r="H299" s="41">
        <f t="shared" si="18"/>
        <v>10723.216</v>
      </c>
    </row>
    <row r="300" spans="1:8" hidden="1" outlineLevel="3">
      <c r="A300" s="29"/>
      <c r="B300" s="28" t="s">
        <v>249</v>
      </c>
      <c r="C300" s="30">
        <v>20265.224999999999</v>
      </c>
      <c r="D300" s="30">
        <f t="shared" si="21"/>
        <v>20265.224999999999</v>
      </c>
      <c r="E300" s="30">
        <f t="shared" si="21"/>
        <v>20265.224999999999</v>
      </c>
      <c r="H300" s="41">
        <f t="shared" si="18"/>
        <v>20265.224999999999</v>
      </c>
    </row>
    <row r="301" spans="1:8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  <c r="H301" s="41">
        <f t="shared" si="18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  <c r="H302" s="41">
        <f t="shared" si="18"/>
        <v>6000</v>
      </c>
    </row>
    <row r="303" spans="1:8" hidden="1" outlineLevel="3">
      <c r="A303" s="29"/>
      <c r="B303" s="28" t="s">
        <v>252</v>
      </c>
      <c r="C303" s="30">
        <v>2000</v>
      </c>
      <c r="D303" s="30">
        <f>C303</f>
        <v>2000</v>
      </c>
      <c r="E303" s="30">
        <f>D303</f>
        <v>2000</v>
      </c>
      <c r="H303" s="41">
        <f t="shared" si="18"/>
        <v>2000</v>
      </c>
    </row>
    <row r="304" spans="1:8" hidden="1" outlineLevel="3">
      <c r="A304" s="29"/>
      <c r="B304" s="28" t="s">
        <v>253</v>
      </c>
      <c r="C304" s="30">
        <v>4000</v>
      </c>
      <c r="D304" s="30">
        <f>C304</f>
        <v>4000</v>
      </c>
      <c r="E304" s="30">
        <f>D304</f>
        <v>4000</v>
      </c>
      <c r="H304" s="41">
        <f t="shared" si="18"/>
        <v>4000</v>
      </c>
    </row>
    <row r="305" spans="1:8" hidden="1" outlineLevel="2">
      <c r="A305" s="6">
        <v>1101</v>
      </c>
      <c r="B305" s="4" t="s">
        <v>38</v>
      </c>
      <c r="C305" s="5">
        <f>SUM(C306:C307)</f>
        <v>20903.512000000002</v>
      </c>
      <c r="D305" s="5">
        <f>SUM(D306:D307)</f>
        <v>20903.512000000002</v>
      </c>
      <c r="E305" s="5">
        <f>SUM(E306:E307)</f>
        <v>20903.512000000002</v>
      </c>
      <c r="H305" s="41">
        <f t="shared" si="18"/>
        <v>20903.512000000002</v>
      </c>
    </row>
    <row r="306" spans="1:8" hidden="1" outlineLevel="3">
      <c r="A306" s="29"/>
      <c r="B306" s="28" t="s">
        <v>254</v>
      </c>
      <c r="C306" s="30">
        <v>15153.912</v>
      </c>
      <c r="D306" s="30">
        <f>C306</f>
        <v>15153.912</v>
      </c>
      <c r="E306" s="30">
        <f>D306</f>
        <v>15153.912</v>
      </c>
      <c r="H306" s="41">
        <f t="shared" si="18"/>
        <v>15153.912</v>
      </c>
    </row>
    <row r="307" spans="1:8" hidden="1" outlineLevel="3">
      <c r="A307" s="29"/>
      <c r="B307" s="28" t="s">
        <v>255</v>
      </c>
      <c r="C307" s="30">
        <v>5749.6</v>
      </c>
      <c r="D307" s="30">
        <f>C307</f>
        <v>5749.6</v>
      </c>
      <c r="E307" s="30">
        <f>D307</f>
        <v>5749.6</v>
      </c>
      <c r="H307" s="41">
        <f t="shared" si="18"/>
        <v>5749.6</v>
      </c>
    </row>
    <row r="308" spans="1:8" hidden="1" outlineLevel="2">
      <c r="A308" s="6">
        <v>1101</v>
      </c>
      <c r="B308" s="4" t="s">
        <v>39</v>
      </c>
      <c r="C308" s="5">
        <f>SUM(C309:C312)</f>
        <v>136070.24</v>
      </c>
      <c r="D308" s="5">
        <f>SUM(D309:D312)</f>
        <v>136070.24</v>
      </c>
      <c r="E308" s="5">
        <f>SUM(E309:E312)</f>
        <v>136070.24</v>
      </c>
      <c r="H308" s="41">
        <f t="shared" si="18"/>
        <v>136070.24</v>
      </c>
    </row>
    <row r="309" spans="1:8" hidden="1" outlineLevel="3">
      <c r="A309" s="29"/>
      <c r="B309" s="28" t="s">
        <v>256</v>
      </c>
      <c r="C309" s="30">
        <v>97000</v>
      </c>
      <c r="D309" s="30">
        <f t="shared" ref="D309:E313" si="22">C309</f>
        <v>97000</v>
      </c>
      <c r="E309" s="30">
        <f t="shared" si="22"/>
        <v>97000</v>
      </c>
      <c r="H309" s="41">
        <f t="shared" si="18"/>
        <v>97000</v>
      </c>
    </row>
    <row r="310" spans="1:8" hidden="1" outlineLevel="3">
      <c r="A310" s="29"/>
      <c r="B310" s="28" t="s">
        <v>257</v>
      </c>
      <c r="C310" s="30">
        <v>30900</v>
      </c>
      <c r="D310" s="30">
        <f t="shared" si="22"/>
        <v>30900</v>
      </c>
      <c r="E310" s="30">
        <f t="shared" si="22"/>
        <v>30900</v>
      </c>
      <c r="H310" s="41">
        <f t="shared" si="18"/>
        <v>30900</v>
      </c>
    </row>
    <row r="311" spans="1:8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  <c r="H311" s="41">
        <f t="shared" si="18"/>
        <v>0</v>
      </c>
    </row>
    <row r="312" spans="1:8" hidden="1" outlineLevel="3">
      <c r="A312" s="29"/>
      <c r="B312" s="28" t="s">
        <v>259</v>
      </c>
      <c r="C312" s="30">
        <v>8170.24</v>
      </c>
      <c r="D312" s="30">
        <f t="shared" si="22"/>
        <v>8170.24</v>
      </c>
      <c r="E312" s="30">
        <f t="shared" si="22"/>
        <v>8170.24</v>
      </c>
      <c r="H312" s="41">
        <f t="shared" si="18"/>
        <v>8170.24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 t="shared" si="22"/>
        <v>0</v>
      </c>
      <c r="E313" s="5">
        <f t="shared" si="22"/>
        <v>0</v>
      </c>
      <c r="H313" s="41">
        <f t="shared" si="18"/>
        <v>0</v>
      </c>
    </row>
    <row r="314" spans="1:8" hidden="1" outlineLevel="1">
      <c r="A314" s="174" t="s">
        <v>601</v>
      </c>
      <c r="B314" s="175"/>
      <c r="C314" s="32">
        <f>C315+C325+C331+C336+C337+C338+C328</f>
        <v>57844.313999999991</v>
      </c>
      <c r="D314" s="32">
        <f>D315+D325+D331+D336+D337+D338+D328</f>
        <v>57844.313999999991</v>
      </c>
      <c r="E314" s="32">
        <f>E315+E325+E331+E336+E337+E338+E328</f>
        <v>57844.313999999991</v>
      </c>
      <c r="H314" s="41">
        <f t="shared" si="18"/>
        <v>57844.313999999991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18"/>
        <v>0</v>
      </c>
    </row>
    <row r="316" spans="1:8" hidden="1" outlineLevel="3">
      <c r="A316" s="29"/>
      <c r="B316" s="28" t="s">
        <v>260</v>
      </c>
      <c r="C316" s="30"/>
      <c r="D316" s="30">
        <f t="shared" ref="D316:E324" si="23">C316</f>
        <v>0</v>
      </c>
      <c r="E316" s="30">
        <f t="shared" si="23"/>
        <v>0</v>
      </c>
      <c r="H316" s="41">
        <f t="shared" si="18"/>
        <v>0</v>
      </c>
    </row>
    <row r="317" spans="1:8" hidden="1" outlineLevel="3">
      <c r="A317" s="29"/>
      <c r="B317" s="28" t="s">
        <v>218</v>
      </c>
      <c r="C317" s="30"/>
      <c r="D317" s="30">
        <f t="shared" si="23"/>
        <v>0</v>
      </c>
      <c r="E317" s="30">
        <f t="shared" si="23"/>
        <v>0</v>
      </c>
      <c r="H317" s="41">
        <f t="shared" si="18"/>
        <v>0</v>
      </c>
    </row>
    <row r="318" spans="1:8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  <c r="H318" s="41">
        <f t="shared" si="18"/>
        <v>0</v>
      </c>
    </row>
    <row r="319" spans="1:8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  <c r="H319" s="41">
        <f t="shared" si="18"/>
        <v>0</v>
      </c>
    </row>
    <row r="320" spans="1:8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  <c r="H320" s="41">
        <f t="shared" si="18"/>
        <v>0</v>
      </c>
    </row>
    <row r="321" spans="1:8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  <c r="H321" s="41">
        <f t="shared" ref="H321:H384" si="24">C321</f>
        <v>0</v>
      </c>
    </row>
    <row r="322" spans="1:8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  <c r="H322" s="41">
        <f t="shared" si="24"/>
        <v>0</v>
      </c>
    </row>
    <row r="323" spans="1:8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  <c r="H323" s="41">
        <f t="shared" si="24"/>
        <v>0</v>
      </c>
    </row>
    <row r="324" spans="1:8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  <c r="H324" s="41">
        <f t="shared" si="24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56569.34</v>
      </c>
      <c r="D325" s="5">
        <f>SUM(D326:D327)</f>
        <v>56569.34</v>
      </c>
      <c r="E325" s="5">
        <f>SUM(E326:E327)</f>
        <v>56569.34</v>
      </c>
      <c r="H325" s="41">
        <f t="shared" si="24"/>
        <v>56569.34</v>
      </c>
    </row>
    <row r="326" spans="1:8" hidden="1" outlineLevel="3">
      <c r="A326" s="29"/>
      <c r="B326" s="28" t="s">
        <v>264</v>
      </c>
      <c r="C326" s="30">
        <v>56569.34</v>
      </c>
      <c r="D326" s="30">
        <f>C326</f>
        <v>56569.34</v>
      </c>
      <c r="E326" s="30">
        <f>D326</f>
        <v>56569.34</v>
      </c>
      <c r="H326" s="41">
        <f t="shared" si="24"/>
        <v>56569.34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4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125.34</v>
      </c>
      <c r="D328" s="5">
        <f>SUM(D329:D330)</f>
        <v>125.34</v>
      </c>
      <c r="E328" s="5">
        <f>SUM(E329:E330)</f>
        <v>125.34</v>
      </c>
      <c r="H328" s="41">
        <f t="shared" si="24"/>
        <v>125.34</v>
      </c>
    </row>
    <row r="329" spans="1:8" hidden="1" outlineLevel="3">
      <c r="A329" s="29"/>
      <c r="B329" s="28" t="s">
        <v>254</v>
      </c>
      <c r="C329" s="30">
        <v>87.84</v>
      </c>
      <c r="D329" s="30">
        <f>C329</f>
        <v>87.84</v>
      </c>
      <c r="E329" s="30">
        <f>D329</f>
        <v>87.84</v>
      </c>
      <c r="H329" s="41">
        <f t="shared" si="24"/>
        <v>87.84</v>
      </c>
    </row>
    <row r="330" spans="1:8" hidden="1" outlineLevel="3">
      <c r="A330" s="29"/>
      <c r="B330" s="28" t="s">
        <v>255</v>
      </c>
      <c r="C330" s="30">
        <v>37.5</v>
      </c>
      <c r="D330" s="30">
        <f>C330</f>
        <v>37.5</v>
      </c>
      <c r="E330" s="30">
        <f>D330</f>
        <v>37.5</v>
      </c>
      <c r="H330" s="41">
        <f t="shared" si="24"/>
        <v>37.5</v>
      </c>
    </row>
    <row r="331" spans="1:8" hidden="1" outlineLevel="2">
      <c r="A331" s="6">
        <v>1102</v>
      </c>
      <c r="B331" s="4" t="s">
        <v>39</v>
      </c>
      <c r="C331" s="5">
        <f>SUM(C332:C335)</f>
        <v>1149.634</v>
      </c>
      <c r="D331" s="5">
        <f>SUM(D332:D335)</f>
        <v>1149.634</v>
      </c>
      <c r="E331" s="5">
        <f>SUM(E332:E335)</f>
        <v>1149.634</v>
      </c>
      <c r="H331" s="41">
        <f t="shared" si="24"/>
        <v>1149.634</v>
      </c>
    </row>
    <row r="332" spans="1:8" hidden="1" outlineLevel="3">
      <c r="A332" s="29"/>
      <c r="B332" s="28" t="s">
        <v>256</v>
      </c>
      <c r="C332" s="30">
        <v>821.16700000000003</v>
      </c>
      <c r="D332" s="30">
        <f t="shared" ref="D332:E338" si="25">C332</f>
        <v>821.16700000000003</v>
      </c>
      <c r="E332" s="30">
        <f t="shared" si="25"/>
        <v>821.16700000000003</v>
      </c>
      <c r="H332" s="41">
        <f t="shared" si="24"/>
        <v>821.16700000000003</v>
      </c>
    </row>
    <row r="333" spans="1:8" hidden="1" outlineLevel="3">
      <c r="A333" s="29"/>
      <c r="B333" s="28" t="s">
        <v>257</v>
      </c>
      <c r="C333" s="30">
        <v>262.774</v>
      </c>
      <c r="D333" s="30">
        <f t="shared" si="25"/>
        <v>262.774</v>
      </c>
      <c r="E333" s="30">
        <f t="shared" si="25"/>
        <v>262.774</v>
      </c>
      <c r="H333" s="41">
        <f t="shared" si="24"/>
        <v>262.774</v>
      </c>
    </row>
    <row r="334" spans="1:8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  <c r="H334" s="41">
        <f t="shared" si="24"/>
        <v>0</v>
      </c>
    </row>
    <row r="335" spans="1:8" hidden="1" outlineLevel="3">
      <c r="A335" s="29"/>
      <c r="B335" s="28" t="s">
        <v>259</v>
      </c>
      <c r="C335" s="30">
        <v>65.692999999999998</v>
      </c>
      <c r="D335" s="30">
        <f t="shared" si="25"/>
        <v>65.692999999999998</v>
      </c>
      <c r="E335" s="30">
        <f t="shared" si="25"/>
        <v>65.692999999999998</v>
      </c>
      <c r="H335" s="41">
        <f t="shared" si="24"/>
        <v>65.692999999999998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 t="shared" si="25"/>
        <v>0</v>
      </c>
      <c r="E336" s="5">
        <f t="shared" si="25"/>
        <v>0</v>
      </c>
      <c r="H336" s="41">
        <f t="shared" si="24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si="25"/>
        <v>0</v>
      </c>
      <c r="E337" s="5">
        <f t="shared" si="25"/>
        <v>0</v>
      </c>
      <c r="H337" s="41">
        <f t="shared" si="24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  <c r="H338" s="41">
        <f t="shared" si="24"/>
        <v>0</v>
      </c>
    </row>
    <row r="339" spans="1:10" collapsed="1">
      <c r="A339" s="176" t="s">
        <v>270</v>
      </c>
      <c r="B339" s="177"/>
      <c r="C339" s="33">
        <f>C340+C444+C482</f>
        <v>759090</v>
      </c>
      <c r="D339" s="33">
        <f>D340+D444+D482</f>
        <v>759090</v>
      </c>
      <c r="E339" s="33">
        <f>E340+E444+E482</f>
        <v>759090</v>
      </c>
      <c r="G339" s="39" t="s">
        <v>591</v>
      </c>
      <c r="H339" s="41">
        <f t="shared" si="24"/>
        <v>759090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737090</v>
      </c>
      <c r="D340" s="32">
        <f>D341+D342+D343+D344+D347+D348+D353+D356+D357+D362+D367+BH290668+D371+D372+D373+D376+D377+D378+D382+D388+D391+D392+D395+D398+D399+D404+D407+D408+D409+D412+D415+D416+D419+D420+D421+D422+D429+D443</f>
        <v>737090</v>
      </c>
      <c r="E340" s="32">
        <f>E341+E342+E343+E344+E347+E348+E353+E356+E357+E362+E367+BI290668+E371+E372+E373+E376+E377+E378+E382+E388+E391+E392+E395+E398+E399+E404+E407+E408+E409+E412+E415+E416+E419+E420+E421+E422+E429+E443</f>
        <v>737090</v>
      </c>
      <c r="H340" s="41">
        <f t="shared" si="24"/>
        <v>737090</v>
      </c>
    </row>
    <row r="341" spans="1:10" hidden="1" outlineLevel="2">
      <c r="A341" s="6">
        <v>2201</v>
      </c>
      <c r="B341" s="34" t="s">
        <v>272</v>
      </c>
      <c r="C341" s="5">
        <v>2800</v>
      </c>
      <c r="D341" s="5">
        <f t="shared" ref="D341:E343" si="26">C341</f>
        <v>2800</v>
      </c>
      <c r="E341" s="5">
        <f t="shared" si="26"/>
        <v>2800</v>
      </c>
      <c r="H341" s="41">
        <f t="shared" si="24"/>
        <v>2800</v>
      </c>
    </row>
    <row r="342" spans="1:10" hidden="1" outlineLevel="2">
      <c r="A342" s="6">
        <v>2201</v>
      </c>
      <c r="B342" s="4" t="s">
        <v>40</v>
      </c>
      <c r="C342" s="5">
        <v>15000</v>
      </c>
      <c r="D342" s="5">
        <f t="shared" si="26"/>
        <v>15000</v>
      </c>
      <c r="E342" s="5">
        <f t="shared" si="26"/>
        <v>15000</v>
      </c>
      <c r="H342" s="41">
        <f t="shared" si="24"/>
        <v>15000</v>
      </c>
    </row>
    <row r="343" spans="1:10" hidden="1" outlineLevel="2">
      <c r="A343" s="6">
        <v>2201</v>
      </c>
      <c r="B343" s="4" t="s">
        <v>41</v>
      </c>
      <c r="C343" s="5">
        <v>140000</v>
      </c>
      <c r="D343" s="5">
        <f t="shared" si="26"/>
        <v>140000</v>
      </c>
      <c r="E343" s="5">
        <f t="shared" si="26"/>
        <v>140000</v>
      </c>
      <c r="H343" s="41">
        <f t="shared" si="24"/>
        <v>140000</v>
      </c>
    </row>
    <row r="344" spans="1:10" hidden="1" outlineLevel="2">
      <c r="A344" s="6">
        <v>2201</v>
      </c>
      <c r="B344" s="4" t="s">
        <v>273</v>
      </c>
      <c r="C344" s="5">
        <f>SUM(C345:C346)</f>
        <v>5500</v>
      </c>
      <c r="D344" s="5">
        <f>SUM(D345:D346)</f>
        <v>5500</v>
      </c>
      <c r="E344" s="5">
        <f>SUM(E345:E346)</f>
        <v>5500</v>
      </c>
      <c r="H344" s="41">
        <f t="shared" si="24"/>
        <v>5500</v>
      </c>
    </row>
    <row r="345" spans="1:10" hidden="1" outlineLevel="3">
      <c r="A345" s="29"/>
      <c r="B345" s="28" t="s">
        <v>274</v>
      </c>
      <c r="C345" s="30">
        <v>2500</v>
      </c>
      <c r="D345" s="30">
        <f t="shared" ref="D345:E347" si="27">C345</f>
        <v>2500</v>
      </c>
      <c r="E345" s="30">
        <f t="shared" si="27"/>
        <v>2500</v>
      </c>
      <c r="H345" s="41">
        <f t="shared" si="24"/>
        <v>2500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  <c r="H346" s="41">
        <f t="shared" si="24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  <c r="H347" s="41">
        <f t="shared" si="24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73500</v>
      </c>
      <c r="D348" s="5">
        <f>SUM(D349:D352)</f>
        <v>73500</v>
      </c>
      <c r="E348" s="5">
        <f>SUM(E349:E352)</f>
        <v>73500</v>
      </c>
      <c r="H348" s="41">
        <f t="shared" si="24"/>
        <v>73500</v>
      </c>
    </row>
    <row r="349" spans="1:10" hidden="1" outlineLevel="3">
      <c r="A349" s="29"/>
      <c r="B349" s="28" t="s">
        <v>278</v>
      </c>
      <c r="C349" s="30">
        <v>70000</v>
      </c>
      <c r="D349" s="30">
        <f t="shared" ref="D349:E352" si="28">C349</f>
        <v>70000</v>
      </c>
      <c r="E349" s="30">
        <f t="shared" si="28"/>
        <v>70000</v>
      </c>
      <c r="H349" s="41">
        <f t="shared" si="24"/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si="28"/>
        <v>0</v>
      </c>
      <c r="E350" s="30">
        <f t="shared" si="28"/>
        <v>0</v>
      </c>
      <c r="H350" s="41">
        <f t="shared" si="24"/>
        <v>0</v>
      </c>
    </row>
    <row r="351" spans="1:10" hidden="1" outlineLevel="3">
      <c r="A351" s="29"/>
      <c r="B351" s="28" t="s">
        <v>280</v>
      </c>
      <c r="C351" s="30">
        <v>3500</v>
      </c>
      <c r="D351" s="30">
        <f t="shared" si="28"/>
        <v>3500</v>
      </c>
      <c r="E351" s="30">
        <f t="shared" si="28"/>
        <v>3500</v>
      </c>
      <c r="H351" s="41">
        <f t="shared" si="24"/>
        <v>3500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  <c r="H352" s="41">
        <f t="shared" si="24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1290</v>
      </c>
      <c r="D353" s="5">
        <f>SUM(D354:D355)</f>
        <v>1290</v>
      </c>
      <c r="E353" s="5">
        <f>SUM(E354:E355)</f>
        <v>1290</v>
      </c>
      <c r="H353" s="41">
        <f t="shared" si="24"/>
        <v>1290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29">C354</f>
        <v>1000</v>
      </c>
      <c r="E354" s="30">
        <f t="shared" si="29"/>
        <v>1000</v>
      </c>
      <c r="H354" s="41">
        <f t="shared" si="24"/>
        <v>1000</v>
      </c>
    </row>
    <row r="355" spans="1:8" hidden="1" outlineLevel="3">
      <c r="A355" s="29"/>
      <c r="B355" s="28" t="s">
        <v>283</v>
      </c>
      <c r="C355" s="30">
        <v>290</v>
      </c>
      <c r="D355" s="30">
        <f t="shared" si="29"/>
        <v>290</v>
      </c>
      <c r="E355" s="30">
        <f t="shared" si="29"/>
        <v>290</v>
      </c>
      <c r="H355" s="41">
        <f t="shared" si="24"/>
        <v>290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  <c r="H356" s="41">
        <f t="shared" si="24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23000</v>
      </c>
      <c r="D357" s="5">
        <f>SUM(D358:D361)</f>
        <v>23000</v>
      </c>
      <c r="E357" s="5">
        <f>SUM(E358:E361)</f>
        <v>23000</v>
      </c>
      <c r="H357" s="41">
        <f t="shared" si="24"/>
        <v>23000</v>
      </c>
    </row>
    <row r="358" spans="1:8" hidden="1" outlineLevel="3">
      <c r="A358" s="29"/>
      <c r="B358" s="28" t="s">
        <v>286</v>
      </c>
      <c r="C358" s="30">
        <v>18000</v>
      </c>
      <c r="D358" s="30">
        <f t="shared" ref="D358:E361" si="30">C358</f>
        <v>18000</v>
      </c>
      <c r="E358" s="30">
        <f t="shared" si="30"/>
        <v>18000</v>
      </c>
      <c r="H358" s="41">
        <f t="shared" si="24"/>
        <v>18000</v>
      </c>
    </row>
    <row r="359" spans="1:8" hidden="1" outlineLevel="3">
      <c r="A359" s="29"/>
      <c r="B359" s="28" t="s">
        <v>287</v>
      </c>
      <c r="C359" s="30"/>
      <c r="D359" s="30">
        <f t="shared" si="30"/>
        <v>0</v>
      </c>
      <c r="E359" s="30">
        <f t="shared" si="30"/>
        <v>0</v>
      </c>
      <c r="H359" s="41">
        <f t="shared" si="24"/>
        <v>0</v>
      </c>
    </row>
    <row r="360" spans="1:8" hidden="1" outlineLevel="3">
      <c r="A360" s="29"/>
      <c r="B360" s="28" t="s">
        <v>288</v>
      </c>
      <c r="C360" s="30">
        <v>5000</v>
      </c>
      <c r="D360" s="30">
        <f t="shared" si="30"/>
        <v>5000</v>
      </c>
      <c r="E360" s="30">
        <f t="shared" si="30"/>
        <v>5000</v>
      </c>
      <c r="H360" s="41">
        <f t="shared" si="24"/>
        <v>5000</v>
      </c>
    </row>
    <row r="361" spans="1:8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  <c r="H361" s="41">
        <f t="shared" si="24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48000</v>
      </c>
      <c r="D362" s="5">
        <f>SUM(D363:D366)</f>
        <v>48000</v>
      </c>
      <c r="E362" s="5">
        <f>SUM(E363:E366)</f>
        <v>48000</v>
      </c>
      <c r="H362" s="41">
        <f t="shared" si="24"/>
        <v>48000</v>
      </c>
    </row>
    <row r="363" spans="1:8" hidden="1" outlineLevel="3">
      <c r="A363" s="29"/>
      <c r="B363" s="28" t="s">
        <v>291</v>
      </c>
      <c r="C363" s="30">
        <v>3000</v>
      </c>
      <c r="D363" s="30">
        <f t="shared" ref="D363:E367" si="31">C363</f>
        <v>3000</v>
      </c>
      <c r="E363" s="30">
        <f t="shared" si="31"/>
        <v>3000</v>
      </c>
      <c r="H363" s="41">
        <f t="shared" si="24"/>
        <v>3000</v>
      </c>
    </row>
    <row r="364" spans="1:8" hidden="1" outlineLevel="3">
      <c r="A364" s="29"/>
      <c r="B364" s="28" t="s">
        <v>292</v>
      </c>
      <c r="C364" s="30">
        <v>45000</v>
      </c>
      <c r="D364" s="30">
        <f t="shared" si="31"/>
        <v>45000</v>
      </c>
      <c r="E364" s="30">
        <f t="shared" si="31"/>
        <v>45000</v>
      </c>
      <c r="H364" s="41">
        <f t="shared" si="24"/>
        <v>45000</v>
      </c>
    </row>
    <row r="365" spans="1:8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  <c r="H365" s="41">
        <f t="shared" si="24"/>
        <v>0</v>
      </c>
    </row>
    <row r="366" spans="1:8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  <c r="H366" s="41">
        <f t="shared" si="24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 t="shared" si="31"/>
        <v>2000</v>
      </c>
      <c r="E367" s="5">
        <f t="shared" si="31"/>
        <v>2000</v>
      </c>
      <c r="H367" s="41">
        <f t="shared" si="24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4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  <c r="H369" s="41">
        <f t="shared" si="24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  <c r="H370" s="41">
        <f t="shared" si="24"/>
        <v>0</v>
      </c>
    </row>
    <row r="371" spans="1:8" hidden="1" outlineLevel="2">
      <c r="A371" s="6">
        <v>2201</v>
      </c>
      <c r="B371" s="4" t="s">
        <v>44</v>
      </c>
      <c r="C371" s="5">
        <v>6000</v>
      </c>
      <c r="D371" s="5">
        <f t="shared" si="32"/>
        <v>6000</v>
      </c>
      <c r="E371" s="5">
        <f t="shared" si="32"/>
        <v>6000</v>
      </c>
      <c r="H371" s="41">
        <f t="shared" si="24"/>
        <v>6000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2"/>
        <v>13000</v>
      </c>
      <c r="E372" s="5">
        <f t="shared" si="32"/>
        <v>13000</v>
      </c>
      <c r="H372" s="41">
        <f t="shared" si="24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4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  <c r="H374" s="41">
        <f t="shared" si="24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  <c r="H375" s="41">
        <f t="shared" si="24"/>
        <v>0</v>
      </c>
    </row>
    <row r="376" spans="1:8" hidden="1" outlineLevel="2">
      <c r="A376" s="6">
        <v>2201</v>
      </c>
      <c r="B376" s="4" t="s">
        <v>301</v>
      </c>
      <c r="C376" s="5">
        <v>200</v>
      </c>
      <c r="D376" s="5">
        <f t="shared" si="33"/>
        <v>200</v>
      </c>
      <c r="E376" s="5">
        <f t="shared" si="33"/>
        <v>200</v>
      </c>
      <c r="H376" s="41">
        <f t="shared" si="24"/>
        <v>200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3"/>
        <v>1500</v>
      </c>
      <c r="E377" s="5">
        <f t="shared" si="33"/>
        <v>1500</v>
      </c>
      <c r="H377" s="41">
        <f t="shared" si="24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1">
        <f t="shared" si="24"/>
        <v>7000</v>
      </c>
    </row>
    <row r="379" spans="1:8" hidden="1" outlineLevel="3">
      <c r="A379" s="29"/>
      <c r="B379" s="28" t="s">
        <v>46</v>
      </c>
      <c r="C379" s="30">
        <v>5000</v>
      </c>
      <c r="D379" s="30">
        <f t="shared" ref="D379:E381" si="34">C379</f>
        <v>5000</v>
      </c>
      <c r="E379" s="30">
        <f t="shared" si="34"/>
        <v>5000</v>
      </c>
      <c r="H379" s="41">
        <f t="shared" si="24"/>
        <v>5000</v>
      </c>
    </row>
    <row r="380" spans="1:8" hidden="1" outlineLevel="3">
      <c r="A380" s="29"/>
      <c r="B380" s="28" t="s">
        <v>113</v>
      </c>
      <c r="C380" s="30"/>
      <c r="D380" s="30">
        <f t="shared" si="34"/>
        <v>0</v>
      </c>
      <c r="E380" s="30">
        <f t="shared" si="34"/>
        <v>0</v>
      </c>
      <c r="H380" s="41">
        <f t="shared" si="24"/>
        <v>0</v>
      </c>
    </row>
    <row r="381" spans="1:8" hidden="1" outlineLevel="3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  <c r="H381" s="41">
        <f t="shared" si="24"/>
        <v>2000</v>
      </c>
    </row>
    <row r="382" spans="1:8" hidden="1" outlineLevel="2">
      <c r="A382" s="6">
        <v>2201</v>
      </c>
      <c r="B382" s="4" t="s">
        <v>114</v>
      </c>
      <c r="C382" s="5">
        <f>SUM(C383:C387)</f>
        <v>3700</v>
      </c>
      <c r="D382" s="5">
        <f>SUM(D383:D387)</f>
        <v>3700</v>
      </c>
      <c r="E382" s="5">
        <f>SUM(E383:E387)</f>
        <v>3700</v>
      </c>
      <c r="H382" s="41">
        <f t="shared" si="24"/>
        <v>3700</v>
      </c>
    </row>
    <row r="383" spans="1:8" hidden="1" outlineLevel="3">
      <c r="A383" s="29"/>
      <c r="B383" s="28" t="s">
        <v>304</v>
      </c>
      <c r="C383" s="30">
        <v>1000</v>
      </c>
      <c r="D383" s="30">
        <f t="shared" ref="D383:E387" si="35">C383</f>
        <v>1000</v>
      </c>
      <c r="E383" s="30">
        <f t="shared" si="35"/>
        <v>1000</v>
      </c>
      <c r="H383" s="41">
        <f t="shared" si="24"/>
        <v>1000</v>
      </c>
    </row>
    <row r="384" spans="1:8" hidden="1" outlineLevel="3">
      <c r="A384" s="29"/>
      <c r="B384" s="28" t="s">
        <v>305</v>
      </c>
      <c r="C384" s="30"/>
      <c r="D384" s="30">
        <f t="shared" si="35"/>
        <v>0</v>
      </c>
      <c r="E384" s="30">
        <f t="shared" si="35"/>
        <v>0</v>
      </c>
      <c r="H384" s="41">
        <f t="shared" si="24"/>
        <v>0</v>
      </c>
    </row>
    <row r="385" spans="1:8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  <c r="H385" s="41">
        <f t="shared" ref="H385:H448" si="36">C385</f>
        <v>0</v>
      </c>
    </row>
    <row r="386" spans="1:8" hidden="1" outlineLevel="3">
      <c r="A386" s="29"/>
      <c r="B386" s="28" t="s">
        <v>307</v>
      </c>
      <c r="C386" s="30">
        <v>2200</v>
      </c>
      <c r="D386" s="30">
        <f t="shared" si="35"/>
        <v>2200</v>
      </c>
      <c r="E386" s="30">
        <f t="shared" si="35"/>
        <v>2200</v>
      </c>
      <c r="H386" s="41">
        <f t="shared" si="36"/>
        <v>2200</v>
      </c>
    </row>
    <row r="387" spans="1:8" hidden="1" outlineLevel="3">
      <c r="A387" s="29"/>
      <c r="B387" s="28" t="s">
        <v>308</v>
      </c>
      <c r="C387" s="30">
        <v>500</v>
      </c>
      <c r="D387" s="30">
        <f t="shared" si="35"/>
        <v>500</v>
      </c>
      <c r="E387" s="30">
        <f t="shared" si="35"/>
        <v>500</v>
      </c>
      <c r="H387" s="41">
        <f t="shared" si="36"/>
        <v>500</v>
      </c>
    </row>
    <row r="388" spans="1:8" hidden="1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36"/>
        <v>500</v>
      </c>
    </row>
    <row r="389" spans="1:8" hidden="1" outlineLevel="3">
      <c r="A389" s="29"/>
      <c r="B389" s="28" t="s">
        <v>48</v>
      </c>
      <c r="C389" s="30">
        <v>500</v>
      </c>
      <c r="D389" s="30">
        <f t="shared" ref="D389:E391" si="37">C389</f>
        <v>500</v>
      </c>
      <c r="E389" s="30">
        <f t="shared" si="37"/>
        <v>500</v>
      </c>
      <c r="H389" s="41">
        <f t="shared" si="36"/>
        <v>500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  <c r="H390" s="41">
        <f t="shared" si="36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  <c r="H391" s="41">
        <f t="shared" si="36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  <c r="H392" s="41">
        <f t="shared" si="36"/>
        <v>14000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36"/>
        <v>0</v>
      </c>
    </row>
    <row r="394" spans="1:8" hidden="1" outlineLevel="3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  <c r="H394" s="41">
        <f t="shared" si="36"/>
        <v>14000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36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38">C396</f>
        <v>1000</v>
      </c>
      <c r="E396" s="30">
        <f t="shared" si="38"/>
        <v>1000</v>
      </c>
      <c r="H396" s="41">
        <f t="shared" si="36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  <c r="H397" s="41">
        <f t="shared" si="36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  <c r="H398" s="41">
        <f t="shared" si="36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36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 t="shared" ref="D400:E403" si="39">C400</f>
        <v>0</v>
      </c>
      <c r="E400" s="30">
        <f t="shared" si="39"/>
        <v>0</v>
      </c>
      <c r="H400" s="41">
        <f t="shared" si="36"/>
        <v>0</v>
      </c>
    </row>
    <row r="401" spans="1:8" hidden="1" outlineLevel="3">
      <c r="A401" s="29"/>
      <c r="B401" s="28" t="s">
        <v>319</v>
      </c>
      <c r="C401" s="30"/>
      <c r="D401" s="30">
        <f t="shared" si="39"/>
        <v>0</v>
      </c>
      <c r="E401" s="30">
        <f t="shared" si="39"/>
        <v>0</v>
      </c>
      <c r="H401" s="41">
        <f t="shared" si="36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  <c r="H402" s="41">
        <f t="shared" si="36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  <c r="H403" s="41">
        <f t="shared" si="36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1500</v>
      </c>
      <c r="D404" s="5">
        <f>SUM(D405:D406)</f>
        <v>1500</v>
      </c>
      <c r="E404" s="5">
        <f>SUM(E405:E406)</f>
        <v>1500</v>
      </c>
      <c r="H404" s="41">
        <f t="shared" si="36"/>
        <v>1500</v>
      </c>
    </row>
    <row r="405" spans="1:8" hidden="1" outlineLevel="3">
      <c r="A405" s="29"/>
      <c r="B405" s="28" t="s">
        <v>323</v>
      </c>
      <c r="C405" s="30">
        <v>500</v>
      </c>
      <c r="D405" s="30">
        <f t="shared" ref="D405:E408" si="40">C405</f>
        <v>500</v>
      </c>
      <c r="E405" s="30">
        <f t="shared" si="40"/>
        <v>500</v>
      </c>
      <c r="H405" s="41">
        <f t="shared" si="36"/>
        <v>500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0"/>
        <v>1000</v>
      </c>
      <c r="E406" s="30">
        <f t="shared" si="40"/>
        <v>1000</v>
      </c>
      <c r="H406" s="41">
        <f t="shared" si="36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  <c r="H407" s="41">
        <f t="shared" si="36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  <c r="H408" s="41">
        <f t="shared" si="36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36"/>
        <v>1000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36"/>
        <v>1000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36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12000</v>
      </c>
      <c r="D412" s="5">
        <f>SUM(D413:D414)</f>
        <v>12000</v>
      </c>
      <c r="E412" s="5">
        <f>SUM(E413:E414)</f>
        <v>12000</v>
      </c>
      <c r="H412" s="41">
        <f t="shared" si="36"/>
        <v>12000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1">C413</f>
        <v>2000</v>
      </c>
      <c r="E413" s="30">
        <f t="shared" si="41"/>
        <v>2000</v>
      </c>
      <c r="H413" s="41">
        <f t="shared" si="36"/>
        <v>2000</v>
      </c>
    </row>
    <row r="414" spans="1:8" hidden="1" outlineLevel="3">
      <c r="A414" s="29"/>
      <c r="B414" s="28" t="s">
        <v>329</v>
      </c>
      <c r="C414" s="30">
        <v>10000</v>
      </c>
      <c r="D414" s="30">
        <f t="shared" si="41"/>
        <v>10000</v>
      </c>
      <c r="E414" s="30">
        <f t="shared" si="41"/>
        <v>10000</v>
      </c>
      <c r="H414" s="41">
        <f t="shared" si="36"/>
        <v>10000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1"/>
        <v>1000</v>
      </c>
      <c r="E415" s="5">
        <f t="shared" si="41"/>
        <v>1000</v>
      </c>
      <c r="H415" s="41">
        <f t="shared" si="36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36"/>
        <v>4000</v>
      </c>
    </row>
    <row r="417" spans="1:8" hidden="1" outlineLevel="3" collapsed="1">
      <c r="A417" s="29"/>
      <c r="B417" s="28" t="s">
        <v>330</v>
      </c>
      <c r="C417" s="30">
        <v>4000</v>
      </c>
      <c r="D417" s="30">
        <f t="shared" ref="D417:E421" si="42">C417</f>
        <v>4000</v>
      </c>
      <c r="E417" s="30">
        <f t="shared" si="42"/>
        <v>4000</v>
      </c>
      <c r="H417" s="41">
        <f t="shared" si="36"/>
        <v>4000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  <c r="H418" s="41">
        <f t="shared" si="36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  <c r="H419" s="41">
        <f t="shared" si="36"/>
        <v>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2"/>
        <v>4000</v>
      </c>
      <c r="E420" s="5">
        <f t="shared" si="42"/>
        <v>4000</v>
      </c>
      <c r="H420" s="41">
        <f t="shared" si="36"/>
        <v>4000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2"/>
        <v>500</v>
      </c>
      <c r="E421" s="5">
        <f t="shared" si="42"/>
        <v>500</v>
      </c>
      <c r="H421" s="41">
        <f t="shared" si="36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1700</v>
      </c>
      <c r="D422" s="5">
        <f>SUM(D423:D428)</f>
        <v>1700</v>
      </c>
      <c r="E422" s="5">
        <f>SUM(E423:E428)</f>
        <v>1700</v>
      </c>
      <c r="H422" s="41">
        <f t="shared" si="36"/>
        <v>1700</v>
      </c>
    </row>
    <row r="423" spans="1:8" hidden="1" outlineLevel="3">
      <c r="A423" s="29"/>
      <c r="B423" s="28" t="s">
        <v>336</v>
      </c>
      <c r="C423" s="30">
        <v>0</v>
      </c>
      <c r="D423" s="30">
        <f t="shared" ref="D423:E428" si="43">C423</f>
        <v>0</v>
      </c>
      <c r="E423" s="30">
        <f t="shared" si="43"/>
        <v>0</v>
      </c>
      <c r="H423" s="41">
        <f t="shared" si="36"/>
        <v>0</v>
      </c>
    </row>
    <row r="424" spans="1:8" hidden="1" outlineLevel="3">
      <c r="A424" s="29"/>
      <c r="B424" s="28" t="s">
        <v>337</v>
      </c>
      <c r="C424" s="30">
        <v>500</v>
      </c>
      <c r="D424" s="30">
        <f t="shared" si="43"/>
        <v>500</v>
      </c>
      <c r="E424" s="30">
        <f t="shared" si="43"/>
        <v>500</v>
      </c>
      <c r="H424" s="41">
        <f t="shared" si="36"/>
        <v>500</v>
      </c>
    </row>
    <row r="425" spans="1:8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  <c r="H425" s="41">
        <f t="shared" si="36"/>
        <v>0</v>
      </c>
    </row>
    <row r="426" spans="1:8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  <c r="H426" s="41">
        <f t="shared" si="36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3"/>
        <v>1200</v>
      </c>
      <c r="E427" s="30">
        <f t="shared" si="43"/>
        <v>1200</v>
      </c>
      <c r="H427" s="41">
        <f t="shared" si="36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  <c r="H428" s="41">
        <f t="shared" si="36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353400</v>
      </c>
      <c r="D429" s="5">
        <f>SUM(D430:D442)</f>
        <v>353400</v>
      </c>
      <c r="E429" s="5">
        <f>SUM(E430:E442)</f>
        <v>353400</v>
      </c>
      <c r="H429" s="41">
        <f t="shared" si="36"/>
        <v>353400</v>
      </c>
    </row>
    <row r="430" spans="1:8" hidden="1" outlineLevel="3">
      <c r="A430" s="29"/>
      <c r="B430" s="28" t="s">
        <v>343</v>
      </c>
      <c r="C430" s="30">
        <v>1000</v>
      </c>
      <c r="D430" s="30">
        <f t="shared" ref="D430:E443" si="44">C430</f>
        <v>1000</v>
      </c>
      <c r="E430" s="30">
        <f t="shared" si="44"/>
        <v>1000</v>
      </c>
      <c r="H430" s="41">
        <f t="shared" si="36"/>
        <v>1000</v>
      </c>
    </row>
    <row r="431" spans="1:8" hidden="1" outlineLevel="3">
      <c r="A431" s="29"/>
      <c r="B431" s="28" t="s">
        <v>344</v>
      </c>
      <c r="C431" s="30">
        <v>197700</v>
      </c>
      <c r="D431" s="30">
        <f t="shared" si="44"/>
        <v>197700</v>
      </c>
      <c r="E431" s="30">
        <f t="shared" si="44"/>
        <v>197700</v>
      </c>
      <c r="H431" s="41">
        <f t="shared" si="36"/>
        <v>197700</v>
      </c>
    </row>
    <row r="432" spans="1:8" hidden="1" outlineLevel="3">
      <c r="A432" s="29"/>
      <c r="B432" s="28" t="s">
        <v>345</v>
      </c>
      <c r="C432" s="30">
        <v>103200</v>
      </c>
      <c r="D432" s="30">
        <f t="shared" si="44"/>
        <v>103200</v>
      </c>
      <c r="E432" s="30">
        <f t="shared" si="44"/>
        <v>103200</v>
      </c>
      <c r="H432" s="41">
        <f t="shared" si="36"/>
        <v>103200</v>
      </c>
    </row>
    <row r="433" spans="1:8" hidden="1" outlineLevel="3">
      <c r="A433" s="29"/>
      <c r="B433" s="28" t="s">
        <v>346</v>
      </c>
      <c r="C433" s="30">
        <v>26100</v>
      </c>
      <c r="D433" s="30">
        <f t="shared" si="44"/>
        <v>26100</v>
      </c>
      <c r="E433" s="30">
        <f t="shared" si="44"/>
        <v>26100</v>
      </c>
      <c r="H433" s="41">
        <f t="shared" si="36"/>
        <v>26100</v>
      </c>
    </row>
    <row r="434" spans="1:8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  <c r="H434" s="41">
        <f t="shared" si="36"/>
        <v>0</v>
      </c>
    </row>
    <row r="435" spans="1:8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  <c r="H435" s="41">
        <f t="shared" si="36"/>
        <v>0</v>
      </c>
    </row>
    <row r="436" spans="1:8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  <c r="H436" s="41">
        <f t="shared" si="36"/>
        <v>0</v>
      </c>
    </row>
    <row r="437" spans="1:8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  <c r="H437" s="41">
        <f t="shared" si="36"/>
        <v>0</v>
      </c>
    </row>
    <row r="438" spans="1:8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  <c r="H438" s="41">
        <f t="shared" si="36"/>
        <v>0</v>
      </c>
    </row>
    <row r="439" spans="1:8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  <c r="H439" s="41">
        <f t="shared" si="36"/>
        <v>0</v>
      </c>
    </row>
    <row r="440" spans="1:8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  <c r="H440" s="41">
        <f t="shared" si="36"/>
        <v>0</v>
      </c>
    </row>
    <row r="441" spans="1:8" hidden="1" outlineLevel="3">
      <c r="A441" s="29"/>
      <c r="B441" s="28" t="s">
        <v>354</v>
      </c>
      <c r="C441" s="30">
        <v>4100</v>
      </c>
      <c r="D441" s="30">
        <f t="shared" si="44"/>
        <v>4100</v>
      </c>
      <c r="E441" s="30">
        <f t="shared" si="44"/>
        <v>4100</v>
      </c>
      <c r="H441" s="41">
        <f t="shared" si="36"/>
        <v>4100</v>
      </c>
    </row>
    <row r="442" spans="1:8" hidden="1" outlineLevel="3">
      <c r="A442" s="29"/>
      <c r="B442" s="28" t="s">
        <v>355</v>
      </c>
      <c r="C442" s="30">
        <v>21300</v>
      </c>
      <c r="D442" s="30">
        <f t="shared" si="44"/>
        <v>21300</v>
      </c>
      <c r="E442" s="30">
        <f t="shared" si="44"/>
        <v>21300</v>
      </c>
      <c r="H442" s="41">
        <f t="shared" si="36"/>
        <v>21300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 t="shared" si="44"/>
        <v>0</v>
      </c>
      <c r="E443" s="5">
        <f t="shared" si="44"/>
        <v>0</v>
      </c>
      <c r="H443" s="41">
        <f t="shared" si="36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22000</v>
      </c>
      <c r="D444" s="32">
        <f>D445+D454+D455+D459+D462+D463+D468+D474+D477+D480+D481+D450</f>
        <v>22000</v>
      </c>
      <c r="E444" s="32">
        <f>E445+E454+E455+E459+E462+E463+E468+E474+E477+E480+E481+E450</f>
        <v>22000</v>
      </c>
      <c r="H444" s="41">
        <f t="shared" si="36"/>
        <v>22000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36"/>
        <v>9000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 t="shared" ref="D446:E449" si="45">C446</f>
        <v>0</v>
      </c>
      <c r="E446" s="30">
        <f t="shared" si="45"/>
        <v>0</v>
      </c>
      <c r="H446" s="41">
        <f t="shared" si="36"/>
        <v>0</v>
      </c>
    </row>
    <row r="447" spans="1:8" ht="15" hidden="1" customHeight="1" outlineLevel="3">
      <c r="A447" s="28"/>
      <c r="B447" s="28" t="s">
        <v>360</v>
      </c>
      <c r="C447" s="30">
        <v>4000</v>
      </c>
      <c r="D447" s="30">
        <f t="shared" si="45"/>
        <v>4000</v>
      </c>
      <c r="E447" s="30">
        <f t="shared" si="45"/>
        <v>4000</v>
      </c>
      <c r="H447" s="41">
        <f t="shared" si="36"/>
        <v>4000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45"/>
        <v>5000</v>
      </c>
      <c r="E448" s="30">
        <f t="shared" si="45"/>
        <v>5000</v>
      </c>
      <c r="H448" s="41">
        <f t="shared" si="36"/>
        <v>5000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  <c r="H449" s="41">
        <f t="shared" ref="H449:H512" si="46">C449</f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si="46"/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 t="shared" ref="D451:E454" si="47">C451</f>
        <v>0</v>
      </c>
      <c r="E451" s="30">
        <f t="shared" si="47"/>
        <v>0</v>
      </c>
      <c r="H451" s="41">
        <f t="shared" si="46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si="47"/>
        <v>0</v>
      </c>
      <c r="E452" s="30">
        <f t="shared" si="47"/>
        <v>0</v>
      </c>
      <c r="H452" s="41">
        <f t="shared" si="46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47"/>
        <v>0</v>
      </c>
      <c r="E453" s="30">
        <f t="shared" si="47"/>
        <v>0</v>
      </c>
      <c r="H453" s="41">
        <f t="shared" si="46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 t="shared" si="47"/>
        <v>7000</v>
      </c>
      <c r="E454" s="5">
        <f t="shared" si="47"/>
        <v>7000</v>
      </c>
      <c r="H454" s="41">
        <f t="shared" si="46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46"/>
        <v>0</v>
      </c>
    </row>
    <row r="456" spans="1:8" ht="15" hidden="1" customHeight="1" outlineLevel="3">
      <c r="A456" s="28"/>
      <c r="B456" s="28" t="s">
        <v>367</v>
      </c>
      <c r="C456" s="30"/>
      <c r="D456" s="30">
        <f t="shared" ref="D456:E458" si="48">C456</f>
        <v>0</v>
      </c>
      <c r="E456" s="30">
        <f t="shared" si="48"/>
        <v>0</v>
      </c>
      <c r="H456" s="41">
        <f t="shared" si="46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si="48"/>
        <v>0</v>
      </c>
      <c r="E457" s="30">
        <f t="shared" si="48"/>
        <v>0</v>
      </c>
      <c r="H457" s="41">
        <f t="shared" si="46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48"/>
        <v>0</v>
      </c>
      <c r="E458" s="30">
        <f t="shared" si="48"/>
        <v>0</v>
      </c>
      <c r="H458" s="41">
        <f t="shared" si="46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1000</v>
      </c>
      <c r="D459" s="5">
        <f>SUM(D460:D461)</f>
        <v>1000</v>
      </c>
      <c r="E459" s="5">
        <f>SUM(E460:E461)</f>
        <v>1000</v>
      </c>
      <c r="H459" s="41">
        <f t="shared" si="46"/>
        <v>1000</v>
      </c>
    </row>
    <row r="460" spans="1:8" ht="15" hidden="1" customHeight="1" outlineLevel="3">
      <c r="A460" s="28"/>
      <c r="B460" s="28" t="s">
        <v>369</v>
      </c>
      <c r="C460" s="30">
        <v>1000</v>
      </c>
      <c r="D460" s="30">
        <f t="shared" ref="D460:E462" si="49">C460</f>
        <v>1000</v>
      </c>
      <c r="E460" s="30">
        <f t="shared" si="49"/>
        <v>1000</v>
      </c>
      <c r="H460" s="41">
        <f t="shared" si="46"/>
        <v>1000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49"/>
        <v>0</v>
      </c>
      <c r="E461" s="30">
        <f t="shared" si="49"/>
        <v>0</v>
      </c>
      <c r="H461" s="41">
        <f t="shared" si="46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49"/>
        <v>0</v>
      </c>
      <c r="E462" s="5">
        <f t="shared" si="49"/>
        <v>0</v>
      </c>
      <c r="H462" s="41">
        <f t="shared" si="46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46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 t="shared" ref="D464:E467" si="50">C464</f>
        <v>0</v>
      </c>
      <c r="E464" s="30">
        <f t="shared" si="50"/>
        <v>0</v>
      </c>
      <c r="H464" s="41">
        <f t="shared" si="46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si="50"/>
        <v>0</v>
      </c>
      <c r="E465" s="30">
        <f t="shared" si="50"/>
        <v>0</v>
      </c>
      <c r="H465" s="41">
        <f t="shared" si="46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0"/>
        <v>0</v>
      </c>
      <c r="E466" s="30">
        <f t="shared" si="50"/>
        <v>0</v>
      </c>
      <c r="H466" s="41">
        <f t="shared" si="46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0"/>
        <v>0</v>
      </c>
      <c r="E467" s="30">
        <f t="shared" si="50"/>
        <v>0</v>
      </c>
      <c r="H467" s="41">
        <f t="shared" si="46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46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 t="shared" ref="D469:E473" si="51">C469</f>
        <v>0</v>
      </c>
      <c r="E469" s="30">
        <f t="shared" si="51"/>
        <v>0</v>
      </c>
      <c r="H469" s="41">
        <f t="shared" si="46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si="51"/>
        <v>0</v>
      </c>
      <c r="E470" s="30">
        <f t="shared" si="51"/>
        <v>0</v>
      </c>
      <c r="H470" s="41">
        <f t="shared" si="46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1"/>
        <v>0</v>
      </c>
      <c r="E471" s="30">
        <f t="shared" si="51"/>
        <v>0</v>
      </c>
      <c r="H471" s="41">
        <f t="shared" si="46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1"/>
        <v>0</v>
      </c>
      <c r="E472" s="30">
        <f t="shared" si="51"/>
        <v>0</v>
      </c>
      <c r="H472" s="41">
        <f t="shared" si="46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1"/>
        <v>0</v>
      </c>
      <c r="E473" s="30">
        <f t="shared" si="51"/>
        <v>0</v>
      </c>
      <c r="H473" s="41">
        <f t="shared" si="46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4000</v>
      </c>
      <c r="D474" s="5">
        <f>SUM(D475:D476)</f>
        <v>4000</v>
      </c>
      <c r="E474" s="5">
        <f>SUM(E475:E476)</f>
        <v>4000</v>
      </c>
      <c r="H474" s="41">
        <f t="shared" si="46"/>
        <v>4000</v>
      </c>
    </row>
    <row r="475" spans="1:8" ht="15" hidden="1" customHeight="1" outlineLevel="3">
      <c r="A475" s="28"/>
      <c r="B475" s="28" t="s">
        <v>383</v>
      </c>
      <c r="C475" s="30">
        <v>4000</v>
      </c>
      <c r="D475" s="30">
        <f>C475</f>
        <v>4000</v>
      </c>
      <c r="E475" s="30">
        <f>D475</f>
        <v>4000</v>
      </c>
      <c r="H475" s="41">
        <f t="shared" si="46"/>
        <v>4000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46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46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2">C478</f>
        <v>0</v>
      </c>
      <c r="E478" s="30">
        <f t="shared" si="52"/>
        <v>0</v>
      </c>
      <c r="H478" s="41">
        <f t="shared" si="46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2"/>
        <v>0</v>
      </c>
      <c r="E479" s="30">
        <f t="shared" si="52"/>
        <v>0</v>
      </c>
      <c r="H479" s="41">
        <f t="shared" si="46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2"/>
        <v>1000</v>
      </c>
      <c r="E480" s="5">
        <f t="shared" si="52"/>
        <v>1000</v>
      </c>
      <c r="H480" s="41">
        <f t="shared" si="46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2"/>
        <v>0</v>
      </c>
      <c r="E481" s="5">
        <f t="shared" si="52"/>
        <v>0</v>
      </c>
      <c r="H481" s="41">
        <f t="shared" si="46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46"/>
        <v>0</v>
      </c>
    </row>
    <row r="483" spans="1:10" collapsed="1">
      <c r="A483" s="184" t="s">
        <v>389</v>
      </c>
      <c r="B483" s="185"/>
      <c r="C483" s="35">
        <f>C484+C504+C509+C522+C528+C538</f>
        <v>23025.993000000002</v>
      </c>
      <c r="D483" s="35">
        <f>D484+D504+D509+D522+D528+D538</f>
        <v>22825.993000000002</v>
      </c>
      <c r="E483" s="35">
        <f>E484+E504+E509+E522+E528+E538</f>
        <v>22825.993000000002</v>
      </c>
      <c r="G483" s="39" t="s">
        <v>592</v>
      </c>
      <c r="H483" s="41">
        <f t="shared" si="46"/>
        <v>23025.993000000002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5705.9930000000004</v>
      </c>
      <c r="D484" s="32">
        <f>D485+D486+D490+D491+D494+D497+D500+D501+D502+D503</f>
        <v>5505.9930000000004</v>
      </c>
      <c r="E484" s="32">
        <f>E485+E486+E490+E491+E494+E497+E500+E501+E502+E503</f>
        <v>5505.9930000000004</v>
      </c>
      <c r="H484" s="41">
        <f t="shared" si="46"/>
        <v>5705.9930000000004</v>
      </c>
    </row>
    <row r="485" spans="1:10" hidden="1" outlineLevel="2">
      <c r="A485" s="6">
        <v>3302</v>
      </c>
      <c r="B485" s="4" t="s">
        <v>391</v>
      </c>
      <c r="C485" s="5">
        <v>1000</v>
      </c>
      <c r="D485" s="5">
        <f>C485</f>
        <v>1000</v>
      </c>
      <c r="E485" s="5">
        <f>D485</f>
        <v>1000</v>
      </c>
      <c r="H485" s="41">
        <f t="shared" si="46"/>
        <v>1000</v>
      </c>
    </row>
    <row r="486" spans="1:10" hidden="1" outlineLevel="2">
      <c r="A486" s="6">
        <v>3302</v>
      </c>
      <c r="B486" s="4" t="s">
        <v>392</v>
      </c>
      <c r="C486" s="5">
        <f>SUM(C487:C489)</f>
        <v>3505.9929999999999</v>
      </c>
      <c r="D486" s="5">
        <f>SUM(D487:D489)</f>
        <v>3505.9929999999999</v>
      </c>
      <c r="E486" s="5">
        <f>SUM(E487:E489)</f>
        <v>3505.9929999999999</v>
      </c>
      <c r="H486" s="41">
        <f t="shared" si="46"/>
        <v>3505.9929999999999</v>
      </c>
    </row>
    <row r="487" spans="1:10" ht="15" hidden="1" customHeight="1" outlineLevel="3">
      <c r="A487" s="28"/>
      <c r="B487" s="28" t="s">
        <v>393</v>
      </c>
      <c r="C487" s="30">
        <v>2505.9929999999999</v>
      </c>
      <c r="D487" s="30">
        <f t="shared" ref="D487:E490" si="53">C487</f>
        <v>2505.9929999999999</v>
      </c>
      <c r="E487" s="30">
        <f t="shared" si="53"/>
        <v>2505.9929999999999</v>
      </c>
      <c r="H487" s="41">
        <f t="shared" si="46"/>
        <v>2505.9929999999999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si="53"/>
        <v>1000</v>
      </c>
      <c r="E488" s="30">
        <f t="shared" si="53"/>
        <v>1000</v>
      </c>
      <c r="H488" s="41">
        <f t="shared" si="46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3"/>
        <v>0</v>
      </c>
      <c r="E489" s="30">
        <f t="shared" si="53"/>
        <v>0</v>
      </c>
      <c r="H489" s="41">
        <f t="shared" si="46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 t="shared" si="53"/>
        <v>0</v>
      </c>
      <c r="E490" s="5">
        <f t="shared" si="53"/>
        <v>0</v>
      </c>
      <c r="H490" s="41">
        <f t="shared" si="46"/>
        <v>0</v>
      </c>
    </row>
    <row r="491" spans="1:10" hidden="1" outlineLevel="2">
      <c r="A491" s="6">
        <v>3302</v>
      </c>
      <c r="B491" s="4" t="s">
        <v>397</v>
      </c>
      <c r="C491" s="5">
        <v>200</v>
      </c>
      <c r="D491" s="5">
        <f>SUM(D492:D493)</f>
        <v>0</v>
      </c>
      <c r="E491" s="5">
        <f>SUM(E492:E493)</f>
        <v>0</v>
      </c>
      <c r="H491" s="41">
        <f t="shared" si="46"/>
        <v>200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46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46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46"/>
        <v>1000</v>
      </c>
    </row>
    <row r="495" spans="1:10" ht="15" hidden="1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46"/>
        <v>1000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46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46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4">C498</f>
        <v>0</v>
      </c>
      <c r="E498" s="30">
        <f t="shared" si="54"/>
        <v>0</v>
      </c>
      <c r="H498" s="41">
        <f t="shared" si="46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4"/>
        <v>0</v>
      </c>
      <c r="E499" s="30">
        <f t="shared" si="54"/>
        <v>0</v>
      </c>
      <c r="H499" s="41">
        <f t="shared" si="46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4"/>
        <v>0</v>
      </c>
      <c r="E500" s="5">
        <f t="shared" si="54"/>
        <v>0</v>
      </c>
      <c r="H500" s="41">
        <f t="shared" si="46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4"/>
        <v>0</v>
      </c>
      <c r="E501" s="5">
        <f t="shared" si="54"/>
        <v>0</v>
      </c>
      <c r="H501" s="41">
        <f t="shared" si="46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4"/>
        <v>0</v>
      </c>
      <c r="E502" s="5">
        <f t="shared" si="54"/>
        <v>0</v>
      </c>
      <c r="H502" s="41">
        <f t="shared" si="46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4"/>
        <v>0</v>
      </c>
      <c r="E503" s="5">
        <f t="shared" si="54"/>
        <v>0</v>
      </c>
      <c r="H503" s="41">
        <f t="shared" si="46"/>
        <v>0</v>
      </c>
    </row>
    <row r="504" spans="1:12" hidden="1" outlineLevel="1">
      <c r="A504" s="174" t="s">
        <v>410</v>
      </c>
      <c r="B504" s="175"/>
      <c r="C504" s="32">
        <f>SUM(C505:C508)</f>
        <v>5500</v>
      </c>
      <c r="D504" s="32">
        <f>SUM(D505:D508)</f>
        <v>5500</v>
      </c>
      <c r="E504" s="32">
        <f>SUM(E505:E508)</f>
        <v>5500</v>
      </c>
      <c r="H504" s="41">
        <f t="shared" si="46"/>
        <v>5500</v>
      </c>
    </row>
    <row r="505" spans="1:12" hidden="1" outlineLevel="2" collapsed="1">
      <c r="A505" s="6">
        <v>3303</v>
      </c>
      <c r="B505" s="4" t="s">
        <v>411</v>
      </c>
      <c r="C505" s="5">
        <v>5500</v>
      </c>
      <c r="D505" s="5">
        <f t="shared" ref="D505:E508" si="55">C505</f>
        <v>5500</v>
      </c>
      <c r="E505" s="5">
        <f t="shared" si="55"/>
        <v>5500</v>
      </c>
      <c r="H505" s="41">
        <f t="shared" si="46"/>
        <v>5500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si="55"/>
        <v>0</v>
      </c>
      <c r="E506" s="5">
        <f t="shared" si="55"/>
        <v>0</v>
      </c>
      <c r="H506" s="41">
        <f t="shared" si="46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5"/>
        <v>0</v>
      </c>
      <c r="E507" s="5">
        <f t="shared" si="55"/>
        <v>0</v>
      </c>
      <c r="H507" s="41">
        <f t="shared" si="46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5"/>
        <v>0</v>
      </c>
      <c r="E508" s="5">
        <f t="shared" si="55"/>
        <v>0</v>
      </c>
      <c r="H508" s="41">
        <f t="shared" si="46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10000</v>
      </c>
      <c r="D509" s="32">
        <f>D510+D511+D512+D513+D517+D518+D519+D520+D521</f>
        <v>10000</v>
      </c>
      <c r="E509" s="32">
        <f>E510+E511+E512+E513+E517+E518+E519+E520+E521</f>
        <v>10000</v>
      </c>
      <c r="F509" s="51"/>
      <c r="H509" s="41">
        <f t="shared" si="46"/>
        <v>10000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 t="shared" ref="D510:E512" si="56">C510</f>
        <v>0</v>
      </c>
      <c r="E510" s="5">
        <f t="shared" si="56"/>
        <v>0</v>
      </c>
      <c r="H510" s="41">
        <f t="shared" si="46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si="56"/>
        <v>0</v>
      </c>
      <c r="E511" s="5">
        <f t="shared" si="56"/>
        <v>0</v>
      </c>
      <c r="H511" s="41">
        <f t="shared" si="46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6"/>
        <v>0</v>
      </c>
      <c r="E512" s="5">
        <f t="shared" si="56"/>
        <v>0</v>
      </c>
      <c r="H512" s="41">
        <f t="shared" si="46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1">
        <f t="shared" ref="H513:H576" si="57">C513</f>
        <v>2000</v>
      </c>
    </row>
    <row r="514" spans="1:8" ht="15" hidden="1" customHeight="1" outlineLevel="3">
      <c r="A514" s="29"/>
      <c r="B514" s="28" t="s">
        <v>419</v>
      </c>
      <c r="C514" s="30">
        <v>2000</v>
      </c>
      <c r="D514" s="30">
        <f t="shared" ref="D514:E521" si="58">C514</f>
        <v>2000</v>
      </c>
      <c r="E514" s="30">
        <f t="shared" si="58"/>
        <v>2000</v>
      </c>
      <c r="H514" s="41">
        <f t="shared" si="57"/>
        <v>2000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  <c r="H515" s="41">
        <f t="shared" si="57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  <c r="H516" s="41">
        <f t="shared" si="57"/>
        <v>0</v>
      </c>
    </row>
    <row r="517" spans="1:8" hidden="1" outlineLevel="2">
      <c r="A517" s="6">
        <v>3305</v>
      </c>
      <c r="B517" s="4" t="s">
        <v>422</v>
      </c>
      <c r="C517" s="5">
        <v>4000</v>
      </c>
      <c r="D517" s="5">
        <f t="shared" si="58"/>
        <v>4000</v>
      </c>
      <c r="E517" s="5">
        <f t="shared" si="58"/>
        <v>4000</v>
      </c>
      <c r="H517" s="41">
        <f t="shared" si="57"/>
        <v>4000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58"/>
        <v>0</v>
      </c>
      <c r="E518" s="5">
        <f t="shared" si="58"/>
        <v>0</v>
      </c>
      <c r="H518" s="41">
        <f t="shared" si="57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  <c r="H519" s="41">
        <f t="shared" si="57"/>
        <v>0</v>
      </c>
    </row>
    <row r="520" spans="1:8" hidden="1" outlineLevel="2">
      <c r="A520" s="6">
        <v>3305</v>
      </c>
      <c r="B520" s="4" t="s">
        <v>425</v>
      </c>
      <c r="C520" s="5">
        <v>4000</v>
      </c>
      <c r="D520" s="5">
        <f t="shared" si="58"/>
        <v>4000</v>
      </c>
      <c r="E520" s="5">
        <f t="shared" si="58"/>
        <v>4000</v>
      </c>
      <c r="H520" s="41">
        <f t="shared" si="57"/>
        <v>4000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  <c r="H521" s="41">
        <f t="shared" si="57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57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 t="shared" ref="D523:E527" si="59">C523</f>
        <v>0</v>
      </c>
      <c r="E523" s="5">
        <f t="shared" si="59"/>
        <v>0</v>
      </c>
      <c r="H523" s="41">
        <f t="shared" si="57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si="59"/>
        <v>0</v>
      </c>
      <c r="E524" s="5">
        <f t="shared" si="59"/>
        <v>0</v>
      </c>
      <c r="H524" s="41">
        <f t="shared" si="57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  <c r="H525" s="41">
        <f t="shared" si="57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  <c r="H526" s="41">
        <f t="shared" si="57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  <c r="H527" s="41">
        <f t="shared" si="57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57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57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57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57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 t="shared" ref="D532:E537" si="60">C532</f>
        <v>0</v>
      </c>
      <c r="E532" s="30">
        <f t="shared" si="60"/>
        <v>0</v>
      </c>
      <c r="H532" s="41">
        <f t="shared" si="57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si="60"/>
        <v>0</v>
      </c>
      <c r="E533" s="30">
        <f t="shared" si="60"/>
        <v>0</v>
      </c>
      <c r="H533" s="41">
        <f t="shared" si="57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  <c r="H534" s="41">
        <f t="shared" si="57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  <c r="H535" s="41">
        <f t="shared" si="57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  <c r="H536" s="41">
        <f t="shared" si="57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 t="shared" si="60"/>
        <v>0</v>
      </c>
      <c r="E537" s="5">
        <f t="shared" si="60"/>
        <v>0</v>
      </c>
      <c r="H537" s="41">
        <f t="shared" si="57"/>
        <v>0</v>
      </c>
    </row>
    <row r="538" spans="1:8" hidden="1" outlineLevel="1">
      <c r="A538" s="174" t="s">
        <v>441</v>
      </c>
      <c r="B538" s="175"/>
      <c r="C538" s="32">
        <f>SUM(C539:C544)</f>
        <v>1820</v>
      </c>
      <c r="D538" s="32">
        <f>SUM(D539:D544)</f>
        <v>1820</v>
      </c>
      <c r="E538" s="32">
        <f>SUM(E539:E544)</f>
        <v>1820</v>
      </c>
      <c r="H538" s="41">
        <f t="shared" si="57"/>
        <v>1820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 t="shared" ref="D539:E543" si="61">C539</f>
        <v>0</v>
      </c>
      <c r="E539" s="5">
        <f t="shared" si="61"/>
        <v>0</v>
      </c>
      <c r="H539" s="41">
        <f t="shared" si="57"/>
        <v>0</v>
      </c>
    </row>
    <row r="540" spans="1:8" hidden="1" outlineLevel="2" collapsed="1">
      <c r="A540" s="6">
        <v>3310</v>
      </c>
      <c r="B540" s="4" t="s">
        <v>52</v>
      </c>
      <c r="C540" s="5">
        <v>1820</v>
      </c>
      <c r="D540" s="5">
        <f t="shared" si="61"/>
        <v>1820</v>
      </c>
      <c r="E540" s="5">
        <f t="shared" si="61"/>
        <v>1820</v>
      </c>
      <c r="H540" s="41">
        <f t="shared" si="57"/>
        <v>1820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  <c r="H541" s="41">
        <f t="shared" si="57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  <c r="H542" s="41">
        <f t="shared" si="57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  <c r="H543" s="41">
        <f t="shared" si="57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57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57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57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57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57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57"/>
        <v>0</v>
      </c>
    </row>
    <row r="550" spans="1:10" collapsed="1">
      <c r="A550" s="180" t="s">
        <v>455</v>
      </c>
      <c r="B550" s="18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57"/>
        <v>0</v>
      </c>
      <c r="I550" s="42"/>
      <c r="J550" s="40" t="b">
        <f>AND(H550=I550)</f>
        <v>1</v>
      </c>
    </row>
    <row r="551" spans="1:10">
      <c r="A551" s="176" t="s">
        <v>456</v>
      </c>
      <c r="B551" s="17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57"/>
        <v>0</v>
      </c>
      <c r="I551" s="42"/>
      <c r="J551" s="40" t="b">
        <f>AND(H551=I551)</f>
        <v>1</v>
      </c>
    </row>
    <row r="552" spans="1:10" hidden="1" outlineLevel="1">
      <c r="A552" s="174" t="s">
        <v>457</v>
      </c>
      <c r="B552" s="175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57"/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2">C553</f>
        <v>0</v>
      </c>
      <c r="E553" s="5">
        <f t="shared" si="62"/>
        <v>0</v>
      </c>
      <c r="H553" s="41">
        <f t="shared" si="57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  <c r="H554" s="41">
        <f t="shared" si="57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  <c r="H555" s="41">
        <f t="shared" si="57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57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57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57"/>
        <v>0</v>
      </c>
    </row>
    <row r="559" spans="1:10" collapsed="1">
      <c r="A559" s="178" t="s">
        <v>62</v>
      </c>
      <c r="B559" s="179"/>
      <c r="C559" s="37">
        <f>C560+C716+C725</f>
        <v>430071.22200000001</v>
      </c>
      <c r="D559" s="37">
        <f>D560+D716+D725</f>
        <v>430071.22200000001</v>
      </c>
      <c r="E559" s="37">
        <f>E560+E716+E725</f>
        <v>430071.22200000001</v>
      </c>
      <c r="G559" s="39" t="s">
        <v>62</v>
      </c>
      <c r="H559" s="41">
        <f t="shared" si="57"/>
        <v>430071.22200000001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262537.21600000001</v>
      </c>
      <c r="D560" s="36">
        <f>D561+D638+D642+D645</f>
        <v>262537.21600000001</v>
      </c>
      <c r="E560" s="36">
        <f>E561+E638+E642+E645</f>
        <v>262537.21600000001</v>
      </c>
      <c r="G560" s="39" t="s">
        <v>61</v>
      </c>
      <c r="H560" s="41">
        <f t="shared" si="57"/>
        <v>262537.21600000001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262537.21600000001</v>
      </c>
      <c r="D561" s="38">
        <f>D562+D567+D568+D569+D576+D577+D581+D584+D585+D586+D587+D592+D595+D599+D603+D610+D616+D628</f>
        <v>262537.21600000001</v>
      </c>
      <c r="E561" s="38">
        <f>E562+E567+E568+E569+E576+E577+E581+E584+E585+E586+E587+E592+E595+E599+E603+E610+E616+E628</f>
        <v>262537.21600000001</v>
      </c>
      <c r="G561" s="39" t="s">
        <v>595</v>
      </c>
      <c r="H561" s="41">
        <f t="shared" si="57"/>
        <v>262537.21600000001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42447.07</v>
      </c>
      <c r="D562" s="32">
        <f>SUM(D563:D566)</f>
        <v>42447.07</v>
      </c>
      <c r="E562" s="32">
        <f>SUM(E563:E566)</f>
        <v>42447.07</v>
      </c>
      <c r="H562" s="41">
        <f t="shared" si="57"/>
        <v>42447.07</v>
      </c>
    </row>
    <row r="563" spans="1:10" hidden="1" outlineLevel="2">
      <c r="A563" s="7">
        <v>6600</v>
      </c>
      <c r="B563" s="4" t="s">
        <v>468</v>
      </c>
      <c r="C563" s="5">
        <v>1220.07</v>
      </c>
      <c r="D563" s="5">
        <f t="shared" ref="D563:E568" si="63">C563</f>
        <v>1220.07</v>
      </c>
      <c r="E563" s="5">
        <f t="shared" si="63"/>
        <v>1220.07</v>
      </c>
      <c r="H563" s="41">
        <f t="shared" si="57"/>
        <v>1220.07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si="63"/>
        <v>0</v>
      </c>
      <c r="E564" s="5">
        <f t="shared" si="63"/>
        <v>0</v>
      </c>
      <c r="H564" s="41">
        <f t="shared" si="57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  <c r="H565" s="41">
        <f t="shared" si="57"/>
        <v>0</v>
      </c>
    </row>
    <row r="566" spans="1:10" hidden="1" outlineLevel="2">
      <c r="A566" s="6">
        <v>6600</v>
      </c>
      <c r="B566" s="4" t="s">
        <v>471</v>
      </c>
      <c r="C566" s="5">
        <v>41227</v>
      </c>
      <c r="D566" s="5">
        <f t="shared" si="63"/>
        <v>41227</v>
      </c>
      <c r="E566" s="5">
        <f t="shared" si="63"/>
        <v>41227</v>
      </c>
      <c r="H566" s="41">
        <f t="shared" si="57"/>
        <v>41227</v>
      </c>
    </row>
    <row r="567" spans="1:10" hidden="1" outlineLevel="1">
      <c r="A567" s="174" t="s">
        <v>467</v>
      </c>
      <c r="B567" s="175"/>
      <c r="C567" s="31">
        <v>0</v>
      </c>
      <c r="D567" s="31">
        <f t="shared" si="63"/>
        <v>0</v>
      </c>
      <c r="E567" s="31">
        <f t="shared" si="63"/>
        <v>0</v>
      </c>
      <c r="H567" s="41">
        <f t="shared" si="57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 t="shared" si="63"/>
        <v>0</v>
      </c>
      <c r="E568" s="32">
        <f t="shared" si="63"/>
        <v>0</v>
      </c>
      <c r="H568" s="41">
        <f t="shared" si="57"/>
        <v>0</v>
      </c>
    </row>
    <row r="569" spans="1:10" hidden="1" outlineLevel="1">
      <c r="A569" s="174" t="s">
        <v>473</v>
      </c>
      <c r="B569" s="175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57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 t="shared" ref="D570:E576" si="64">C570</f>
        <v>0</v>
      </c>
      <c r="E570" s="5">
        <f t="shared" si="64"/>
        <v>0</v>
      </c>
      <c r="H570" s="41">
        <f t="shared" si="57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si="64"/>
        <v>0</v>
      </c>
      <c r="E571" s="5">
        <f t="shared" si="64"/>
        <v>0</v>
      </c>
      <c r="H571" s="41">
        <f t="shared" si="57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4"/>
        <v>0</v>
      </c>
      <c r="E572" s="5">
        <f t="shared" si="64"/>
        <v>0</v>
      </c>
      <c r="H572" s="41">
        <f t="shared" si="57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  <c r="H573" s="41">
        <f t="shared" si="57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  <c r="H574" s="41">
        <f t="shared" si="57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  <c r="H575" s="41">
        <f t="shared" si="57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 t="shared" si="64"/>
        <v>0</v>
      </c>
      <c r="E576" s="32">
        <f t="shared" si="64"/>
        <v>0</v>
      </c>
      <c r="H576" s="41">
        <f t="shared" si="57"/>
        <v>0</v>
      </c>
    </row>
    <row r="577" spans="1:8" hidden="1" outlineLevel="1">
      <c r="A577" s="174" t="s">
        <v>481</v>
      </c>
      <c r="B577" s="175"/>
      <c r="C577" s="32">
        <f>SUM(C578:C580)</f>
        <v>3500</v>
      </c>
      <c r="D577" s="32">
        <f>SUM(D578:D580)</f>
        <v>3500</v>
      </c>
      <c r="E577" s="32">
        <f>SUM(E578:E580)</f>
        <v>3500</v>
      </c>
      <c r="H577" s="41">
        <f t="shared" ref="H577:H640" si="65">C577</f>
        <v>3500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66">C578</f>
        <v>0</v>
      </c>
      <c r="E578" s="5">
        <f t="shared" si="66"/>
        <v>0</v>
      </c>
      <c r="H578" s="41">
        <f t="shared" si="65"/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66"/>
        <v>0</v>
      </c>
      <c r="E579" s="5">
        <f t="shared" si="66"/>
        <v>0</v>
      </c>
      <c r="H579" s="41">
        <f t="shared" si="65"/>
        <v>0</v>
      </c>
    </row>
    <row r="580" spans="1:8" hidden="1" outlineLevel="2">
      <c r="A580" s="7">
        <v>6605</v>
      </c>
      <c r="B580" s="4" t="s">
        <v>484</v>
      </c>
      <c r="C580" s="5">
        <v>3500</v>
      </c>
      <c r="D580" s="5">
        <f t="shared" si="66"/>
        <v>3500</v>
      </c>
      <c r="E580" s="5">
        <f t="shared" si="66"/>
        <v>3500</v>
      </c>
      <c r="H580" s="41">
        <f t="shared" si="65"/>
        <v>3500</v>
      </c>
    </row>
    <row r="581" spans="1:8" hidden="1" outlineLevel="1">
      <c r="A581" s="174" t="s">
        <v>485</v>
      </c>
      <c r="B581" s="175"/>
      <c r="C581" s="32">
        <f>SUM(C582:C583)</f>
        <v>9018.2259999999987</v>
      </c>
      <c r="D581" s="32">
        <f>SUM(D582:D583)</f>
        <v>9018.2259999999987</v>
      </c>
      <c r="E581" s="32">
        <f>SUM(E582:E583)</f>
        <v>9018.2259999999987</v>
      </c>
      <c r="H581" s="41">
        <f t="shared" si="65"/>
        <v>9018.2259999999987</v>
      </c>
    </row>
    <row r="582" spans="1:8" hidden="1" outlineLevel="2">
      <c r="A582" s="7">
        <v>6606</v>
      </c>
      <c r="B582" s="4" t="s">
        <v>486</v>
      </c>
      <c r="C582" s="5">
        <v>7018.2259999999997</v>
      </c>
      <c r="D582" s="5">
        <f t="shared" ref="D582:E586" si="67">C582</f>
        <v>7018.2259999999997</v>
      </c>
      <c r="E582" s="5">
        <f t="shared" si="67"/>
        <v>7018.2259999999997</v>
      </c>
      <c r="H582" s="41">
        <f t="shared" si="65"/>
        <v>7018.2259999999997</v>
      </c>
    </row>
    <row r="583" spans="1:8" hidden="1" outlineLevel="2">
      <c r="A583" s="7">
        <v>6606</v>
      </c>
      <c r="B583" s="4" t="s">
        <v>487</v>
      </c>
      <c r="C583" s="5">
        <v>2000</v>
      </c>
      <c r="D583" s="5">
        <f t="shared" si="67"/>
        <v>2000</v>
      </c>
      <c r="E583" s="5">
        <f t="shared" si="67"/>
        <v>2000</v>
      </c>
      <c r="H583" s="41">
        <f t="shared" si="65"/>
        <v>2000</v>
      </c>
    </row>
    <row r="584" spans="1:8" hidden="1" outlineLevel="1">
      <c r="A584" s="174" t="s">
        <v>488</v>
      </c>
      <c r="B584" s="175"/>
      <c r="C584" s="32">
        <v>1500</v>
      </c>
      <c r="D584" s="32">
        <f t="shared" si="67"/>
        <v>1500</v>
      </c>
      <c r="E584" s="32">
        <f t="shared" si="67"/>
        <v>1500</v>
      </c>
      <c r="H584" s="41">
        <f t="shared" si="65"/>
        <v>1500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67"/>
        <v>0</v>
      </c>
      <c r="E585" s="32">
        <f t="shared" si="67"/>
        <v>0</v>
      </c>
      <c r="H585" s="41">
        <f t="shared" si="65"/>
        <v>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67"/>
        <v>0</v>
      </c>
      <c r="E586" s="32">
        <f t="shared" si="67"/>
        <v>0</v>
      </c>
      <c r="H586" s="41">
        <f t="shared" si="65"/>
        <v>0</v>
      </c>
    </row>
    <row r="587" spans="1:8" hidden="1" outlineLevel="1">
      <c r="A587" s="174" t="s">
        <v>491</v>
      </c>
      <c r="B587" s="175"/>
      <c r="C587" s="32">
        <f>SUM(C588:C591)</f>
        <v>6353.1559999999999</v>
      </c>
      <c r="D587" s="32">
        <f>SUM(D588:D591)</f>
        <v>6353.1559999999999</v>
      </c>
      <c r="E587" s="32">
        <f>SUM(E588:E591)</f>
        <v>6353.1559999999999</v>
      </c>
      <c r="H587" s="41">
        <f t="shared" si="65"/>
        <v>6353.1559999999999</v>
      </c>
    </row>
    <row r="588" spans="1:8" hidden="1" outlineLevel="2">
      <c r="A588" s="7">
        <v>6610</v>
      </c>
      <c r="B588" s="4" t="s">
        <v>492</v>
      </c>
      <c r="C588" s="5">
        <v>4045.7719999999999</v>
      </c>
      <c r="D588" s="5">
        <f t="shared" ref="D588:E591" si="68">C588</f>
        <v>4045.7719999999999</v>
      </c>
      <c r="E588" s="5">
        <f t="shared" si="68"/>
        <v>4045.7719999999999</v>
      </c>
      <c r="H588" s="41">
        <f t="shared" si="65"/>
        <v>4045.7719999999999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si="68"/>
        <v>0</v>
      </c>
      <c r="E589" s="5">
        <f t="shared" si="68"/>
        <v>0</v>
      </c>
      <c r="H589" s="41">
        <f t="shared" si="65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68"/>
        <v>0</v>
      </c>
      <c r="E590" s="5">
        <f t="shared" si="68"/>
        <v>0</v>
      </c>
      <c r="H590" s="41">
        <f t="shared" si="65"/>
        <v>0</v>
      </c>
    </row>
    <row r="591" spans="1:8" hidden="1" outlineLevel="2">
      <c r="A591" s="7">
        <v>6610</v>
      </c>
      <c r="B591" s="4" t="s">
        <v>495</v>
      </c>
      <c r="C591" s="5">
        <v>2307.384</v>
      </c>
      <c r="D591" s="5">
        <f t="shared" si="68"/>
        <v>2307.384</v>
      </c>
      <c r="E591" s="5">
        <f t="shared" si="68"/>
        <v>2307.384</v>
      </c>
      <c r="H591" s="41">
        <f t="shared" si="65"/>
        <v>2307.384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65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65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65"/>
        <v>0</v>
      </c>
    </row>
    <row r="595" spans="1:8" hidden="1" outlineLevel="1">
      <c r="A595" s="174" t="s">
        <v>502</v>
      </c>
      <c r="B595" s="175"/>
      <c r="C595" s="32">
        <f>SUM(C596:C598)</f>
        <v>16582.36</v>
      </c>
      <c r="D595" s="32">
        <f>SUM(D596:D598)</f>
        <v>16582.36</v>
      </c>
      <c r="E595" s="32">
        <f>SUM(E596:E598)</f>
        <v>16582.36</v>
      </c>
      <c r="H595" s="41">
        <f t="shared" si="65"/>
        <v>16582.36</v>
      </c>
    </row>
    <row r="596" spans="1:8" hidden="1" outlineLevel="2">
      <c r="A596" s="7">
        <v>6612</v>
      </c>
      <c r="B596" s="4" t="s">
        <v>499</v>
      </c>
      <c r="C596" s="5">
        <v>16582.36</v>
      </c>
      <c r="D596" s="5">
        <f t="shared" ref="D596:E598" si="69">C596</f>
        <v>16582.36</v>
      </c>
      <c r="E596" s="5">
        <f t="shared" si="69"/>
        <v>16582.36</v>
      </c>
      <c r="H596" s="41">
        <f t="shared" si="65"/>
        <v>16582.36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si="69"/>
        <v>0</v>
      </c>
      <c r="E597" s="5">
        <f t="shared" si="69"/>
        <v>0</v>
      </c>
      <c r="H597" s="41">
        <f t="shared" si="65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69"/>
        <v>0</v>
      </c>
      <c r="E598" s="5">
        <f t="shared" si="69"/>
        <v>0</v>
      </c>
      <c r="H598" s="41">
        <f t="shared" si="65"/>
        <v>0</v>
      </c>
    </row>
    <row r="599" spans="1:8" hidden="1" outlineLevel="1">
      <c r="A599" s="174" t="s">
        <v>503</v>
      </c>
      <c r="B599" s="175"/>
      <c r="C599" s="32">
        <f>SUM(C600:C602)</f>
        <v>91213.084999999992</v>
      </c>
      <c r="D599" s="32">
        <f>SUM(D600:D602)</f>
        <v>91213.084999999992</v>
      </c>
      <c r="E599" s="32">
        <f>SUM(E600:E602)</f>
        <v>91213.084999999992</v>
      </c>
      <c r="H599" s="41">
        <f t="shared" si="65"/>
        <v>91213.084999999992</v>
      </c>
    </row>
    <row r="600" spans="1:8" hidden="1" outlineLevel="2">
      <c r="A600" s="7">
        <v>6613</v>
      </c>
      <c r="B600" s="4" t="s">
        <v>504</v>
      </c>
      <c r="C600" s="5">
        <v>76.790000000000006</v>
      </c>
      <c r="D600" s="5">
        <f t="shared" ref="D600:E602" si="70">C600</f>
        <v>76.790000000000006</v>
      </c>
      <c r="E600" s="5">
        <f t="shared" si="70"/>
        <v>76.790000000000006</v>
      </c>
      <c r="H600" s="41">
        <f t="shared" si="65"/>
        <v>76.790000000000006</v>
      </c>
    </row>
    <row r="601" spans="1:8" hidden="1" outlineLevel="2">
      <c r="A601" s="7">
        <v>6613</v>
      </c>
      <c r="B601" s="4" t="s">
        <v>505</v>
      </c>
      <c r="C601" s="5">
        <v>71029.531000000003</v>
      </c>
      <c r="D601" s="5">
        <f t="shared" si="70"/>
        <v>71029.531000000003</v>
      </c>
      <c r="E601" s="5">
        <f t="shared" si="70"/>
        <v>71029.531000000003</v>
      </c>
      <c r="H601" s="41">
        <f t="shared" si="65"/>
        <v>71029.531000000003</v>
      </c>
    </row>
    <row r="602" spans="1:8" hidden="1" outlineLevel="2">
      <c r="A602" s="7">
        <v>6613</v>
      </c>
      <c r="B602" s="4" t="s">
        <v>501</v>
      </c>
      <c r="C602" s="5">
        <v>20106.763999999999</v>
      </c>
      <c r="D602" s="5">
        <f t="shared" si="70"/>
        <v>20106.763999999999</v>
      </c>
      <c r="E602" s="5">
        <f t="shared" si="70"/>
        <v>20106.763999999999</v>
      </c>
      <c r="H602" s="41">
        <f t="shared" si="65"/>
        <v>20106.763999999999</v>
      </c>
    </row>
    <row r="603" spans="1:8" hidden="1" outlineLevel="1">
      <c r="A603" s="174" t="s">
        <v>506</v>
      </c>
      <c r="B603" s="175"/>
      <c r="C603" s="32">
        <f>SUM(C604:C609)</f>
        <v>7041.8379999999997</v>
      </c>
      <c r="D603" s="32">
        <f>SUM(D604:D609)</f>
        <v>7041.8379999999997</v>
      </c>
      <c r="E603" s="32">
        <f>SUM(E604:E609)</f>
        <v>7041.8379999999997</v>
      </c>
      <c r="H603" s="41">
        <f t="shared" si="65"/>
        <v>7041.8379999999997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 t="shared" ref="D604:E609" si="71">C604</f>
        <v>0</v>
      </c>
      <c r="E604" s="5">
        <f t="shared" si="71"/>
        <v>0</v>
      </c>
      <c r="H604" s="41">
        <f t="shared" si="65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si="71"/>
        <v>0</v>
      </c>
      <c r="E605" s="5">
        <f t="shared" si="71"/>
        <v>0</v>
      </c>
      <c r="H605" s="41">
        <f t="shared" si="65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1"/>
        <v>0</v>
      </c>
      <c r="E606" s="5">
        <f t="shared" si="71"/>
        <v>0</v>
      </c>
      <c r="H606" s="41">
        <f t="shared" si="65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1"/>
        <v>0</v>
      </c>
      <c r="E607" s="5">
        <f t="shared" si="71"/>
        <v>0</v>
      </c>
      <c r="H607" s="41">
        <f t="shared" si="65"/>
        <v>0</v>
      </c>
    </row>
    <row r="608" spans="1:8" hidden="1" outlineLevel="2">
      <c r="A608" s="7">
        <v>6614</v>
      </c>
      <c r="B608" s="4" t="s">
        <v>511</v>
      </c>
      <c r="C608" s="5">
        <v>5057.9380000000001</v>
      </c>
      <c r="D608" s="5">
        <f t="shared" si="71"/>
        <v>5057.9380000000001</v>
      </c>
      <c r="E608" s="5">
        <f t="shared" si="71"/>
        <v>5057.9380000000001</v>
      </c>
      <c r="H608" s="41">
        <f t="shared" si="65"/>
        <v>5057.9380000000001</v>
      </c>
    </row>
    <row r="609" spans="1:8" hidden="1" outlineLevel="2">
      <c r="A609" s="7">
        <v>6614</v>
      </c>
      <c r="B609" s="4" t="s">
        <v>512</v>
      </c>
      <c r="C609" s="5">
        <v>1983.9</v>
      </c>
      <c r="D609" s="5">
        <f t="shared" si="71"/>
        <v>1983.9</v>
      </c>
      <c r="E609" s="5">
        <f t="shared" si="71"/>
        <v>1983.9</v>
      </c>
      <c r="H609" s="41">
        <f t="shared" si="65"/>
        <v>1983.9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65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 t="shared" ref="D611:E615" si="72">C611</f>
        <v>0</v>
      </c>
      <c r="E611" s="5">
        <f t="shared" si="72"/>
        <v>0</v>
      </c>
      <c r="H611" s="41">
        <f t="shared" si="65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si="72"/>
        <v>0</v>
      </c>
      <c r="E612" s="5">
        <f t="shared" si="72"/>
        <v>0</v>
      </c>
      <c r="H612" s="41">
        <f t="shared" si="65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2"/>
        <v>0</v>
      </c>
      <c r="E613" s="5">
        <f t="shared" si="72"/>
        <v>0</v>
      </c>
      <c r="H613" s="41">
        <f t="shared" si="65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2"/>
        <v>0</v>
      </c>
      <c r="E614" s="5">
        <f t="shared" si="72"/>
        <v>0</v>
      </c>
      <c r="H614" s="41">
        <f t="shared" si="65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2"/>
        <v>0</v>
      </c>
      <c r="E615" s="5">
        <f t="shared" si="72"/>
        <v>0</v>
      </c>
      <c r="H615" s="41">
        <f t="shared" si="65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65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 t="shared" ref="D617:E627" si="73">C617</f>
        <v>0</v>
      </c>
      <c r="E617" s="5">
        <f t="shared" si="73"/>
        <v>0</v>
      </c>
      <c r="H617" s="41">
        <f t="shared" si="65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si="73"/>
        <v>0</v>
      </c>
      <c r="E618" s="5">
        <f t="shared" si="73"/>
        <v>0</v>
      </c>
      <c r="H618" s="41">
        <f t="shared" si="65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3"/>
        <v>0</v>
      </c>
      <c r="E619" s="5">
        <f t="shared" si="73"/>
        <v>0</v>
      </c>
      <c r="H619" s="41">
        <f t="shared" si="65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3"/>
        <v>0</v>
      </c>
      <c r="E620" s="5">
        <f t="shared" si="73"/>
        <v>0</v>
      </c>
      <c r="H620" s="41">
        <f t="shared" si="65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3"/>
        <v>0</v>
      </c>
      <c r="E621" s="5">
        <f t="shared" si="73"/>
        <v>0</v>
      </c>
      <c r="H621" s="41">
        <f t="shared" si="65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3"/>
        <v>0</v>
      </c>
      <c r="E622" s="5">
        <f t="shared" si="73"/>
        <v>0</v>
      </c>
      <c r="H622" s="41">
        <f t="shared" si="65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3"/>
        <v>0</v>
      </c>
      <c r="E623" s="5">
        <f t="shared" si="73"/>
        <v>0</v>
      </c>
      <c r="H623" s="41">
        <f t="shared" si="65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3"/>
        <v>0</v>
      </c>
      <c r="E624" s="5">
        <f t="shared" si="73"/>
        <v>0</v>
      </c>
      <c r="H624" s="41">
        <f t="shared" si="65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3"/>
        <v>0</v>
      </c>
      <c r="E625" s="5">
        <f t="shared" si="73"/>
        <v>0</v>
      </c>
      <c r="H625" s="41">
        <f t="shared" si="65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3"/>
        <v>0</v>
      </c>
      <c r="E626" s="5">
        <f t="shared" si="73"/>
        <v>0</v>
      </c>
      <c r="H626" s="41">
        <f t="shared" si="65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3"/>
        <v>0</v>
      </c>
      <c r="E627" s="5">
        <f t="shared" si="73"/>
        <v>0</v>
      </c>
      <c r="H627" s="41">
        <f t="shared" si="65"/>
        <v>0</v>
      </c>
    </row>
    <row r="628" spans="1:10" hidden="1" outlineLevel="1">
      <c r="A628" s="174" t="s">
        <v>531</v>
      </c>
      <c r="B628" s="175"/>
      <c r="C628" s="32">
        <f>SUM(C629:C637)</f>
        <v>84881.481</v>
      </c>
      <c r="D628" s="32">
        <f>SUM(D629:D637)</f>
        <v>84881.481</v>
      </c>
      <c r="E628" s="32">
        <f>SUM(E629:E637)</f>
        <v>84881.481</v>
      </c>
      <c r="H628" s="41">
        <f t="shared" si="65"/>
        <v>84881.481</v>
      </c>
    </row>
    <row r="629" spans="1:10" hidden="1" outlineLevel="2">
      <c r="A629" s="7">
        <v>6617</v>
      </c>
      <c r="B629" s="4" t="s">
        <v>532</v>
      </c>
      <c r="C629" s="5">
        <v>34092.313000000002</v>
      </c>
      <c r="D629" s="5">
        <f t="shared" ref="D629:E637" si="74">C629</f>
        <v>34092.313000000002</v>
      </c>
      <c r="E629" s="5">
        <f t="shared" si="74"/>
        <v>34092.313000000002</v>
      </c>
      <c r="H629" s="41">
        <f t="shared" si="65"/>
        <v>34092.313000000002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si="74"/>
        <v>0</v>
      </c>
      <c r="E630" s="5">
        <f t="shared" si="74"/>
        <v>0</v>
      </c>
      <c r="H630" s="41">
        <f t="shared" si="65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4"/>
        <v>0</v>
      </c>
      <c r="E631" s="5">
        <f t="shared" si="74"/>
        <v>0</v>
      </c>
      <c r="H631" s="41">
        <f t="shared" si="65"/>
        <v>0</v>
      </c>
    </row>
    <row r="632" spans="1:10" hidden="1" outlineLevel="2">
      <c r="A632" s="7">
        <v>6617</v>
      </c>
      <c r="B632" s="4" t="s">
        <v>535</v>
      </c>
      <c r="C632" s="5">
        <v>50789.167999999998</v>
      </c>
      <c r="D632" s="5">
        <f t="shared" si="74"/>
        <v>50789.167999999998</v>
      </c>
      <c r="E632" s="5">
        <f t="shared" si="74"/>
        <v>50789.167999999998</v>
      </c>
      <c r="H632" s="41">
        <f t="shared" si="65"/>
        <v>50789.167999999998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4"/>
        <v>0</v>
      </c>
      <c r="E633" s="5">
        <f t="shared" si="74"/>
        <v>0</v>
      </c>
      <c r="H633" s="41">
        <f t="shared" si="65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4"/>
        <v>0</v>
      </c>
      <c r="E634" s="5">
        <f t="shared" si="74"/>
        <v>0</v>
      </c>
      <c r="H634" s="41">
        <f t="shared" si="65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4"/>
        <v>0</v>
      </c>
      <c r="E635" s="5">
        <f t="shared" si="74"/>
        <v>0</v>
      </c>
      <c r="H635" s="41">
        <f t="shared" si="65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4"/>
        <v>0</v>
      </c>
      <c r="E636" s="5">
        <f t="shared" si="74"/>
        <v>0</v>
      </c>
      <c r="H636" s="41">
        <f t="shared" si="65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4"/>
        <v>0</v>
      </c>
      <c r="E637" s="5">
        <f t="shared" si="74"/>
        <v>0</v>
      </c>
      <c r="H637" s="41">
        <f t="shared" si="65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65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75">C639</f>
        <v>0</v>
      </c>
      <c r="E639" s="32">
        <f t="shared" si="75"/>
        <v>0</v>
      </c>
      <c r="H639" s="41">
        <f t="shared" si="65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75"/>
        <v>0</v>
      </c>
      <c r="E640" s="32">
        <f t="shared" si="75"/>
        <v>0</v>
      </c>
      <c r="H640" s="41">
        <f t="shared" si="65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75"/>
        <v>0</v>
      </c>
      <c r="E641" s="32">
        <f t="shared" si="75"/>
        <v>0</v>
      </c>
      <c r="H641" s="41">
        <f t="shared" ref="H641:H704" si="76">C641</f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si="76"/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76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76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76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76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 t="shared" ref="D647:E652" si="77">C647</f>
        <v>0</v>
      </c>
      <c r="E647" s="5">
        <f t="shared" si="77"/>
        <v>0</v>
      </c>
      <c r="H647" s="41">
        <f t="shared" si="76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si="77"/>
        <v>0</v>
      </c>
      <c r="E648" s="5">
        <f t="shared" si="77"/>
        <v>0</v>
      </c>
      <c r="H648" s="41">
        <f t="shared" si="76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7"/>
        <v>0</v>
      </c>
      <c r="E649" s="5">
        <f t="shared" si="77"/>
        <v>0</v>
      </c>
      <c r="H649" s="41">
        <f t="shared" si="76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7"/>
        <v>0</v>
      </c>
      <c r="E650" s="5">
        <f t="shared" si="77"/>
        <v>0</v>
      </c>
      <c r="H650" s="41">
        <f t="shared" si="76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 t="shared" si="77"/>
        <v>0</v>
      </c>
      <c r="E651" s="31">
        <f t="shared" si="77"/>
        <v>0</v>
      </c>
      <c r="H651" s="41">
        <f t="shared" si="76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 t="shared" si="77"/>
        <v>0</v>
      </c>
      <c r="E652" s="32">
        <f t="shared" si="77"/>
        <v>0</v>
      </c>
      <c r="H652" s="41">
        <f t="shared" si="76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76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 t="shared" ref="D654:E660" si="78">C654</f>
        <v>0</v>
      </c>
      <c r="E654" s="5">
        <f t="shared" si="78"/>
        <v>0</v>
      </c>
      <c r="H654" s="41">
        <f t="shared" si="76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si="78"/>
        <v>0</v>
      </c>
      <c r="E655" s="5">
        <f t="shared" si="78"/>
        <v>0</v>
      </c>
      <c r="H655" s="41">
        <f t="shared" si="76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8"/>
        <v>0</v>
      </c>
      <c r="E656" s="5">
        <f t="shared" si="78"/>
        <v>0</v>
      </c>
      <c r="H656" s="41">
        <f t="shared" si="76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78"/>
        <v>0</v>
      </c>
      <c r="E657" s="5">
        <f t="shared" si="78"/>
        <v>0</v>
      </c>
      <c r="H657" s="41">
        <f t="shared" si="76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78"/>
        <v>0</v>
      </c>
      <c r="E658" s="5">
        <f t="shared" si="78"/>
        <v>0</v>
      </c>
      <c r="H658" s="41">
        <f t="shared" si="76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78"/>
        <v>0</v>
      </c>
      <c r="E659" s="5">
        <f t="shared" si="78"/>
        <v>0</v>
      </c>
      <c r="H659" s="41">
        <f t="shared" si="76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 t="shared" si="78"/>
        <v>0</v>
      </c>
      <c r="E660" s="32">
        <f t="shared" si="78"/>
        <v>0</v>
      </c>
      <c r="H660" s="41">
        <f t="shared" si="76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76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79">C662</f>
        <v>0</v>
      </c>
      <c r="E662" s="5">
        <f t="shared" si="79"/>
        <v>0</v>
      </c>
      <c r="H662" s="41">
        <f t="shared" si="76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79"/>
        <v>0</v>
      </c>
      <c r="E663" s="5">
        <f t="shared" si="79"/>
        <v>0</v>
      </c>
      <c r="H663" s="41">
        <f t="shared" si="76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79"/>
        <v>0</v>
      </c>
      <c r="E664" s="5">
        <f t="shared" si="79"/>
        <v>0</v>
      </c>
      <c r="H664" s="41">
        <f t="shared" si="76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76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0">C666</f>
        <v>0</v>
      </c>
      <c r="E666" s="5">
        <f t="shared" si="80"/>
        <v>0</v>
      </c>
      <c r="H666" s="41">
        <f t="shared" si="76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0"/>
        <v>0</v>
      </c>
      <c r="E667" s="5">
        <f t="shared" si="80"/>
        <v>0</v>
      </c>
      <c r="H667" s="41">
        <f t="shared" si="76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0"/>
        <v>0</v>
      </c>
      <c r="E668" s="32">
        <f t="shared" si="80"/>
        <v>0</v>
      </c>
      <c r="H668" s="41">
        <f t="shared" si="76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0"/>
        <v>0</v>
      </c>
      <c r="E669" s="32">
        <f t="shared" si="80"/>
        <v>0</v>
      </c>
      <c r="H669" s="41">
        <f t="shared" si="76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0"/>
        <v>0</v>
      </c>
      <c r="E670" s="32">
        <f t="shared" si="80"/>
        <v>0</v>
      </c>
      <c r="H670" s="41">
        <f t="shared" si="76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76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 t="shared" ref="D672:E675" si="81">C672</f>
        <v>0</v>
      </c>
      <c r="E672" s="5">
        <f t="shared" si="81"/>
        <v>0</v>
      </c>
      <c r="H672" s="41">
        <f t="shared" si="76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si="81"/>
        <v>0</v>
      </c>
      <c r="E673" s="5">
        <f t="shared" si="81"/>
        <v>0</v>
      </c>
      <c r="H673" s="41">
        <f t="shared" si="76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1"/>
        <v>0</v>
      </c>
      <c r="E674" s="5">
        <f t="shared" si="81"/>
        <v>0</v>
      </c>
      <c r="H674" s="41">
        <f t="shared" si="76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1"/>
        <v>0</v>
      </c>
      <c r="E675" s="5">
        <f t="shared" si="81"/>
        <v>0</v>
      </c>
      <c r="H675" s="41">
        <f t="shared" si="76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76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76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76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76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 t="shared" ref="D680:E682" si="82">C680</f>
        <v>0</v>
      </c>
      <c r="E680" s="5">
        <f t="shared" si="82"/>
        <v>0</v>
      </c>
      <c r="H680" s="41">
        <f t="shared" si="76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si="82"/>
        <v>0</v>
      </c>
      <c r="E681" s="5">
        <f t="shared" si="82"/>
        <v>0</v>
      </c>
      <c r="H681" s="41">
        <f t="shared" si="76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2"/>
        <v>0</v>
      </c>
      <c r="E682" s="5">
        <f t="shared" si="82"/>
        <v>0</v>
      </c>
      <c r="H682" s="41">
        <f t="shared" si="76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76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3">C684</f>
        <v>0</v>
      </c>
      <c r="E684" s="5">
        <f t="shared" si="83"/>
        <v>0</v>
      </c>
      <c r="H684" s="41">
        <f t="shared" si="76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3"/>
        <v>0</v>
      </c>
      <c r="E685" s="5">
        <f t="shared" si="83"/>
        <v>0</v>
      </c>
      <c r="H685" s="41">
        <f t="shared" si="76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3"/>
        <v>0</v>
      </c>
      <c r="E686" s="5">
        <f t="shared" si="83"/>
        <v>0</v>
      </c>
      <c r="H686" s="41">
        <f t="shared" si="76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76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 t="shared" ref="D688:E693" si="84">C688</f>
        <v>0</v>
      </c>
      <c r="E688" s="5">
        <f t="shared" si="84"/>
        <v>0</v>
      </c>
      <c r="H688" s="41">
        <f t="shared" si="76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si="84"/>
        <v>0</v>
      </c>
      <c r="E689" s="5">
        <f t="shared" si="84"/>
        <v>0</v>
      </c>
      <c r="H689" s="41">
        <f t="shared" si="76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4"/>
        <v>0</v>
      </c>
      <c r="E690" s="5">
        <f t="shared" si="84"/>
        <v>0</v>
      </c>
      <c r="H690" s="41">
        <f t="shared" si="76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4"/>
        <v>0</v>
      </c>
      <c r="E691" s="5">
        <f t="shared" si="84"/>
        <v>0</v>
      </c>
      <c r="H691" s="41">
        <f t="shared" si="76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4"/>
        <v>0</v>
      </c>
      <c r="E692" s="5">
        <f t="shared" si="84"/>
        <v>0</v>
      </c>
      <c r="H692" s="41">
        <f t="shared" si="76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4"/>
        <v>0</v>
      </c>
      <c r="E693" s="5">
        <f t="shared" si="84"/>
        <v>0</v>
      </c>
      <c r="H693" s="41">
        <f t="shared" si="76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76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 t="shared" ref="D695:E699" si="85">C695</f>
        <v>0</v>
      </c>
      <c r="E695" s="5">
        <f t="shared" si="85"/>
        <v>0</v>
      </c>
      <c r="H695" s="41">
        <f t="shared" si="76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si="85"/>
        <v>0</v>
      </c>
      <c r="E696" s="5">
        <f t="shared" si="85"/>
        <v>0</v>
      </c>
      <c r="H696" s="41">
        <f t="shared" si="76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85"/>
        <v>0</v>
      </c>
      <c r="E697" s="5">
        <f t="shared" si="85"/>
        <v>0</v>
      </c>
      <c r="H697" s="41">
        <f t="shared" si="76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85"/>
        <v>0</v>
      </c>
      <c r="E698" s="5">
        <f t="shared" si="85"/>
        <v>0</v>
      </c>
      <c r="H698" s="41">
        <f t="shared" si="76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85"/>
        <v>0</v>
      </c>
      <c r="E699" s="5">
        <f t="shared" si="85"/>
        <v>0</v>
      </c>
      <c r="H699" s="41">
        <f t="shared" si="76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76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 t="shared" ref="D701:E715" si="86">C701</f>
        <v>0</v>
      </c>
      <c r="E701" s="5">
        <f t="shared" si="86"/>
        <v>0</v>
      </c>
      <c r="H701" s="41">
        <f t="shared" si="76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si="86"/>
        <v>0</v>
      </c>
      <c r="E702" s="5">
        <f t="shared" si="86"/>
        <v>0</v>
      </c>
      <c r="H702" s="41">
        <f t="shared" si="76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86"/>
        <v>0</v>
      </c>
      <c r="E703" s="5">
        <f t="shared" si="86"/>
        <v>0</v>
      </c>
      <c r="H703" s="41">
        <f t="shared" si="76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86"/>
        <v>0</v>
      </c>
      <c r="E704" s="5">
        <f t="shared" si="86"/>
        <v>0</v>
      </c>
      <c r="H704" s="41">
        <f t="shared" si="76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6"/>
        <v>0</v>
      </c>
      <c r="E705" s="5">
        <f t="shared" si="86"/>
        <v>0</v>
      </c>
      <c r="H705" s="41">
        <f t="shared" ref="H705:H726" si="87">C705</f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6"/>
        <v>0</v>
      </c>
      <c r="E706" s="5">
        <f t="shared" si="86"/>
        <v>0</v>
      </c>
      <c r="H706" s="41">
        <f t="shared" si="87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6"/>
        <v>0</v>
      </c>
      <c r="E707" s="5">
        <f t="shared" si="86"/>
        <v>0</v>
      </c>
      <c r="H707" s="41">
        <f t="shared" si="87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6"/>
        <v>0</v>
      </c>
      <c r="E708" s="5">
        <f t="shared" si="86"/>
        <v>0</v>
      </c>
      <c r="H708" s="41">
        <f t="shared" si="87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6"/>
        <v>0</v>
      </c>
      <c r="E709" s="5">
        <f t="shared" si="86"/>
        <v>0</v>
      </c>
      <c r="H709" s="41">
        <f t="shared" si="87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6"/>
        <v>0</v>
      </c>
      <c r="E710" s="5">
        <f t="shared" si="86"/>
        <v>0</v>
      </c>
      <c r="H710" s="41">
        <f t="shared" si="87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6"/>
        <v>0</v>
      </c>
      <c r="E711" s="5">
        <f t="shared" si="86"/>
        <v>0</v>
      </c>
      <c r="H711" s="41">
        <f t="shared" si="87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 t="shared" si="86"/>
        <v>0</v>
      </c>
      <c r="E712" s="31">
        <f t="shared" si="86"/>
        <v>0</v>
      </c>
      <c r="H712" s="41">
        <f t="shared" si="87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si="86"/>
        <v>0</v>
      </c>
      <c r="E713" s="31">
        <f t="shared" si="86"/>
        <v>0</v>
      </c>
      <c r="H713" s="41">
        <f t="shared" si="87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86"/>
        <v>0</v>
      </c>
      <c r="E714" s="31">
        <f t="shared" si="86"/>
        <v>0</v>
      </c>
      <c r="H714" s="41">
        <f t="shared" si="87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86"/>
        <v>0</v>
      </c>
      <c r="E715" s="31">
        <f t="shared" si="86"/>
        <v>0</v>
      </c>
      <c r="H715" s="41">
        <f t="shared" si="87"/>
        <v>0</v>
      </c>
    </row>
    <row r="716" spans="1:10" collapsed="1">
      <c r="A716" s="180" t="s">
        <v>570</v>
      </c>
      <c r="B716" s="18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87"/>
        <v>0</v>
      </c>
      <c r="I716" s="42"/>
      <c r="J716" s="40" t="b">
        <f>AND(H716=I716)</f>
        <v>1</v>
      </c>
    </row>
    <row r="717" spans="1:10">
      <c r="A717" s="176" t="s">
        <v>571</v>
      </c>
      <c r="B717" s="17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87"/>
        <v>0</v>
      </c>
      <c r="I717" s="42"/>
      <c r="J717" s="40" t="b">
        <f>AND(H717=I717)</f>
        <v>1</v>
      </c>
    </row>
    <row r="718" spans="1:10" hidden="1" outlineLevel="1" collapsed="1">
      <c r="A718" s="186" t="s">
        <v>851</v>
      </c>
      <c r="B718" s="187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87"/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 t="shared" ref="D719:E721" si="88">C719</f>
        <v>0</v>
      </c>
      <c r="E719" s="5">
        <f t="shared" si="88"/>
        <v>0</v>
      </c>
      <c r="H719" s="41">
        <f t="shared" si="87"/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si="88"/>
        <v>0</v>
      </c>
      <c r="E720" s="5">
        <f t="shared" si="88"/>
        <v>0</v>
      </c>
      <c r="H720" s="41">
        <f t="shared" si="87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8"/>
        <v>0</v>
      </c>
      <c r="E721" s="5">
        <f t="shared" si="88"/>
        <v>0</v>
      </c>
      <c r="H721" s="41">
        <f t="shared" si="87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87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87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87"/>
        <v>0</v>
      </c>
    </row>
    <row r="725" spans="1:10" collapsed="1">
      <c r="A725" s="180" t="s">
        <v>577</v>
      </c>
      <c r="B725" s="181"/>
      <c r="C725" s="36">
        <f>C726</f>
        <v>167534.00599999999</v>
      </c>
      <c r="D725" s="36">
        <f>D726</f>
        <v>167534.00599999999</v>
      </c>
      <c r="E725" s="36">
        <f>E726</f>
        <v>167534.00599999999</v>
      </c>
      <c r="G725" s="39" t="s">
        <v>216</v>
      </c>
      <c r="H725" s="41">
        <f t="shared" si="87"/>
        <v>167534.00599999999</v>
      </c>
      <c r="I725" s="42"/>
      <c r="J725" s="40" t="b">
        <f>AND(H725=I725)</f>
        <v>0</v>
      </c>
    </row>
    <row r="726" spans="1:10">
      <c r="A726" s="176" t="s">
        <v>588</v>
      </c>
      <c r="B726" s="177"/>
      <c r="C726" s="33">
        <f>C727+C730+C733+C739+C741+C743+C750+C755+C760+C765+C767+C771+C777</f>
        <v>167534.00599999999</v>
      </c>
      <c r="D726" s="33">
        <f>D727+D730+D733+D739+D741+D743+D750+D755+D760+D765+D767+D771+D777</f>
        <v>167534.00599999999</v>
      </c>
      <c r="E726" s="33">
        <f>E727+E730+E733+E739+E741+E743+E750+E755+E760+E765+E767+E771+E777</f>
        <v>167534.00599999999</v>
      </c>
      <c r="G726" s="39" t="s">
        <v>600</v>
      </c>
      <c r="H726" s="41">
        <f t="shared" si="87"/>
        <v>167534.00599999999</v>
      </c>
      <c r="I726" s="42"/>
      <c r="J726" s="40" t="b">
        <f>AND(H726=I726)</f>
        <v>0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89">C731</f>
        <v>0</v>
      </c>
      <c r="D730" s="31">
        <f t="shared" si="89"/>
        <v>0</v>
      </c>
      <c r="E730" s="31">
        <f t="shared" si="89"/>
        <v>0</v>
      </c>
    </row>
    <row r="731" spans="1:10" hidden="1" outlineLevel="2">
      <c r="A731" s="6">
        <v>2</v>
      </c>
      <c r="B731" s="4" t="s">
        <v>822</v>
      </c>
      <c r="C731" s="5">
        <f t="shared" si="89"/>
        <v>0</v>
      </c>
      <c r="D731" s="5">
        <f t="shared" si="89"/>
        <v>0</v>
      </c>
      <c r="E731" s="5">
        <f t="shared" si="89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1039.6949999999999</v>
      </c>
      <c r="D733" s="31">
        <f>D734+D737+D738</f>
        <v>1039.6949999999999</v>
      </c>
      <c r="E733" s="31">
        <f>E734+E737+E738</f>
        <v>1039.6949999999999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0">C735</f>
        <v>0</v>
      </c>
      <c r="E735" s="30">
        <f t="shared" si="90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0"/>
        <v>0</v>
      </c>
      <c r="E736" s="30">
        <f t="shared" si="90"/>
        <v>0</v>
      </c>
    </row>
    <row r="737" spans="1:5" hidden="1" outlineLevel="2">
      <c r="A737" s="6">
        <v>3</v>
      </c>
      <c r="B737" s="4" t="s">
        <v>827</v>
      </c>
      <c r="C737" s="5">
        <v>1039.6949999999999</v>
      </c>
      <c r="D737" s="5">
        <f t="shared" si="90"/>
        <v>1039.6949999999999</v>
      </c>
      <c r="E737" s="5">
        <f t="shared" si="90"/>
        <v>1039.6949999999999</v>
      </c>
    </row>
    <row r="738" spans="1:5" hidden="1" outlineLevel="2">
      <c r="A738" s="6">
        <v>4</v>
      </c>
      <c r="B738" s="4" t="s">
        <v>837</v>
      </c>
      <c r="C738" s="5"/>
      <c r="D738" s="5">
        <f t="shared" si="90"/>
        <v>0</v>
      </c>
      <c r="E738" s="5">
        <f t="shared" si="90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166152.9</v>
      </c>
      <c r="D743" s="31">
        <f>D744+D748+D749+D746</f>
        <v>166152.9</v>
      </c>
      <c r="E743" s="31">
        <f>E744+E748+E749+E746</f>
        <v>166152.9</v>
      </c>
    </row>
    <row r="744" spans="1:5" hidden="1" outlineLevel="2">
      <c r="A744" s="6">
        <v>1</v>
      </c>
      <c r="B744" s="4" t="s">
        <v>840</v>
      </c>
      <c r="C744" s="5">
        <f>C745</f>
        <v>15000</v>
      </c>
      <c r="D744" s="5">
        <f>D745</f>
        <v>15000</v>
      </c>
      <c r="E744" s="5">
        <f>E745</f>
        <v>15000</v>
      </c>
    </row>
    <row r="745" spans="1:5" hidden="1" outlineLevel="3">
      <c r="A745" s="29"/>
      <c r="B745" s="28" t="s">
        <v>839</v>
      </c>
      <c r="C745" s="30">
        <v>15000</v>
      </c>
      <c r="D745" s="30">
        <f>C745</f>
        <v>15000</v>
      </c>
      <c r="E745" s="30">
        <f>D745</f>
        <v>15000</v>
      </c>
    </row>
    <row r="746" spans="1:5" hidden="1" outlineLevel="2">
      <c r="A746" s="6">
        <v>2</v>
      </c>
      <c r="B746" s="4" t="s">
        <v>822</v>
      </c>
      <c r="C746" s="5">
        <f>C747</f>
        <v>23696.875</v>
      </c>
      <c r="D746" s="5">
        <f>D747</f>
        <v>23696.875</v>
      </c>
      <c r="E746" s="5">
        <f>E747</f>
        <v>23696.875</v>
      </c>
    </row>
    <row r="747" spans="1:5" hidden="1" outlineLevel="3">
      <c r="A747" s="29"/>
      <c r="B747" s="28" t="s">
        <v>838</v>
      </c>
      <c r="C747" s="30">
        <v>23696.875</v>
      </c>
      <c r="D747" s="30">
        <f t="shared" ref="D747:E749" si="91">C747</f>
        <v>23696.875</v>
      </c>
      <c r="E747" s="30">
        <f t="shared" si="91"/>
        <v>23696.875</v>
      </c>
    </row>
    <row r="748" spans="1:5" hidden="1" outlineLevel="2">
      <c r="A748" s="6">
        <v>3</v>
      </c>
      <c r="B748" s="4" t="s">
        <v>827</v>
      </c>
      <c r="C748" s="5">
        <v>127456.02499999999</v>
      </c>
      <c r="D748" s="5">
        <f t="shared" si="91"/>
        <v>127456.02499999999</v>
      </c>
      <c r="E748" s="5">
        <f t="shared" si="91"/>
        <v>127456.02499999999</v>
      </c>
    </row>
    <row r="749" spans="1:5" hidden="1" outlineLevel="2">
      <c r="A749" s="6">
        <v>4</v>
      </c>
      <c r="B749" s="4" t="s">
        <v>837</v>
      </c>
      <c r="C749" s="5"/>
      <c r="D749" s="5">
        <f t="shared" si="91"/>
        <v>0</v>
      </c>
      <c r="E749" s="5">
        <f t="shared" si="91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2">C752</f>
        <v>0</v>
      </c>
      <c r="E752" s="125">
        <f t="shared" si="92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2"/>
        <v>0</v>
      </c>
      <c r="E753" s="125">
        <f t="shared" si="92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2"/>
        <v>0</v>
      </c>
      <c r="E754" s="5">
        <f t="shared" si="92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 t="shared" ref="D757:E759" si="93">C757</f>
        <v>0</v>
      </c>
      <c r="E757" s="30">
        <f t="shared" si="93"/>
        <v>0</v>
      </c>
    </row>
    <row r="758" spans="1:5" hidden="1" outlineLevel="3">
      <c r="A758" s="29"/>
      <c r="B758" s="28" t="s">
        <v>832</v>
      </c>
      <c r="C758" s="30"/>
      <c r="D758" s="30">
        <f t="shared" si="93"/>
        <v>0</v>
      </c>
      <c r="E758" s="30">
        <f t="shared" si="93"/>
        <v>0</v>
      </c>
    </row>
    <row r="759" spans="1:5" hidden="1" outlineLevel="3">
      <c r="A759" s="29"/>
      <c r="B759" s="28" t="s">
        <v>831</v>
      </c>
      <c r="C759" s="30"/>
      <c r="D759" s="30">
        <f t="shared" si="93"/>
        <v>0</v>
      </c>
      <c r="E759" s="30">
        <f t="shared" si="93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4">C762</f>
        <v>0</v>
      </c>
      <c r="E762" s="30">
        <f t="shared" si="94"/>
        <v>0</v>
      </c>
    </row>
    <row r="763" spans="1:5" hidden="1" outlineLevel="3">
      <c r="A763" s="29"/>
      <c r="B763" s="28" t="s">
        <v>819</v>
      </c>
      <c r="C763" s="30"/>
      <c r="D763" s="30">
        <f t="shared" si="94"/>
        <v>0</v>
      </c>
      <c r="E763" s="30">
        <f t="shared" si="94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94"/>
        <v>0</v>
      </c>
      <c r="E764" s="5">
        <f t="shared" si="94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 t="shared" ref="D773:E776" si="95">C773</f>
        <v>0</v>
      </c>
      <c r="E773" s="30">
        <f t="shared" si="95"/>
        <v>0</v>
      </c>
    </row>
    <row r="774" spans="1:5" hidden="1" outlineLevel="3">
      <c r="A774" s="29"/>
      <c r="B774" s="28" t="s">
        <v>820</v>
      </c>
      <c r="C774" s="30"/>
      <c r="D774" s="30">
        <f t="shared" si="95"/>
        <v>0</v>
      </c>
      <c r="E774" s="30">
        <f t="shared" si="95"/>
        <v>0</v>
      </c>
    </row>
    <row r="775" spans="1:5" hidden="1" outlineLevel="3">
      <c r="A775" s="29"/>
      <c r="B775" s="28" t="s">
        <v>819</v>
      </c>
      <c r="C775" s="30"/>
      <c r="D775" s="30">
        <f t="shared" si="95"/>
        <v>0</v>
      </c>
      <c r="E775" s="30">
        <f t="shared" si="95"/>
        <v>0</v>
      </c>
    </row>
    <row r="776" spans="1:5" hidden="1" outlineLevel="3">
      <c r="A776" s="29"/>
      <c r="B776" s="28" t="s">
        <v>818</v>
      </c>
      <c r="C776" s="30"/>
      <c r="D776" s="30">
        <f t="shared" si="95"/>
        <v>0</v>
      </c>
      <c r="E776" s="30">
        <f t="shared" si="95"/>
        <v>0</v>
      </c>
    </row>
    <row r="777" spans="1:5" hidden="1" outlineLevel="1">
      <c r="A777" s="186" t="s">
        <v>817</v>
      </c>
      <c r="B777" s="187"/>
      <c r="C777" s="31">
        <f>C778</f>
        <v>341.411</v>
      </c>
      <c r="D777" s="31">
        <f>D778</f>
        <v>341.411</v>
      </c>
      <c r="E777" s="31">
        <f>E778</f>
        <v>341.411</v>
      </c>
    </row>
    <row r="778" spans="1:5" hidden="1" outlineLevel="2">
      <c r="A778" s="6"/>
      <c r="B778" s="4" t="s">
        <v>816</v>
      </c>
      <c r="C778" s="5">
        <v>341.411</v>
      </c>
      <c r="D778" s="5">
        <f>C778</f>
        <v>341.411</v>
      </c>
      <c r="E778" s="5">
        <f>D778</f>
        <v>341.411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Normal="100" workbookViewId="0">
      <selection sqref="A1:C1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5" width="15.2851562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2887919.6830000002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2195000</v>
      </c>
      <c r="D2" s="26">
        <f>D3+D67</f>
        <v>2195000</v>
      </c>
      <c r="E2" s="26">
        <f>E3+E67</f>
        <v>2195000</v>
      </c>
      <c r="G2" s="39" t="s">
        <v>60</v>
      </c>
      <c r="H2" s="41">
        <f>C2</f>
        <v>2195000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1189400</v>
      </c>
      <c r="D3" s="23">
        <f>D4+D11+D38+D61</f>
        <v>1189400</v>
      </c>
      <c r="E3" s="23">
        <f>E4+E11+E38+E61</f>
        <v>1189400</v>
      </c>
      <c r="G3" s="39" t="s">
        <v>57</v>
      </c>
      <c r="H3" s="41">
        <f t="shared" ref="H3:H66" si="0">C3</f>
        <v>1189400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720000</v>
      </c>
      <c r="D4" s="21">
        <f>SUM(D5:D10)</f>
        <v>720000</v>
      </c>
      <c r="E4" s="21">
        <f>SUM(E5:E10)</f>
        <v>720000</v>
      </c>
      <c r="F4" s="17"/>
      <c r="G4" s="39" t="s">
        <v>53</v>
      </c>
      <c r="H4" s="41">
        <f t="shared" si="0"/>
        <v>720000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140000</v>
      </c>
      <c r="D5" s="2">
        <f>C5</f>
        <v>140000</v>
      </c>
      <c r="E5" s="2">
        <f>D5</f>
        <v>140000</v>
      </c>
      <c r="F5" s="17"/>
      <c r="G5" s="17"/>
      <c r="H5" s="41">
        <f t="shared" si="0"/>
        <v>140000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220000</v>
      </c>
      <c r="D7" s="2">
        <f t="shared" si="1"/>
        <v>220000</v>
      </c>
      <c r="E7" s="2">
        <f t="shared" si="1"/>
        <v>220000</v>
      </c>
      <c r="F7" s="17"/>
      <c r="G7" s="17"/>
      <c r="H7" s="41">
        <f t="shared" si="0"/>
        <v>220000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250000</v>
      </c>
      <c r="D9" s="2">
        <f t="shared" si="1"/>
        <v>250000</v>
      </c>
      <c r="E9" s="2">
        <f t="shared" si="1"/>
        <v>250000</v>
      </c>
      <c r="F9" s="17"/>
      <c r="G9" s="17"/>
      <c r="H9" s="41">
        <f t="shared" si="0"/>
        <v>250000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257000</v>
      </c>
      <c r="D11" s="21">
        <f>SUM(D12:D37)</f>
        <v>257000</v>
      </c>
      <c r="E11" s="21">
        <f>SUM(E12:E37)</f>
        <v>257000</v>
      </c>
      <c r="F11" s="17"/>
      <c r="G11" s="39" t="s">
        <v>54</v>
      </c>
      <c r="H11" s="41">
        <f t="shared" si="0"/>
        <v>257000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80000</v>
      </c>
      <c r="D12" s="2">
        <f>C12</f>
        <v>80000</v>
      </c>
      <c r="E12" s="2">
        <f>D12</f>
        <v>80000</v>
      </c>
      <c r="H12" s="41">
        <f t="shared" si="0"/>
        <v>80000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40000</v>
      </c>
      <c r="D21" s="2">
        <f t="shared" si="2"/>
        <v>40000</v>
      </c>
      <c r="E21" s="2">
        <f t="shared" si="2"/>
        <v>40000</v>
      </c>
      <c r="H21" s="41">
        <f t="shared" si="0"/>
        <v>40000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30000</v>
      </c>
      <c r="D23" s="2">
        <f t="shared" si="2"/>
        <v>30000</v>
      </c>
      <c r="E23" s="2">
        <f t="shared" si="2"/>
        <v>30000</v>
      </c>
      <c r="H23" s="41">
        <f t="shared" si="0"/>
        <v>30000</v>
      </c>
    </row>
    <row r="24" spans="1:8" hidden="1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25000</v>
      </c>
      <c r="D29" s="2">
        <f t="shared" ref="D29:E37" si="3">C29</f>
        <v>25000</v>
      </c>
      <c r="E29" s="2">
        <f t="shared" si="3"/>
        <v>25000</v>
      </c>
      <c r="H29" s="41">
        <f t="shared" si="0"/>
        <v>25000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25000</v>
      </c>
      <c r="D36" s="2">
        <f t="shared" si="3"/>
        <v>25000</v>
      </c>
      <c r="E36" s="2">
        <f t="shared" si="3"/>
        <v>25000</v>
      </c>
      <c r="H36" s="41">
        <f t="shared" si="0"/>
        <v>25000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211200</v>
      </c>
      <c r="D38" s="21">
        <f>SUM(D39:D60)</f>
        <v>211200</v>
      </c>
      <c r="E38" s="21">
        <f>SUM(E39:E60)</f>
        <v>211200</v>
      </c>
      <c r="G38" s="39" t="s">
        <v>55</v>
      </c>
      <c r="H38" s="41">
        <f t="shared" si="0"/>
        <v>211200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80000</v>
      </c>
      <c r="D55" s="2">
        <f t="shared" si="4"/>
        <v>80000</v>
      </c>
      <c r="E55" s="2">
        <f t="shared" si="4"/>
        <v>80000</v>
      </c>
      <c r="H55" s="41">
        <f t="shared" si="0"/>
        <v>80000</v>
      </c>
    </row>
    <row r="56" spans="1:10" hidden="1" outlineLevel="1">
      <c r="A56" s="20">
        <v>3303</v>
      </c>
      <c r="B56" s="20" t="s">
        <v>154</v>
      </c>
      <c r="C56" s="2">
        <v>50000</v>
      </c>
      <c r="D56" s="2">
        <f t="shared" ref="D56:E60" si="5">C56</f>
        <v>50000</v>
      </c>
      <c r="E56" s="2">
        <f t="shared" si="5"/>
        <v>50000</v>
      </c>
      <c r="H56" s="41">
        <f t="shared" si="0"/>
        <v>50000</v>
      </c>
    </row>
    <row r="57" spans="1:10" hidden="1" outlineLevel="1">
      <c r="A57" s="20">
        <v>3304</v>
      </c>
      <c r="B57" s="20" t="s">
        <v>155</v>
      </c>
      <c r="C57" s="2">
        <v>1600</v>
      </c>
      <c r="D57" s="2">
        <f t="shared" si="5"/>
        <v>1600</v>
      </c>
      <c r="E57" s="2">
        <f t="shared" si="5"/>
        <v>1600</v>
      </c>
      <c r="H57" s="41">
        <f t="shared" si="0"/>
        <v>1600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1200</v>
      </c>
      <c r="D61" s="22">
        <f>SUM(D62:D66)</f>
        <v>1200</v>
      </c>
      <c r="E61" s="22">
        <f>SUM(E62:E66)</f>
        <v>1200</v>
      </c>
      <c r="G61" s="39" t="s">
        <v>105</v>
      </c>
      <c r="H61" s="41">
        <f t="shared" si="0"/>
        <v>1200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1000</v>
      </c>
      <c r="D62" s="2">
        <f>C62</f>
        <v>1000</v>
      </c>
      <c r="E62" s="2">
        <f>D62</f>
        <v>1000</v>
      </c>
      <c r="H62" s="41">
        <f t="shared" si="0"/>
        <v>1000</v>
      </c>
    </row>
    <row r="63" spans="1:10" hidden="1" outlineLevel="1">
      <c r="A63" s="3">
        <v>4002</v>
      </c>
      <c r="B63" s="1" t="s">
        <v>160</v>
      </c>
      <c r="C63" s="2">
        <v>200</v>
      </c>
      <c r="D63" s="2">
        <f t="shared" ref="D63:E66" si="6">C63</f>
        <v>200</v>
      </c>
      <c r="E63" s="2">
        <f t="shared" si="6"/>
        <v>200</v>
      </c>
      <c r="H63" s="41">
        <f t="shared" si="0"/>
        <v>200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1005600</v>
      </c>
      <c r="D67" s="25">
        <v>1005600</v>
      </c>
      <c r="E67" s="25">
        <v>1005600</v>
      </c>
      <c r="G67" s="39" t="s">
        <v>59</v>
      </c>
      <c r="H67" s="41">
        <f t="shared" ref="H67:H130" si="7">C67</f>
        <v>1005600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76414</v>
      </c>
      <c r="D68" s="21">
        <f>SUM(D69:D96)</f>
        <v>76414</v>
      </c>
      <c r="E68" s="21">
        <f>SUM(E69:E96)</f>
        <v>76414</v>
      </c>
      <c r="G68" s="39" t="s">
        <v>56</v>
      </c>
      <c r="H68" s="41">
        <f t="shared" si="7"/>
        <v>76414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14000</v>
      </c>
      <c r="D76" s="2">
        <f t="shared" si="8"/>
        <v>14000</v>
      </c>
      <c r="E76" s="2">
        <f t="shared" si="8"/>
        <v>14000</v>
      </c>
      <c r="H76" s="41">
        <f t="shared" si="7"/>
        <v>14000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94</v>
      </c>
      <c r="D83" s="2">
        <f t="shared" si="8"/>
        <v>94</v>
      </c>
      <c r="E83" s="2">
        <f t="shared" si="8"/>
        <v>94</v>
      </c>
      <c r="H83" s="41">
        <f t="shared" si="7"/>
        <v>94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320</v>
      </c>
      <c r="D91" s="2">
        <f t="shared" si="9"/>
        <v>320</v>
      </c>
      <c r="E91" s="2">
        <f t="shared" si="9"/>
        <v>320</v>
      </c>
      <c r="H91" s="41">
        <f t="shared" si="7"/>
        <v>320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>
        <v>500</v>
      </c>
      <c r="D95" s="2">
        <f t="shared" si="9"/>
        <v>500</v>
      </c>
      <c r="E95" s="2">
        <f t="shared" si="9"/>
        <v>500</v>
      </c>
      <c r="H95" s="41">
        <f t="shared" si="7"/>
        <v>500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929186</v>
      </c>
      <c r="D97" s="21">
        <f>SUM(D98:D113)</f>
        <v>929186</v>
      </c>
      <c r="E97" s="21">
        <f>SUM(E98:E113)</f>
        <v>929186</v>
      </c>
      <c r="G97" s="39" t="s">
        <v>58</v>
      </c>
      <c r="H97" s="41">
        <f t="shared" si="7"/>
        <v>929186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600000</v>
      </c>
      <c r="D98" s="2">
        <f>C98</f>
        <v>600000</v>
      </c>
      <c r="E98" s="2">
        <f>D98</f>
        <v>600000</v>
      </c>
      <c r="H98" s="41">
        <f t="shared" si="7"/>
        <v>600000</v>
      </c>
    </row>
    <row r="99" spans="1:10" ht="15" hidden="1" customHeight="1" outlineLevel="1">
      <c r="A99" s="3">
        <v>6002</v>
      </c>
      <c r="B99" s="1" t="s">
        <v>185</v>
      </c>
      <c r="C99" s="2">
        <v>31000</v>
      </c>
      <c r="D99" s="2">
        <f t="shared" ref="D99:E113" si="10">C99</f>
        <v>31000</v>
      </c>
      <c r="E99" s="2">
        <f t="shared" si="10"/>
        <v>31000</v>
      </c>
      <c r="H99" s="41">
        <f t="shared" si="7"/>
        <v>31000</v>
      </c>
    </row>
    <row r="100" spans="1:10" ht="15" hidden="1" customHeight="1" outlineLevel="1">
      <c r="A100" s="3">
        <v>6003</v>
      </c>
      <c r="B100" s="1" t="s">
        <v>186</v>
      </c>
      <c r="C100" s="2">
        <v>246000</v>
      </c>
      <c r="D100" s="2">
        <f t="shared" si="10"/>
        <v>246000</v>
      </c>
      <c r="E100" s="2">
        <f t="shared" si="10"/>
        <v>246000</v>
      </c>
      <c r="H100" s="41">
        <f t="shared" si="7"/>
        <v>246000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7000</v>
      </c>
      <c r="D104" s="2">
        <f t="shared" si="10"/>
        <v>7000</v>
      </c>
      <c r="E104" s="2">
        <f t="shared" si="10"/>
        <v>7000</v>
      </c>
      <c r="H104" s="41">
        <f t="shared" si="7"/>
        <v>7000</v>
      </c>
    </row>
    <row r="105" spans="1:10" hidden="1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hidden="1" outlineLevel="1">
      <c r="A106" s="3">
        <v>6009</v>
      </c>
      <c r="B106" s="1" t="s">
        <v>28</v>
      </c>
      <c r="C106" s="2">
        <v>1000</v>
      </c>
      <c r="D106" s="2">
        <f t="shared" si="10"/>
        <v>1000</v>
      </c>
      <c r="E106" s="2">
        <f t="shared" si="10"/>
        <v>1000</v>
      </c>
      <c r="H106" s="41">
        <f t="shared" si="7"/>
        <v>1000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36000</v>
      </c>
      <c r="D111" s="2">
        <f t="shared" si="10"/>
        <v>36000</v>
      </c>
      <c r="E111" s="2">
        <f t="shared" si="10"/>
        <v>36000</v>
      </c>
      <c r="H111" s="41">
        <f t="shared" si="7"/>
        <v>36000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3786</v>
      </c>
      <c r="D113" s="2">
        <f t="shared" si="10"/>
        <v>3786</v>
      </c>
      <c r="E113" s="2">
        <f t="shared" si="10"/>
        <v>3786</v>
      </c>
      <c r="H113" s="41">
        <f t="shared" si="7"/>
        <v>3786</v>
      </c>
    </row>
    <row r="114" spans="1:10" collapsed="1">
      <c r="A114" s="170" t="s">
        <v>62</v>
      </c>
      <c r="B114" s="171"/>
      <c r="C114" s="26">
        <f>C115+C152+C177</f>
        <v>692919.68299999996</v>
      </c>
      <c r="D114" s="26">
        <f>D115+D152+D177</f>
        <v>692919.68299999996</v>
      </c>
      <c r="E114" s="26">
        <f>E115+E152+E177</f>
        <v>692919.68299999996</v>
      </c>
      <c r="G114" s="39" t="s">
        <v>62</v>
      </c>
      <c r="H114" s="41">
        <f t="shared" si="7"/>
        <v>692919.68299999996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586208.68299999996</v>
      </c>
      <c r="D115" s="23">
        <f>D116+D135</f>
        <v>586208.68299999996</v>
      </c>
      <c r="E115" s="23">
        <f>E116+E135</f>
        <v>586208.68299999996</v>
      </c>
      <c r="G115" s="39" t="s">
        <v>61</v>
      </c>
      <c r="H115" s="41">
        <f t="shared" si="7"/>
        <v>586208.68299999996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571702</v>
      </c>
      <c r="D116" s="21">
        <f>D117+D120+D123+D126+D129+D132</f>
        <v>571702</v>
      </c>
      <c r="E116" s="21">
        <f>E117+E120+E123+E126+E129+E132</f>
        <v>571702</v>
      </c>
      <c r="G116" s="39" t="s">
        <v>583</v>
      </c>
      <c r="H116" s="41">
        <f t="shared" si="7"/>
        <v>571702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571702</v>
      </c>
      <c r="D117" s="2">
        <f>D118+D119</f>
        <v>571702</v>
      </c>
      <c r="E117" s="2">
        <f>E118+E119</f>
        <v>571702</v>
      </c>
      <c r="H117" s="41">
        <f t="shared" si="7"/>
        <v>571702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571702</v>
      </c>
      <c r="D119" s="129">
        <f>C119</f>
        <v>571702</v>
      </c>
      <c r="E119" s="129">
        <f>D119</f>
        <v>571702</v>
      </c>
      <c r="H119" s="41">
        <f t="shared" si="7"/>
        <v>571702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14506.683000000001</v>
      </c>
      <c r="D135" s="21">
        <f>D136+D140+D143+D146+D149</f>
        <v>14506.683000000001</v>
      </c>
      <c r="E135" s="21">
        <f>E136+E140+E143+E146+E149</f>
        <v>14506.683000000001</v>
      </c>
      <c r="G135" s="39" t="s">
        <v>584</v>
      </c>
      <c r="H135" s="41">
        <f t="shared" si="11"/>
        <v>14506.683000000001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14506.683000000001</v>
      </c>
      <c r="D136" s="2">
        <f>D137+D138+D139</f>
        <v>14506.683000000001</v>
      </c>
      <c r="E136" s="2">
        <f>E137+E138+E139</f>
        <v>14506.683000000001</v>
      </c>
      <c r="H136" s="41">
        <f t="shared" si="11"/>
        <v>14506.683000000001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14506.683000000001</v>
      </c>
      <c r="D139" s="129">
        <f t="shared" si="12"/>
        <v>14506.683000000001</v>
      </c>
      <c r="E139" s="129">
        <f t="shared" si="12"/>
        <v>14506.683000000001</v>
      </c>
      <c r="H139" s="41">
        <f t="shared" si="11"/>
        <v>14506.683000000001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106711</v>
      </c>
      <c r="D152" s="23">
        <f>D153+D163+D170</f>
        <v>106711</v>
      </c>
      <c r="E152" s="23">
        <f>E153+E163+E170</f>
        <v>106711</v>
      </c>
      <c r="G152" s="39" t="s">
        <v>66</v>
      </c>
      <c r="H152" s="41">
        <f t="shared" si="11"/>
        <v>106711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106711</v>
      </c>
      <c r="D153" s="21">
        <f>D154+D157+D160</f>
        <v>106711</v>
      </c>
      <c r="E153" s="21">
        <f>E154+E157+E160</f>
        <v>106711</v>
      </c>
      <c r="G153" s="39" t="s">
        <v>585</v>
      </c>
      <c r="H153" s="41">
        <f t="shared" si="11"/>
        <v>106711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106711</v>
      </c>
      <c r="D154" s="2">
        <f>D155+D156</f>
        <v>106711</v>
      </c>
      <c r="E154" s="2">
        <f>E155+E156</f>
        <v>106711</v>
      </c>
      <c r="H154" s="41">
        <f t="shared" si="11"/>
        <v>106711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106711</v>
      </c>
      <c r="D156" s="129">
        <f>C156</f>
        <v>106711</v>
      </c>
      <c r="E156" s="129">
        <f>D156</f>
        <v>106711</v>
      </c>
      <c r="H156" s="41">
        <f t="shared" si="11"/>
        <v>106711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2887919.6830000002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1950000</v>
      </c>
      <c r="D257" s="37">
        <f>D258+D550</f>
        <v>1950000</v>
      </c>
      <c r="E257" s="37">
        <f>E258+E550</f>
        <v>1950000</v>
      </c>
      <c r="G257" s="39" t="s">
        <v>60</v>
      </c>
      <c r="H257" s="41">
        <f>C257</f>
        <v>1950000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1830214.85</v>
      </c>
      <c r="D258" s="36">
        <f>D259+D339+D483+D547</f>
        <v>1830214.85</v>
      </c>
      <c r="E258" s="36">
        <f>E259+E339+E483+E547</f>
        <v>1830214.85</v>
      </c>
      <c r="G258" s="39" t="s">
        <v>57</v>
      </c>
      <c r="H258" s="41">
        <f t="shared" ref="H258:H321" si="21">C258</f>
        <v>1830214.85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1108907.8500000001</v>
      </c>
      <c r="D259" s="33">
        <f>D260+D263+D314</f>
        <v>1108907.8500000001</v>
      </c>
      <c r="E259" s="33">
        <f>E260+E263+E314</f>
        <v>1108907.8500000001</v>
      </c>
      <c r="G259" s="39" t="s">
        <v>590</v>
      </c>
      <c r="H259" s="41">
        <f t="shared" si="21"/>
        <v>1108907.8500000001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hidden="1" outlineLevel="2">
      <c r="A262" s="6">
        <v>1100</v>
      </c>
      <c r="B262" s="4" t="s">
        <v>33</v>
      </c>
      <c r="C262" s="5">
        <v>960</v>
      </c>
      <c r="D262" s="5">
        <f>C262</f>
        <v>960</v>
      </c>
      <c r="E262" s="5">
        <f>D262</f>
        <v>960</v>
      </c>
      <c r="H262" s="41">
        <f t="shared" si="21"/>
        <v>960</v>
      </c>
    </row>
    <row r="263" spans="1:10" hidden="1" outlineLevel="1">
      <c r="A263" s="174" t="s">
        <v>269</v>
      </c>
      <c r="B263" s="175"/>
      <c r="C263" s="32">
        <f>C264+C265+C289+C296+C298+C302+C305+C308+C313</f>
        <v>1044853.5360000001</v>
      </c>
      <c r="D263" s="32">
        <f>D264+D265+D289+D296+D298+D302+D305+D308+D313</f>
        <v>1044853.5360000001</v>
      </c>
      <c r="E263" s="32">
        <f>E264+E265+E289+E296+E298+E302+E305+E308+E313</f>
        <v>1044853.5360000001</v>
      </c>
      <c r="H263" s="41">
        <f t="shared" si="21"/>
        <v>1044853.5360000001</v>
      </c>
    </row>
    <row r="264" spans="1:10" hidden="1" outlineLevel="2">
      <c r="A264" s="6">
        <v>1101</v>
      </c>
      <c r="B264" s="4" t="s">
        <v>34</v>
      </c>
      <c r="C264" s="5">
        <v>372972.75</v>
      </c>
      <c r="D264" s="5">
        <f>C264</f>
        <v>372972.75</v>
      </c>
      <c r="E264" s="5">
        <f>D264</f>
        <v>372972.75</v>
      </c>
      <c r="H264" s="41">
        <f t="shared" si="21"/>
        <v>372972.75</v>
      </c>
    </row>
    <row r="265" spans="1:10" hidden="1" outlineLevel="2">
      <c r="A265" s="6">
        <v>1101</v>
      </c>
      <c r="B265" s="4" t="s">
        <v>35</v>
      </c>
      <c r="C265" s="5">
        <f>SUM(C266:C288)</f>
        <v>449091.75</v>
      </c>
      <c r="D265" s="5">
        <f>SUM(D266:D288)</f>
        <v>449091.75</v>
      </c>
      <c r="E265" s="5">
        <f>SUM(E266:E288)</f>
        <v>449091.75</v>
      </c>
      <c r="H265" s="41">
        <f t="shared" si="21"/>
        <v>449091.75</v>
      </c>
    </row>
    <row r="266" spans="1:10" hidden="1" outlineLevel="3">
      <c r="A266" s="29"/>
      <c r="B266" s="28" t="s">
        <v>218</v>
      </c>
      <c r="C266" s="30">
        <v>19847.75</v>
      </c>
      <c r="D266" s="30">
        <f>C266</f>
        <v>19847.75</v>
      </c>
      <c r="E266" s="30">
        <f>D266</f>
        <v>19847.75</v>
      </c>
      <c r="H266" s="41">
        <f t="shared" si="21"/>
        <v>19847.75</v>
      </c>
    </row>
    <row r="267" spans="1:10" hidden="1" outlineLevel="3">
      <c r="A267" s="29"/>
      <c r="B267" s="28" t="s">
        <v>219</v>
      </c>
      <c r="C267" s="30">
        <v>141504</v>
      </c>
      <c r="D267" s="30">
        <f t="shared" ref="D267:E282" si="22">C267</f>
        <v>141504</v>
      </c>
      <c r="E267" s="30">
        <f t="shared" si="22"/>
        <v>141504</v>
      </c>
      <c r="H267" s="41">
        <f t="shared" si="21"/>
        <v>141504</v>
      </c>
    </row>
    <row r="268" spans="1:10" hidden="1" outlineLevel="3">
      <c r="A268" s="29"/>
      <c r="B268" s="28" t="s">
        <v>220</v>
      </c>
      <c r="C268" s="30">
        <v>65080</v>
      </c>
      <c r="D268" s="30">
        <f t="shared" si="22"/>
        <v>65080</v>
      </c>
      <c r="E268" s="30">
        <f t="shared" si="22"/>
        <v>65080</v>
      </c>
      <c r="H268" s="41">
        <f t="shared" si="21"/>
        <v>65080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22"/>
        <v>780</v>
      </c>
      <c r="E269" s="30">
        <f t="shared" si="22"/>
        <v>780</v>
      </c>
      <c r="H269" s="41">
        <f t="shared" si="21"/>
        <v>780</v>
      </c>
    </row>
    <row r="270" spans="1:10" hidden="1" outlineLevel="3">
      <c r="A270" s="29"/>
      <c r="B270" s="28" t="s">
        <v>222</v>
      </c>
      <c r="C270" s="30">
        <v>12314</v>
      </c>
      <c r="D270" s="30">
        <f t="shared" si="22"/>
        <v>12314</v>
      </c>
      <c r="E270" s="30">
        <f t="shared" si="22"/>
        <v>12314</v>
      </c>
      <c r="H270" s="41">
        <f t="shared" si="21"/>
        <v>12314</v>
      </c>
    </row>
    <row r="271" spans="1:10" hidden="1" outlineLevel="3">
      <c r="A271" s="29"/>
      <c r="B271" s="28" t="s">
        <v>223</v>
      </c>
      <c r="C271" s="30">
        <v>6934</v>
      </c>
      <c r="D271" s="30">
        <f t="shared" si="22"/>
        <v>6934</v>
      </c>
      <c r="E271" s="30">
        <f t="shared" si="22"/>
        <v>6934</v>
      </c>
      <c r="H271" s="41">
        <f t="shared" si="21"/>
        <v>6934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11040</v>
      </c>
      <c r="D276" s="30">
        <f t="shared" si="22"/>
        <v>11040</v>
      </c>
      <c r="E276" s="30">
        <f t="shared" si="22"/>
        <v>11040</v>
      </c>
      <c r="H276" s="41">
        <f t="shared" si="21"/>
        <v>11040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9666</v>
      </c>
      <c r="D280" s="30">
        <f t="shared" si="22"/>
        <v>9666</v>
      </c>
      <c r="E280" s="30">
        <f t="shared" si="22"/>
        <v>9666</v>
      </c>
      <c r="H280" s="41">
        <f t="shared" si="21"/>
        <v>9666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181926</v>
      </c>
      <c r="D286" s="30">
        <f t="shared" si="23"/>
        <v>181926</v>
      </c>
      <c r="E286" s="30">
        <f t="shared" si="23"/>
        <v>181926</v>
      </c>
      <c r="H286" s="41">
        <f t="shared" si="21"/>
        <v>181926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f>SUM(C290:C295)</f>
        <v>14407.2</v>
      </c>
      <c r="D289" s="5">
        <f>SUM(D290:D295)</f>
        <v>14407.2</v>
      </c>
      <c r="E289" s="5">
        <f>SUM(E290:E295)</f>
        <v>14407.2</v>
      </c>
      <c r="H289" s="41">
        <f t="shared" si="21"/>
        <v>14407.2</v>
      </c>
    </row>
    <row r="290" spans="1:8" hidden="1" outlineLevel="3">
      <c r="A290" s="29"/>
      <c r="B290" s="28" t="s">
        <v>241</v>
      </c>
      <c r="C290" s="30">
        <v>9000</v>
      </c>
      <c r="D290" s="30">
        <f>C290</f>
        <v>9000</v>
      </c>
      <c r="E290" s="30">
        <f>D290</f>
        <v>9000</v>
      </c>
      <c r="H290" s="41">
        <f t="shared" si="21"/>
        <v>9000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2527.1999999999998</v>
      </c>
      <c r="D292" s="30">
        <f t="shared" si="24"/>
        <v>2527.1999999999998</v>
      </c>
      <c r="E292" s="30">
        <f t="shared" si="24"/>
        <v>2527.1999999999998</v>
      </c>
      <c r="H292" s="41">
        <f t="shared" si="21"/>
        <v>2527.1999999999998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2340</v>
      </c>
      <c r="D295" s="30">
        <f t="shared" si="24"/>
        <v>2340</v>
      </c>
      <c r="E295" s="30">
        <f t="shared" si="24"/>
        <v>2340</v>
      </c>
      <c r="H295" s="41">
        <f t="shared" si="21"/>
        <v>2340</v>
      </c>
    </row>
    <row r="296" spans="1:8" hidden="1" outlineLevel="2">
      <c r="A296" s="6">
        <v>1101</v>
      </c>
      <c r="B296" s="4" t="s">
        <v>247</v>
      </c>
      <c r="C296" s="5">
        <f>SUM(C297)</f>
        <v>1200</v>
      </c>
      <c r="D296" s="5">
        <f>SUM(D297)</f>
        <v>1200</v>
      </c>
      <c r="E296" s="5">
        <f>SUM(E297)</f>
        <v>1200</v>
      </c>
      <c r="H296" s="41">
        <f t="shared" si="21"/>
        <v>1200</v>
      </c>
    </row>
    <row r="297" spans="1:8" hidden="1" outlineLevel="3">
      <c r="A297" s="29"/>
      <c r="B297" s="28" t="s">
        <v>111</v>
      </c>
      <c r="C297" s="30">
        <v>1200</v>
      </c>
      <c r="D297" s="30">
        <f>C297</f>
        <v>1200</v>
      </c>
      <c r="E297" s="30">
        <f>D297</f>
        <v>1200</v>
      </c>
      <c r="H297" s="41">
        <f t="shared" si="21"/>
        <v>1200</v>
      </c>
    </row>
    <row r="298" spans="1:8" hidden="1" outlineLevel="2">
      <c r="A298" s="6">
        <v>1101</v>
      </c>
      <c r="B298" s="4" t="s">
        <v>37</v>
      </c>
      <c r="C298" s="5">
        <v>28632.251</v>
      </c>
      <c r="D298" s="5">
        <f>SUM(D299:D301)</f>
        <v>28632.251</v>
      </c>
      <c r="E298" s="5">
        <f>SUM(E299:E301)</f>
        <v>28632.251</v>
      </c>
      <c r="H298" s="41">
        <f t="shared" si="21"/>
        <v>28632.251</v>
      </c>
    </row>
    <row r="299" spans="1:8" hidden="1" outlineLevel="3">
      <c r="A299" s="29"/>
      <c r="B299" s="28" t="s">
        <v>248</v>
      </c>
      <c r="C299" s="30">
        <v>11401.251</v>
      </c>
      <c r="D299" s="30">
        <f>C299</f>
        <v>11401.251</v>
      </c>
      <c r="E299" s="30">
        <f>D299</f>
        <v>11401.251</v>
      </c>
      <c r="H299" s="41">
        <f t="shared" si="21"/>
        <v>11401.251</v>
      </c>
    </row>
    <row r="300" spans="1:8" hidden="1" outlineLevel="3">
      <c r="A300" s="29"/>
      <c r="B300" s="28" t="s">
        <v>249</v>
      </c>
      <c r="C300" s="30">
        <v>17231</v>
      </c>
      <c r="D300" s="30">
        <f t="shared" ref="D300:E301" si="25">C300</f>
        <v>17231</v>
      </c>
      <c r="E300" s="30">
        <f t="shared" si="25"/>
        <v>17231</v>
      </c>
      <c r="H300" s="41">
        <f t="shared" si="21"/>
        <v>17231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6000</v>
      </c>
      <c r="D302" s="5">
        <f>SUM(D303:D304)</f>
        <v>6000</v>
      </c>
      <c r="E302" s="5">
        <f>SUM(E303:E304)</f>
        <v>6000</v>
      </c>
      <c r="H302" s="41">
        <f t="shared" si="21"/>
        <v>6000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6000</v>
      </c>
      <c r="D304" s="30">
        <f>C304</f>
        <v>6000</v>
      </c>
      <c r="E304" s="30">
        <f>D304</f>
        <v>6000</v>
      </c>
      <c r="H304" s="41">
        <f t="shared" si="21"/>
        <v>6000</v>
      </c>
    </row>
    <row r="305" spans="1:8" hidden="1" outlineLevel="2">
      <c r="A305" s="6">
        <v>1101</v>
      </c>
      <c r="B305" s="4" t="s">
        <v>38</v>
      </c>
      <c r="C305" s="5">
        <f>SUM(C306:C307)</f>
        <v>20571.760000000002</v>
      </c>
      <c r="D305" s="5">
        <f>SUM(D306:D307)</f>
        <v>20571.760000000002</v>
      </c>
      <c r="E305" s="5">
        <f>SUM(E306:E307)</f>
        <v>20571.760000000002</v>
      </c>
      <c r="H305" s="41">
        <f t="shared" si="21"/>
        <v>20571.760000000002</v>
      </c>
    </row>
    <row r="306" spans="1:8" hidden="1" outlineLevel="3">
      <c r="A306" s="29"/>
      <c r="B306" s="28" t="s">
        <v>254</v>
      </c>
      <c r="C306" s="30">
        <v>14923.735000000001</v>
      </c>
      <c r="D306" s="30">
        <f>C306</f>
        <v>14923.735000000001</v>
      </c>
      <c r="E306" s="30">
        <f>D306</f>
        <v>14923.735000000001</v>
      </c>
      <c r="H306" s="41">
        <f t="shared" si="21"/>
        <v>14923.735000000001</v>
      </c>
    </row>
    <row r="307" spans="1:8" hidden="1" outlineLevel="3">
      <c r="A307" s="29"/>
      <c r="B307" s="28" t="s">
        <v>255</v>
      </c>
      <c r="C307" s="30">
        <v>5648.0249999999996</v>
      </c>
      <c r="D307" s="30">
        <f>C307</f>
        <v>5648.0249999999996</v>
      </c>
      <c r="E307" s="30">
        <f>D307</f>
        <v>5648.0249999999996</v>
      </c>
      <c r="H307" s="41">
        <f t="shared" si="21"/>
        <v>5648.0249999999996</v>
      </c>
    </row>
    <row r="308" spans="1:8" hidden="1" outlineLevel="2">
      <c r="A308" s="6">
        <v>1101</v>
      </c>
      <c r="B308" s="4" t="s">
        <v>39</v>
      </c>
      <c r="C308" s="5">
        <f>SUM(C309:C312)</f>
        <v>151977.82500000001</v>
      </c>
      <c r="D308" s="5">
        <f>SUM(D309:D312)</f>
        <v>151977.82500000001</v>
      </c>
      <c r="E308" s="5">
        <f>SUM(E309:E312)</f>
        <v>151977.82500000001</v>
      </c>
      <c r="H308" s="41">
        <f t="shared" si="21"/>
        <v>151977.82500000001</v>
      </c>
    </row>
    <row r="309" spans="1:8" hidden="1" outlineLevel="3">
      <c r="A309" s="29"/>
      <c r="B309" s="28" t="s">
        <v>256</v>
      </c>
      <c r="C309" s="30">
        <v>106000</v>
      </c>
      <c r="D309" s="30">
        <f>C309</f>
        <v>106000</v>
      </c>
      <c r="E309" s="30">
        <f>D309</f>
        <v>106000</v>
      </c>
      <c r="H309" s="41">
        <f t="shared" si="21"/>
        <v>106000</v>
      </c>
    </row>
    <row r="310" spans="1:8" hidden="1" outlineLevel="3">
      <c r="A310" s="29"/>
      <c r="B310" s="28" t="s">
        <v>257</v>
      </c>
      <c r="C310" s="30">
        <v>35000</v>
      </c>
      <c r="D310" s="30">
        <f t="shared" ref="D310:E312" si="26">C310</f>
        <v>35000</v>
      </c>
      <c r="E310" s="30">
        <f t="shared" si="26"/>
        <v>35000</v>
      </c>
      <c r="H310" s="41">
        <f t="shared" si="21"/>
        <v>35000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10977.825000000001</v>
      </c>
      <c r="D312" s="30">
        <f t="shared" si="26"/>
        <v>10977.825000000001</v>
      </c>
      <c r="E312" s="30">
        <f t="shared" si="26"/>
        <v>10977.825000000001</v>
      </c>
      <c r="H312" s="41">
        <f t="shared" si="21"/>
        <v>10977.825000000001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63094.313999999991</v>
      </c>
      <c r="D314" s="32">
        <f>D315+D325+D331+D336+D337+D338+D328</f>
        <v>63094.313999999991</v>
      </c>
      <c r="E314" s="32">
        <f>E315+E325+E331+E336+E337+E338+E328</f>
        <v>63094.313999999991</v>
      </c>
      <c r="H314" s="41">
        <f t="shared" si="21"/>
        <v>63094.313999999991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61819.34</v>
      </c>
      <c r="D325" s="5">
        <f>SUM(D326:D327)</f>
        <v>61819.34</v>
      </c>
      <c r="E325" s="5">
        <f>SUM(E326:E327)</f>
        <v>61819.34</v>
      </c>
      <c r="H325" s="41">
        <f t="shared" si="28"/>
        <v>61819.34</v>
      </c>
    </row>
    <row r="326" spans="1:8" hidden="1" outlineLevel="3">
      <c r="A326" s="29"/>
      <c r="B326" s="28" t="s">
        <v>264</v>
      </c>
      <c r="C326" s="30">
        <v>61819.34</v>
      </c>
      <c r="D326" s="30">
        <f>C326</f>
        <v>61819.34</v>
      </c>
      <c r="E326" s="30">
        <f>D326</f>
        <v>61819.34</v>
      </c>
      <c r="H326" s="41">
        <f t="shared" si="28"/>
        <v>61819.34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125.34</v>
      </c>
      <c r="D328" s="5">
        <f>SUM(D329:D330)</f>
        <v>125.34</v>
      </c>
      <c r="E328" s="5">
        <f>SUM(E329:E330)</f>
        <v>125.34</v>
      </c>
      <c r="H328" s="41">
        <f t="shared" si="28"/>
        <v>125.34</v>
      </c>
    </row>
    <row r="329" spans="1:8" hidden="1" outlineLevel="3">
      <c r="A329" s="29"/>
      <c r="B329" s="28" t="s">
        <v>254</v>
      </c>
      <c r="C329" s="30">
        <v>87.84</v>
      </c>
      <c r="D329" s="30">
        <f>C329</f>
        <v>87.84</v>
      </c>
      <c r="E329" s="30">
        <f>D329</f>
        <v>87.84</v>
      </c>
      <c r="H329" s="41">
        <f t="shared" si="28"/>
        <v>87.84</v>
      </c>
    </row>
    <row r="330" spans="1:8" hidden="1" outlineLevel="3">
      <c r="A330" s="29"/>
      <c r="B330" s="28" t="s">
        <v>255</v>
      </c>
      <c r="C330" s="30">
        <v>37.5</v>
      </c>
      <c r="D330" s="30">
        <f>C330</f>
        <v>37.5</v>
      </c>
      <c r="E330" s="30">
        <f>D330</f>
        <v>37.5</v>
      </c>
      <c r="H330" s="41">
        <f t="shared" si="28"/>
        <v>37.5</v>
      </c>
    </row>
    <row r="331" spans="1:8" hidden="1" outlineLevel="2">
      <c r="A331" s="6">
        <v>1102</v>
      </c>
      <c r="B331" s="4" t="s">
        <v>39</v>
      </c>
      <c r="C331" s="5">
        <f>SUM(C332:C335)</f>
        <v>1149.634</v>
      </c>
      <c r="D331" s="5">
        <f>SUM(D332:D335)</f>
        <v>1149.634</v>
      </c>
      <c r="E331" s="5">
        <f>SUM(E332:E335)</f>
        <v>1149.634</v>
      </c>
      <c r="H331" s="41">
        <f t="shared" si="28"/>
        <v>1149.634</v>
      </c>
    </row>
    <row r="332" spans="1:8" hidden="1" outlineLevel="3">
      <c r="A332" s="29"/>
      <c r="B332" s="28" t="s">
        <v>256</v>
      </c>
      <c r="C332" s="30">
        <v>821.16700000000003</v>
      </c>
      <c r="D332" s="30">
        <f>C332</f>
        <v>821.16700000000003</v>
      </c>
      <c r="E332" s="30">
        <f>D332</f>
        <v>821.16700000000003</v>
      </c>
      <c r="H332" s="41">
        <f t="shared" si="28"/>
        <v>821.16700000000003</v>
      </c>
    </row>
    <row r="333" spans="1:8" hidden="1" outlineLevel="3">
      <c r="A333" s="29"/>
      <c r="B333" s="28" t="s">
        <v>257</v>
      </c>
      <c r="C333" s="30">
        <v>262.774</v>
      </c>
      <c r="D333" s="30">
        <f t="shared" ref="D333:E335" si="29">C333</f>
        <v>262.774</v>
      </c>
      <c r="E333" s="30">
        <f t="shared" si="29"/>
        <v>262.774</v>
      </c>
      <c r="H333" s="41">
        <f t="shared" si="28"/>
        <v>262.774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65.692999999999998</v>
      </c>
      <c r="D335" s="30">
        <f t="shared" si="29"/>
        <v>65.692999999999998</v>
      </c>
      <c r="E335" s="30">
        <f t="shared" si="29"/>
        <v>65.692999999999998</v>
      </c>
      <c r="H335" s="41">
        <f t="shared" si="28"/>
        <v>65.692999999999998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676507</v>
      </c>
      <c r="D339" s="33">
        <f>D340+D444+D482</f>
        <v>676507</v>
      </c>
      <c r="E339" s="33">
        <f>E340+E444+E482</f>
        <v>676507</v>
      </c>
      <c r="G339" s="39" t="s">
        <v>591</v>
      </c>
      <c r="H339" s="41">
        <f t="shared" si="28"/>
        <v>676507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641507</v>
      </c>
      <c r="D340" s="32">
        <f>D341+D342+D343+D344+D347+D348+D353+D356+D357+D362+D367+BH290668+D371+D372+D373+D376+D377+D378+D382+D388+D391+D392+D395+D398+D399+D404+D407+D408+D409+D412+D415+D416+D419+D420+D421+D422+D429+D443</f>
        <v>641507</v>
      </c>
      <c r="E340" s="32">
        <f>E341+E342+E343+E344+E347+E348+E353+E356+E357+E362+E367+BI290668+E371+E372+E373+E376+E377+E378+E382+E388+E391+E392+E395+E398+E399+E404+E407+E408+E409+E412+E415+E416+E419+E420+E421+E422+E429+E443</f>
        <v>641507</v>
      </c>
      <c r="H340" s="41">
        <f t="shared" si="28"/>
        <v>641507</v>
      </c>
    </row>
    <row r="341" spans="1:10" hidden="1" outlineLevel="2">
      <c r="A341" s="6">
        <v>2201</v>
      </c>
      <c r="B341" s="34" t="s">
        <v>272</v>
      </c>
      <c r="C341" s="5">
        <v>2800</v>
      </c>
      <c r="D341" s="5">
        <f>C341</f>
        <v>2800</v>
      </c>
      <c r="E341" s="5">
        <f>D341</f>
        <v>2800</v>
      </c>
      <c r="H341" s="41">
        <f t="shared" si="28"/>
        <v>2800</v>
      </c>
    </row>
    <row r="342" spans="1:10" hidden="1" outlineLevel="2">
      <c r="A342" s="6">
        <v>2201</v>
      </c>
      <c r="B342" s="4" t="s">
        <v>40</v>
      </c>
      <c r="C342" s="5">
        <v>20000</v>
      </c>
      <c r="D342" s="5">
        <f t="shared" ref="D342:E343" si="31">C342</f>
        <v>20000</v>
      </c>
      <c r="E342" s="5">
        <f t="shared" si="31"/>
        <v>20000</v>
      </c>
      <c r="H342" s="41">
        <f t="shared" si="28"/>
        <v>20000</v>
      </c>
    </row>
    <row r="343" spans="1:10" hidden="1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hidden="1" outlineLevel="2">
      <c r="A344" s="6">
        <v>2201</v>
      </c>
      <c r="B344" s="4" t="s">
        <v>273</v>
      </c>
      <c r="C344" s="5">
        <f>SUM(C345:C346)</f>
        <v>6000</v>
      </c>
      <c r="D344" s="5">
        <f>SUM(D345:D346)</f>
        <v>6000</v>
      </c>
      <c r="E344" s="5">
        <f>SUM(E345:E346)</f>
        <v>6000</v>
      </c>
      <c r="H344" s="41">
        <f t="shared" si="28"/>
        <v>6000</v>
      </c>
    </row>
    <row r="345" spans="1:10" hidden="1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73607</v>
      </c>
      <c r="D348" s="5">
        <f>SUM(D349:D352)</f>
        <v>73607</v>
      </c>
      <c r="E348" s="5">
        <f>SUM(E349:E352)</f>
        <v>73607</v>
      </c>
      <c r="H348" s="41">
        <f t="shared" si="28"/>
        <v>73607</v>
      </c>
    </row>
    <row r="349" spans="1:10" hidden="1" outlineLevel="3">
      <c r="A349" s="29"/>
      <c r="B349" s="28" t="s">
        <v>278</v>
      </c>
      <c r="C349" s="30">
        <v>70000</v>
      </c>
      <c r="D349" s="30">
        <f>C349</f>
        <v>70000</v>
      </c>
      <c r="E349" s="30">
        <f>D349</f>
        <v>70000</v>
      </c>
      <c r="H349" s="41">
        <f t="shared" si="28"/>
        <v>70000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3607</v>
      </c>
      <c r="D351" s="30">
        <f t="shared" si="33"/>
        <v>3607</v>
      </c>
      <c r="E351" s="30">
        <f t="shared" si="33"/>
        <v>3607</v>
      </c>
      <c r="H351" s="41">
        <f t="shared" si="28"/>
        <v>3607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1300</v>
      </c>
      <c r="D353" s="5">
        <f>SUM(D354:D355)</f>
        <v>1300</v>
      </c>
      <c r="E353" s="5">
        <f>SUM(E354:E355)</f>
        <v>1300</v>
      </c>
      <c r="H353" s="41">
        <f t="shared" si="28"/>
        <v>1300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300</v>
      </c>
      <c r="D355" s="30">
        <f t="shared" si="34"/>
        <v>300</v>
      </c>
      <c r="E355" s="30">
        <f t="shared" si="34"/>
        <v>300</v>
      </c>
      <c r="H355" s="41">
        <f t="shared" si="28"/>
        <v>300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28000</v>
      </c>
      <c r="D357" s="5">
        <f>SUM(D358:D361)</f>
        <v>28000</v>
      </c>
      <c r="E357" s="5">
        <f>SUM(E358:E361)</f>
        <v>28000</v>
      </c>
      <c r="H357" s="41">
        <f t="shared" si="28"/>
        <v>28000</v>
      </c>
    </row>
    <row r="358" spans="1:8" hidden="1" outlineLevel="3">
      <c r="A358" s="29"/>
      <c r="B358" s="28" t="s">
        <v>286</v>
      </c>
      <c r="C358" s="30">
        <v>22000</v>
      </c>
      <c r="D358" s="30">
        <f>C358</f>
        <v>22000</v>
      </c>
      <c r="E358" s="30">
        <f>D358</f>
        <v>22000</v>
      </c>
      <c r="H358" s="41">
        <f t="shared" si="28"/>
        <v>22000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6000</v>
      </c>
      <c r="D360" s="30">
        <f t="shared" si="35"/>
        <v>6000</v>
      </c>
      <c r="E360" s="30">
        <f t="shared" si="35"/>
        <v>6000</v>
      </c>
      <c r="H360" s="41">
        <f t="shared" si="28"/>
        <v>6000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60000</v>
      </c>
      <c r="D362" s="5">
        <f>SUM(D363:D366)</f>
        <v>60000</v>
      </c>
      <c r="E362" s="5">
        <f>SUM(E363:E366)</f>
        <v>60000</v>
      </c>
      <c r="H362" s="41">
        <f t="shared" si="28"/>
        <v>60000</v>
      </c>
    </row>
    <row r="363" spans="1:8" hidden="1" outlineLevel="3">
      <c r="A363" s="29"/>
      <c r="B363" s="28" t="s">
        <v>291</v>
      </c>
      <c r="C363" s="30">
        <v>10000</v>
      </c>
      <c r="D363" s="30">
        <f>C363</f>
        <v>10000</v>
      </c>
      <c r="E363" s="30">
        <f>D363</f>
        <v>10000</v>
      </c>
      <c r="H363" s="41">
        <f t="shared" si="28"/>
        <v>10000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2000</v>
      </c>
      <c r="D367" s="5">
        <f>C367</f>
        <v>2000</v>
      </c>
      <c r="E367" s="5">
        <f>D367</f>
        <v>2000</v>
      </c>
      <c r="H367" s="41">
        <f t="shared" si="28"/>
        <v>2000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18000</v>
      </c>
      <c r="D372" s="5">
        <f t="shared" si="37"/>
        <v>18000</v>
      </c>
      <c r="E372" s="5">
        <f t="shared" si="37"/>
        <v>18000</v>
      </c>
      <c r="H372" s="41">
        <f t="shared" si="28"/>
        <v>18000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10000</v>
      </c>
      <c r="D378" s="5">
        <f>SUM(D379:D381)</f>
        <v>10000</v>
      </c>
      <c r="E378" s="5">
        <f>SUM(E379:E381)</f>
        <v>10000</v>
      </c>
      <c r="H378" s="41">
        <f t="shared" si="28"/>
        <v>10000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10600</v>
      </c>
      <c r="D382" s="5">
        <f>SUM(D383:D387)</f>
        <v>10600</v>
      </c>
      <c r="E382" s="5">
        <f>SUM(E383:E387)</f>
        <v>10600</v>
      </c>
      <c r="H382" s="41">
        <f t="shared" si="28"/>
        <v>10600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2500</v>
      </c>
      <c r="D386" s="30">
        <f t="shared" si="40"/>
        <v>2500</v>
      </c>
      <c r="E386" s="30">
        <f t="shared" si="40"/>
        <v>2500</v>
      </c>
      <c r="H386" s="41">
        <f t="shared" ref="H386:H449" si="41">C386</f>
        <v>2500</v>
      </c>
    </row>
    <row r="387" spans="1:8" hidden="1" outlineLevel="3">
      <c r="A387" s="29"/>
      <c r="B387" s="28" t="s">
        <v>308</v>
      </c>
      <c r="C387" s="30">
        <v>5100</v>
      </c>
      <c r="D387" s="30">
        <f t="shared" si="40"/>
        <v>5100</v>
      </c>
      <c r="E387" s="30">
        <f t="shared" si="40"/>
        <v>5100</v>
      </c>
      <c r="H387" s="41">
        <f t="shared" si="41"/>
        <v>5100</v>
      </c>
    </row>
    <row r="388" spans="1:8" hidden="1" outlineLevel="2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  <c r="H388" s="41">
        <f t="shared" si="41"/>
        <v>1000</v>
      </c>
    </row>
    <row r="389" spans="1:8" hidden="1" outlineLevel="3">
      <c r="A389" s="29"/>
      <c r="B389" s="28" t="s">
        <v>48</v>
      </c>
      <c r="C389" s="30">
        <v>1000</v>
      </c>
      <c r="D389" s="30">
        <f t="shared" ref="D389:E391" si="42">C389</f>
        <v>1000</v>
      </c>
      <c r="E389" s="30">
        <f t="shared" si="42"/>
        <v>1000</v>
      </c>
      <c r="H389" s="41">
        <f t="shared" si="41"/>
        <v>1000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500</v>
      </c>
      <c r="D391" s="5">
        <f t="shared" si="42"/>
        <v>500</v>
      </c>
      <c r="E391" s="5">
        <f t="shared" si="42"/>
        <v>500</v>
      </c>
      <c r="H391" s="41">
        <f t="shared" si="41"/>
        <v>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1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1"/>
        <v>4000</v>
      </c>
    </row>
    <row r="417" spans="1:8" hidden="1" outlineLevel="3" collapsed="1">
      <c r="A417" s="29"/>
      <c r="B417" s="28" t="s">
        <v>330</v>
      </c>
      <c r="C417" s="30">
        <v>4000</v>
      </c>
      <c r="D417" s="30">
        <f t="shared" ref="D417:E421" si="47">C417</f>
        <v>4000</v>
      </c>
      <c r="E417" s="30">
        <f t="shared" si="47"/>
        <v>4000</v>
      </c>
      <c r="H417" s="41">
        <f t="shared" si="41"/>
        <v>4000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4000</v>
      </c>
      <c r="D420" s="5">
        <f t="shared" si="47"/>
        <v>4000</v>
      </c>
      <c r="E420" s="5">
        <f t="shared" si="47"/>
        <v>4000</v>
      </c>
      <c r="H420" s="41">
        <f t="shared" si="41"/>
        <v>4000</v>
      </c>
    </row>
    <row r="421" spans="1:8" hidden="1" outlineLevel="2" collapsed="1">
      <c r="A421" s="6">
        <v>2201</v>
      </c>
      <c r="B421" s="4" t="s">
        <v>335</v>
      </c>
      <c r="C421" s="5">
        <v>14000</v>
      </c>
      <c r="D421" s="5">
        <f t="shared" si="47"/>
        <v>14000</v>
      </c>
      <c r="E421" s="5">
        <f t="shared" si="47"/>
        <v>14000</v>
      </c>
      <c r="H421" s="41">
        <f t="shared" si="41"/>
        <v>14000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2200</v>
      </c>
      <c r="D422" s="5">
        <f>SUM(D423:D428)</f>
        <v>2200</v>
      </c>
      <c r="E422" s="5">
        <f>SUM(E423:E428)</f>
        <v>2200</v>
      </c>
      <c r="H422" s="41">
        <f t="shared" si="41"/>
        <v>2200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97000</v>
      </c>
      <c r="D429" s="5">
        <f>SUM(D430:D442)</f>
        <v>97000</v>
      </c>
      <c r="E429" s="5">
        <f>SUM(E430:E442)</f>
        <v>97000</v>
      </c>
      <c r="H429" s="41">
        <f t="shared" si="41"/>
        <v>97000</v>
      </c>
    </row>
    <row r="430" spans="1:8" hidden="1" outlineLevel="3">
      <c r="A430" s="29"/>
      <c r="B430" s="28" t="s">
        <v>343</v>
      </c>
      <c r="C430" s="30">
        <v>1000</v>
      </c>
      <c r="D430" s="30">
        <f>C430</f>
        <v>1000</v>
      </c>
      <c r="E430" s="30">
        <f>D430</f>
        <v>1000</v>
      </c>
      <c r="H430" s="41">
        <f t="shared" si="41"/>
        <v>1000</v>
      </c>
    </row>
    <row r="431" spans="1:8" hidden="1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hidden="1" outlineLevel="3">
      <c r="A432" s="29"/>
      <c r="B432" s="28" t="s">
        <v>345</v>
      </c>
      <c r="C432" s="30">
        <v>10000</v>
      </c>
      <c r="D432" s="30">
        <f t="shared" si="49"/>
        <v>10000</v>
      </c>
      <c r="E432" s="30">
        <f t="shared" si="49"/>
        <v>10000</v>
      </c>
      <c r="H432" s="41">
        <f t="shared" si="41"/>
        <v>10000</v>
      </c>
    </row>
    <row r="433" spans="1:8" hidden="1" outlineLevel="3">
      <c r="A433" s="29"/>
      <c r="B433" s="28" t="s">
        <v>346</v>
      </c>
      <c r="C433" s="30">
        <v>10000</v>
      </c>
      <c r="D433" s="30">
        <f t="shared" si="49"/>
        <v>10000</v>
      </c>
      <c r="E433" s="30">
        <f t="shared" si="49"/>
        <v>10000</v>
      </c>
      <c r="H433" s="41">
        <f t="shared" si="41"/>
        <v>10000</v>
      </c>
    </row>
    <row r="434" spans="1:8" hidden="1" outlineLevel="3">
      <c r="A434" s="29"/>
      <c r="B434" s="28" t="s">
        <v>347</v>
      </c>
      <c r="C434" s="30">
        <v>1000</v>
      </c>
      <c r="D434" s="30">
        <f t="shared" si="49"/>
        <v>1000</v>
      </c>
      <c r="E434" s="30">
        <f t="shared" si="49"/>
        <v>1000</v>
      </c>
      <c r="H434" s="41">
        <f t="shared" si="41"/>
        <v>1000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5000</v>
      </c>
      <c r="D441" s="30">
        <f t="shared" si="49"/>
        <v>5000</v>
      </c>
      <c r="E441" s="30">
        <f t="shared" si="49"/>
        <v>5000</v>
      </c>
      <c r="H441" s="41">
        <f t="shared" si="41"/>
        <v>5000</v>
      </c>
    </row>
    <row r="442" spans="1:8" hidden="1" outlineLevel="3">
      <c r="A442" s="29"/>
      <c r="B442" s="28" t="s">
        <v>355</v>
      </c>
      <c r="C442" s="30">
        <v>20000</v>
      </c>
      <c r="D442" s="30">
        <f t="shared" si="49"/>
        <v>20000</v>
      </c>
      <c r="E442" s="30">
        <f t="shared" si="49"/>
        <v>20000</v>
      </c>
      <c r="H442" s="41">
        <f t="shared" si="41"/>
        <v>20000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35000</v>
      </c>
      <c r="D444" s="32">
        <f>D445+D454+D455+D459+D462+D463+D468+D474+D477+D480+D481+D450</f>
        <v>35000</v>
      </c>
      <c r="E444" s="32">
        <f>E445+E454+E455+E459+E462+E463+E468+E474+E477+E480+E481+E450</f>
        <v>35000</v>
      </c>
      <c r="H444" s="41">
        <f t="shared" si="41"/>
        <v>35000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10000</v>
      </c>
      <c r="D445" s="5">
        <f>SUM(D446:D449)</f>
        <v>10000</v>
      </c>
      <c r="E445" s="5">
        <f>SUM(E446:E449)</f>
        <v>10000</v>
      </c>
      <c r="H445" s="41">
        <f t="shared" si="41"/>
        <v>10000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5000</v>
      </c>
      <c r="D448" s="30">
        <f t="shared" si="50"/>
        <v>5000</v>
      </c>
      <c r="E448" s="30">
        <f t="shared" si="50"/>
        <v>5000</v>
      </c>
      <c r="H448" s="41">
        <f t="shared" si="41"/>
        <v>5000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10000</v>
      </c>
      <c r="D454" s="5">
        <f>C454</f>
        <v>10000</v>
      </c>
      <c r="E454" s="5">
        <f>D454</f>
        <v>10000</v>
      </c>
      <c r="H454" s="41">
        <f t="shared" si="51"/>
        <v>10000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5000</v>
      </c>
      <c r="D459" s="5">
        <f>SUM(D460:D461)</f>
        <v>5000</v>
      </c>
      <c r="E459" s="5">
        <f>SUM(E460:E461)</f>
        <v>5000</v>
      </c>
      <c r="H459" s="41">
        <f t="shared" si="51"/>
        <v>5000</v>
      </c>
    </row>
    <row r="460" spans="1:8" ht="15" hidden="1" customHeight="1" outlineLevel="3">
      <c r="A460" s="28"/>
      <c r="B460" s="28" t="s">
        <v>369</v>
      </c>
      <c r="C460" s="30">
        <v>5000</v>
      </c>
      <c r="D460" s="30">
        <f t="shared" ref="D460:E462" si="54">C460</f>
        <v>5000</v>
      </c>
      <c r="E460" s="30">
        <f t="shared" si="54"/>
        <v>5000</v>
      </c>
      <c r="H460" s="41">
        <f t="shared" si="51"/>
        <v>5000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2000</v>
      </c>
      <c r="D463" s="5">
        <f>SUM(D464:D467)</f>
        <v>2000</v>
      </c>
      <c r="E463" s="5">
        <f>SUM(E464:E467)</f>
        <v>2000</v>
      </c>
      <c r="H463" s="41">
        <f t="shared" si="51"/>
        <v>2000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2000</v>
      </c>
      <c r="D466" s="30">
        <f t="shared" si="55"/>
        <v>2000</v>
      </c>
      <c r="E466" s="30">
        <f t="shared" si="55"/>
        <v>2000</v>
      </c>
      <c r="H466" s="41">
        <f t="shared" si="51"/>
        <v>2000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5000</v>
      </c>
      <c r="D474" s="5">
        <f>SUM(D475:D476)</f>
        <v>5000</v>
      </c>
      <c r="E474" s="5">
        <f>SUM(E475:E476)</f>
        <v>5000</v>
      </c>
      <c r="H474" s="41">
        <f t="shared" si="51"/>
        <v>5000</v>
      </c>
    </row>
    <row r="475" spans="1:8" ht="15" hidden="1" customHeight="1" outlineLevel="3">
      <c r="A475" s="28"/>
      <c r="B475" s="28" t="s">
        <v>383</v>
      </c>
      <c r="C475" s="30">
        <v>5000</v>
      </c>
      <c r="D475" s="30">
        <f>C475</f>
        <v>5000</v>
      </c>
      <c r="E475" s="30">
        <f>D475</f>
        <v>5000</v>
      </c>
      <c r="H475" s="41">
        <f t="shared" si="51"/>
        <v>5000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3000</v>
      </c>
      <c r="D480" s="5">
        <f t="shared" si="57"/>
        <v>3000</v>
      </c>
      <c r="E480" s="5">
        <f t="shared" si="57"/>
        <v>3000</v>
      </c>
      <c r="H480" s="41">
        <f t="shared" si="51"/>
        <v>3000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44800</v>
      </c>
      <c r="D483" s="35">
        <f>D484+D504+D509+D522+D528+D538</f>
        <v>44800</v>
      </c>
      <c r="E483" s="35">
        <f>E484+E504+E509+E522+E528+E538</f>
        <v>44800</v>
      </c>
      <c r="G483" s="39" t="s">
        <v>592</v>
      </c>
      <c r="H483" s="41">
        <f t="shared" si="51"/>
        <v>44800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21000</v>
      </c>
      <c r="D484" s="32">
        <f>D485+D486+D490+D491+D494+D497+D500+D501+D502+D503</f>
        <v>21000</v>
      </c>
      <c r="E484" s="32">
        <f>E485+E486+E490+E491+E494+E497+E500+E501+E502+E503</f>
        <v>21000</v>
      </c>
      <c r="H484" s="41">
        <f t="shared" si="51"/>
        <v>21000</v>
      </c>
    </row>
    <row r="485" spans="1:10" hidden="1" outlineLevel="2">
      <c r="A485" s="6">
        <v>3302</v>
      </c>
      <c r="B485" s="4" t="s">
        <v>391</v>
      </c>
      <c r="C485" s="5">
        <v>2000</v>
      </c>
      <c r="D485" s="5">
        <f>C485</f>
        <v>2000</v>
      </c>
      <c r="E485" s="5">
        <f>D485</f>
        <v>2000</v>
      </c>
      <c r="H485" s="41">
        <f t="shared" si="51"/>
        <v>2000</v>
      </c>
    </row>
    <row r="486" spans="1:10" hidden="1" outlineLevel="2">
      <c r="A486" s="6">
        <v>3302</v>
      </c>
      <c r="B486" s="4" t="s">
        <v>392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1">
        <f t="shared" si="51"/>
        <v>5000</v>
      </c>
    </row>
    <row r="487" spans="1:10" ht="15" hidden="1" customHeight="1" outlineLevel="3">
      <c r="A487" s="28"/>
      <c r="B487" s="28" t="s">
        <v>393</v>
      </c>
      <c r="C487" s="30">
        <v>1000</v>
      </c>
      <c r="D487" s="30">
        <f>C487</f>
        <v>1000</v>
      </c>
      <c r="E487" s="30">
        <f>D487</f>
        <v>1000</v>
      </c>
      <c r="H487" s="41">
        <f t="shared" si="51"/>
        <v>1000</v>
      </c>
    </row>
    <row r="488" spans="1:10" ht="15" hidden="1" customHeight="1" outlineLevel="3">
      <c r="A488" s="28"/>
      <c r="B488" s="28" t="s">
        <v>394</v>
      </c>
      <c r="C488" s="30">
        <v>4000</v>
      </c>
      <c r="D488" s="30">
        <f t="shared" ref="D488:E489" si="58">C488</f>
        <v>4000</v>
      </c>
      <c r="E488" s="30">
        <f t="shared" si="58"/>
        <v>4000</v>
      </c>
      <c r="H488" s="41">
        <f t="shared" si="51"/>
        <v>4000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5600</v>
      </c>
      <c r="D504" s="32">
        <f>SUM(D505:D508)</f>
        <v>5600</v>
      </c>
      <c r="E504" s="32">
        <f>SUM(E505:E508)</f>
        <v>5600</v>
      </c>
      <c r="H504" s="41">
        <f t="shared" si="51"/>
        <v>5600</v>
      </c>
    </row>
    <row r="505" spans="1:12" hidden="1" outlineLevel="2" collapsed="1">
      <c r="A505" s="6">
        <v>3303</v>
      </c>
      <c r="B505" s="4" t="s">
        <v>411</v>
      </c>
      <c r="C505" s="5">
        <v>5600</v>
      </c>
      <c r="D505" s="5">
        <f>C505</f>
        <v>5600</v>
      </c>
      <c r="E505" s="5">
        <f>D505</f>
        <v>5600</v>
      </c>
      <c r="H505" s="41">
        <f t="shared" si="51"/>
        <v>5600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16000</v>
      </c>
      <c r="D509" s="32">
        <f>D510+D511+D512+D513+D517+D518+D519+D520+D521</f>
        <v>16000</v>
      </c>
      <c r="E509" s="32">
        <f>E510+E511+E512+E513+E517+E518+E519+E520+E521</f>
        <v>16000</v>
      </c>
      <c r="F509" s="51"/>
      <c r="H509" s="41">
        <f t="shared" si="51"/>
        <v>16000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hidden="1" customHeight="1" outlineLevel="3">
      <c r="A514" s="29"/>
      <c r="B514" s="28" t="s">
        <v>419</v>
      </c>
      <c r="C514" s="30">
        <v>4000</v>
      </c>
      <c r="D514" s="30">
        <f t="shared" ref="D514:E521" si="62">C514</f>
        <v>4000</v>
      </c>
      <c r="E514" s="30">
        <f t="shared" si="62"/>
        <v>4000</v>
      </c>
      <c r="H514" s="41">
        <f t="shared" ref="H514:H577" si="63">C514</f>
        <v>4000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6000</v>
      </c>
      <c r="D517" s="5">
        <f t="shared" si="62"/>
        <v>6000</v>
      </c>
      <c r="E517" s="5">
        <f t="shared" si="62"/>
        <v>6000</v>
      </c>
      <c r="H517" s="41">
        <f t="shared" si="63"/>
        <v>6000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2200</v>
      </c>
      <c r="D538" s="32">
        <f>SUM(D539:D544)</f>
        <v>2200</v>
      </c>
      <c r="E538" s="32">
        <f>SUM(E539:E544)</f>
        <v>2200</v>
      </c>
      <c r="H538" s="41">
        <f t="shared" si="63"/>
        <v>2200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2200</v>
      </c>
      <c r="D540" s="5">
        <f t="shared" ref="D540:E543" si="66">C540</f>
        <v>2200</v>
      </c>
      <c r="E540" s="5">
        <f t="shared" si="66"/>
        <v>2200</v>
      </c>
      <c r="H540" s="41">
        <f t="shared" si="63"/>
        <v>2200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119785.15</v>
      </c>
      <c r="D550" s="36">
        <f>D551</f>
        <v>119785.15</v>
      </c>
      <c r="E550" s="36">
        <f>E551</f>
        <v>119785.15</v>
      </c>
      <c r="G550" s="39" t="s">
        <v>59</v>
      </c>
      <c r="H550" s="41">
        <f t="shared" si="63"/>
        <v>119785.15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119785.15</v>
      </c>
      <c r="D551" s="33">
        <f>D552+D556</f>
        <v>119785.15</v>
      </c>
      <c r="E551" s="33">
        <f>E552+E556</f>
        <v>119785.15</v>
      </c>
      <c r="G551" s="39" t="s">
        <v>594</v>
      </c>
      <c r="H551" s="41">
        <f t="shared" si="63"/>
        <v>119785.15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119785.15</v>
      </c>
      <c r="D552" s="32">
        <f>SUM(D553:D555)</f>
        <v>119785.15</v>
      </c>
      <c r="E552" s="32">
        <f>SUM(E553:E555)</f>
        <v>119785.15</v>
      </c>
      <c r="H552" s="41">
        <f t="shared" si="63"/>
        <v>119785.15</v>
      </c>
    </row>
    <row r="553" spans="1:10" hidden="1" outlineLevel="2" collapsed="1">
      <c r="A553" s="6">
        <v>5500</v>
      </c>
      <c r="B553" s="4" t="s">
        <v>458</v>
      </c>
      <c r="C553" s="5">
        <v>119785.15</v>
      </c>
      <c r="D553" s="5">
        <f t="shared" ref="D553:E555" si="67">C553</f>
        <v>119785.15</v>
      </c>
      <c r="E553" s="5">
        <f t="shared" si="67"/>
        <v>119785.15</v>
      </c>
      <c r="H553" s="41">
        <f t="shared" si="63"/>
        <v>119785.15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937919.68299999996</v>
      </c>
      <c r="D559" s="37">
        <f>D560+D716+D725</f>
        <v>937919.68299999996</v>
      </c>
      <c r="E559" s="37">
        <f>E560+E716+E725</f>
        <v>937919.68299999996</v>
      </c>
      <c r="G559" s="39" t="s">
        <v>62</v>
      </c>
      <c r="H559" s="41">
        <f t="shared" si="63"/>
        <v>937919.68299999996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742683.80700000003</v>
      </c>
      <c r="D560" s="36">
        <f>D561+D638+D642+D645</f>
        <v>742683.80700000003</v>
      </c>
      <c r="E560" s="36">
        <f>E561+E638+E642+E645</f>
        <v>742683.80700000003</v>
      </c>
      <c r="G560" s="39" t="s">
        <v>61</v>
      </c>
      <c r="H560" s="41">
        <f t="shared" si="63"/>
        <v>742683.80700000003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742683.80700000003</v>
      </c>
      <c r="D561" s="38">
        <f>D562+D567+D568+D569+D576+D577+D581+D584+D585+D586+D587+D592+D595+D599+D603+D610+D616+D628</f>
        <v>742683.80700000003</v>
      </c>
      <c r="E561" s="38">
        <f>E562+E567+E568+E569+E576+E577+E581+E584+E585+E586+E587+E592+E595+E599+E603+E610+E616+E628</f>
        <v>742683.80700000003</v>
      </c>
      <c r="G561" s="39" t="s">
        <v>595</v>
      </c>
      <c r="H561" s="41">
        <f t="shared" si="63"/>
        <v>742683.80700000003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12270.807000000001</v>
      </c>
      <c r="D562" s="32">
        <f>SUM(D563:D566)</f>
        <v>12270.807000000001</v>
      </c>
      <c r="E562" s="32">
        <f>SUM(E563:E566)</f>
        <v>12270.807000000001</v>
      </c>
      <c r="H562" s="41">
        <f t="shared" si="63"/>
        <v>12270.807000000001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12270.807000000001</v>
      </c>
      <c r="D566" s="5">
        <f t="shared" si="68"/>
        <v>12270.807000000001</v>
      </c>
      <c r="E566" s="5">
        <f t="shared" si="68"/>
        <v>12270.807000000001</v>
      </c>
      <c r="H566" s="41">
        <f t="shared" si="63"/>
        <v>12270.807000000001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10000</v>
      </c>
      <c r="D569" s="32">
        <f>SUM(D570:D575)</f>
        <v>10000</v>
      </c>
      <c r="E569" s="32">
        <f>SUM(E570:E575)</f>
        <v>10000</v>
      </c>
      <c r="H569" s="41">
        <f t="shared" si="63"/>
        <v>10000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10000</v>
      </c>
      <c r="D572" s="5">
        <f t="shared" si="69"/>
        <v>10000</v>
      </c>
      <c r="E572" s="5">
        <f t="shared" si="69"/>
        <v>10000</v>
      </c>
      <c r="H572" s="41">
        <f t="shared" si="63"/>
        <v>10000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4500</v>
      </c>
      <c r="D577" s="32">
        <f>SUM(D578:D580)</f>
        <v>4500</v>
      </c>
      <c r="E577" s="32">
        <f>SUM(E578:E580)</f>
        <v>4500</v>
      </c>
      <c r="H577" s="41">
        <f t="shared" si="63"/>
        <v>4500</v>
      </c>
    </row>
    <row r="578" spans="1:8" hidden="1" outlineLevel="2">
      <c r="A578" s="7">
        <v>6605</v>
      </c>
      <c r="B578" s="4" t="s">
        <v>482</v>
      </c>
      <c r="C578" s="5">
        <v>4000</v>
      </c>
      <c r="D578" s="5">
        <f t="shared" ref="D578:E580" si="70">C578</f>
        <v>4000</v>
      </c>
      <c r="E578" s="5">
        <f t="shared" si="70"/>
        <v>4000</v>
      </c>
      <c r="H578" s="41">
        <f t="shared" ref="H578:H641" si="71">C578</f>
        <v>4000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500</v>
      </c>
      <c r="D580" s="5">
        <f t="shared" si="70"/>
        <v>500</v>
      </c>
      <c r="E580" s="5">
        <f t="shared" si="70"/>
        <v>500</v>
      </c>
      <c r="H580" s="41">
        <f t="shared" si="71"/>
        <v>500</v>
      </c>
    </row>
    <row r="581" spans="1:8" hidden="1" outlineLevel="1">
      <c r="A581" s="174" t="s">
        <v>485</v>
      </c>
      <c r="B581" s="175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74" t="s">
        <v>488</v>
      </c>
      <c r="B584" s="175"/>
      <c r="C584" s="32">
        <v>1500</v>
      </c>
      <c r="D584" s="32">
        <f t="shared" si="72"/>
        <v>1500</v>
      </c>
      <c r="E584" s="32">
        <f t="shared" si="72"/>
        <v>1500</v>
      </c>
      <c r="H584" s="41">
        <f t="shared" si="71"/>
        <v>1500</v>
      </c>
    </row>
    <row r="585" spans="1:8" hidden="1" outlineLevel="1" collapsed="1">
      <c r="A585" s="174" t="s">
        <v>489</v>
      </c>
      <c r="B585" s="175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74" t="s">
        <v>490</v>
      </c>
      <c r="B586" s="175"/>
      <c r="C586" s="32">
        <v>35000</v>
      </c>
      <c r="D586" s="32">
        <f t="shared" si="72"/>
        <v>35000</v>
      </c>
      <c r="E586" s="32">
        <f t="shared" si="72"/>
        <v>35000</v>
      </c>
      <c r="H586" s="41">
        <f t="shared" si="71"/>
        <v>35000</v>
      </c>
    </row>
    <row r="587" spans="1:8" hidden="1" outlineLevel="1">
      <c r="A587" s="174" t="s">
        <v>491</v>
      </c>
      <c r="B587" s="175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/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678413</v>
      </c>
      <c r="D599" s="32">
        <f>SUM(D600:D602)</f>
        <v>678413</v>
      </c>
      <c r="E599" s="32">
        <f>SUM(E600:E602)</f>
        <v>678413</v>
      </c>
      <c r="H599" s="41">
        <f t="shared" si="71"/>
        <v>678413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678413</v>
      </c>
      <c r="D601" s="5">
        <f t="shared" si="75"/>
        <v>678413</v>
      </c>
      <c r="E601" s="5">
        <f t="shared" si="75"/>
        <v>678413</v>
      </c>
      <c r="H601" s="41">
        <f t="shared" si="71"/>
        <v>678413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1000</v>
      </c>
      <c r="D603" s="32">
        <f>SUM(D604:D609)</f>
        <v>1000</v>
      </c>
      <c r="E603" s="32">
        <f>SUM(E604:E609)</f>
        <v>1000</v>
      </c>
      <c r="H603" s="41">
        <f t="shared" si="71"/>
        <v>1000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/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1000</v>
      </c>
      <c r="D609" s="5">
        <f t="shared" si="76"/>
        <v>1000</v>
      </c>
      <c r="E609" s="5">
        <f t="shared" si="76"/>
        <v>1000</v>
      </c>
      <c r="H609" s="41">
        <f t="shared" si="71"/>
        <v>1000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/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195235.87599999999</v>
      </c>
      <c r="D716" s="36">
        <f>D717</f>
        <v>195235.87599999999</v>
      </c>
      <c r="E716" s="36">
        <f>E717</f>
        <v>195235.87599999999</v>
      </c>
      <c r="G716" s="39" t="s">
        <v>66</v>
      </c>
      <c r="H716" s="41">
        <f t="shared" si="92"/>
        <v>195235.87599999999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195235.87599999999</v>
      </c>
      <c r="D717" s="33">
        <f>D718+D722</f>
        <v>195235.87599999999</v>
      </c>
      <c r="E717" s="33">
        <f>E718+E722</f>
        <v>195235.87599999999</v>
      </c>
      <c r="G717" s="39" t="s">
        <v>599</v>
      </c>
      <c r="H717" s="41">
        <f t="shared" si="92"/>
        <v>195235.87599999999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195235.87599999999</v>
      </c>
      <c r="D718" s="31">
        <f>SUM(D719:D721)</f>
        <v>195235.87599999999</v>
      </c>
      <c r="E718" s="31">
        <f>SUM(E719:E721)</f>
        <v>195235.87599999999</v>
      </c>
      <c r="H718" s="41">
        <f t="shared" si="92"/>
        <v>195235.87599999999</v>
      </c>
    </row>
    <row r="719" spans="1:10" ht="15" hidden="1" customHeight="1" outlineLevel="2">
      <c r="A719" s="6">
        <v>10950</v>
      </c>
      <c r="B719" s="4" t="s">
        <v>572</v>
      </c>
      <c r="C719" s="5">
        <v>195235.87599999999</v>
      </c>
      <c r="D719" s="5">
        <f>C719</f>
        <v>195235.87599999999</v>
      </c>
      <c r="E719" s="5">
        <f>D719</f>
        <v>195235.87599999999</v>
      </c>
      <c r="H719" s="41">
        <f t="shared" si="92"/>
        <v>195235.87599999999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zoomScaleNormal="100" workbookViewId="0">
      <selection activeCell="C2" sqref="C2"/>
    </sheetView>
  </sheetViews>
  <sheetFormatPr defaultColWidth="9.140625" defaultRowHeight="15" outlineLevelRow="3"/>
  <cols>
    <col min="1" max="1" width="7" bestFit="1" customWidth="1"/>
    <col min="2" max="2" width="28.85546875" customWidth="1"/>
    <col min="3" max="3" width="25.28515625" customWidth="1"/>
    <col min="4" max="5" width="17.7109375" customWidth="1"/>
    <col min="7" max="7" width="15.5703125" bestFit="1" customWidth="1"/>
    <col min="8" max="8" width="18.85546875" customWidth="1"/>
    <col min="9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2" t="s">
        <v>853</v>
      </c>
      <c r="E1" s="162" t="s">
        <v>852</v>
      </c>
      <c r="G1" s="43" t="s">
        <v>31</v>
      </c>
      <c r="H1" s="44">
        <f>C2+C114</f>
        <v>3186189.8509999998</v>
      </c>
      <c r="I1" s="45"/>
      <c r="J1" s="46" t="b">
        <f>AND(H1=I1)</f>
        <v>0</v>
      </c>
    </row>
    <row r="2" spans="1:14">
      <c r="A2" s="164" t="s">
        <v>60</v>
      </c>
      <c r="B2" s="164"/>
      <c r="C2" s="26">
        <f>C3+C67</f>
        <v>2370000</v>
      </c>
      <c r="D2" s="26">
        <f>D3+D67</f>
        <v>2370000</v>
      </c>
      <c r="E2" s="26">
        <f>E3+E67</f>
        <v>2370000</v>
      </c>
      <c r="G2" s="39" t="s">
        <v>60</v>
      </c>
      <c r="H2" s="41">
        <f>C2</f>
        <v>2370000</v>
      </c>
      <c r="I2" s="42"/>
      <c r="J2" s="40" t="b">
        <f>AND(H2=I2)</f>
        <v>0</v>
      </c>
    </row>
    <row r="3" spans="1:14">
      <c r="A3" s="165" t="s">
        <v>578</v>
      </c>
      <c r="B3" s="165"/>
      <c r="C3" s="23">
        <f>C4+C11+C38+C61</f>
        <v>1151900</v>
      </c>
      <c r="D3" s="23">
        <f>D4+D11+D38+D61</f>
        <v>1151900</v>
      </c>
      <c r="E3" s="23">
        <f>E4+E11+E38+E61</f>
        <v>1151900</v>
      </c>
      <c r="G3" s="39" t="s">
        <v>57</v>
      </c>
      <c r="H3" s="41">
        <f t="shared" ref="H3:H66" si="0">C3</f>
        <v>1151900</v>
      </c>
      <c r="I3" s="42"/>
      <c r="J3" s="40" t="b">
        <f>AND(H3=I3)</f>
        <v>0</v>
      </c>
    </row>
    <row r="4" spans="1:14" ht="15" customHeight="1">
      <c r="A4" s="166" t="s">
        <v>124</v>
      </c>
      <c r="B4" s="167"/>
      <c r="C4" s="21">
        <f>SUM(C5:C10)</f>
        <v>680000</v>
      </c>
      <c r="D4" s="21">
        <f>SUM(D5:D10)</f>
        <v>680000</v>
      </c>
      <c r="E4" s="21">
        <f>SUM(E5:E10)</f>
        <v>680000</v>
      </c>
      <c r="F4" s="17"/>
      <c r="G4" s="39" t="s">
        <v>53</v>
      </c>
      <c r="H4" s="41">
        <f t="shared" si="0"/>
        <v>680000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145000</v>
      </c>
      <c r="D5" s="2">
        <f>C5</f>
        <v>145000</v>
      </c>
      <c r="E5" s="2">
        <f>D5</f>
        <v>145000</v>
      </c>
      <c r="F5" s="17"/>
      <c r="G5" s="17"/>
      <c r="H5" s="41">
        <f t="shared" si="0"/>
        <v>145000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35000</v>
      </c>
      <c r="D6" s="2">
        <f t="shared" ref="D6:E10" si="1">C6</f>
        <v>35000</v>
      </c>
      <c r="E6" s="2">
        <f t="shared" si="1"/>
        <v>35000</v>
      </c>
      <c r="F6" s="17"/>
      <c r="G6" s="17"/>
      <c r="H6" s="41">
        <f t="shared" si="0"/>
        <v>35000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70000</v>
      </c>
      <c r="D8" s="2">
        <f t="shared" si="1"/>
        <v>70000</v>
      </c>
      <c r="E8" s="2">
        <f t="shared" si="1"/>
        <v>70000</v>
      </c>
      <c r="F8" s="17"/>
      <c r="G8" s="17"/>
      <c r="H8" s="41">
        <f t="shared" si="0"/>
        <v>70000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>
        <v>150000</v>
      </c>
      <c r="D9" s="2">
        <f t="shared" si="1"/>
        <v>150000</v>
      </c>
      <c r="E9" s="2">
        <f t="shared" si="1"/>
        <v>150000</v>
      </c>
      <c r="F9" s="17"/>
      <c r="G9" s="17"/>
      <c r="H9" s="41">
        <f t="shared" si="0"/>
        <v>150000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 collapsed="1">
      <c r="A11" s="166" t="s">
        <v>125</v>
      </c>
      <c r="B11" s="167"/>
      <c r="C11" s="21">
        <f>SUM(C12:C37)</f>
        <v>253000</v>
      </c>
      <c r="D11" s="21">
        <f>SUM(D12:D37)</f>
        <v>253000</v>
      </c>
      <c r="E11" s="21">
        <f>SUM(E12:E37)</f>
        <v>253000</v>
      </c>
      <c r="F11" s="17"/>
      <c r="G11" s="39" t="s">
        <v>54</v>
      </c>
      <c r="H11" s="41">
        <f t="shared" si="0"/>
        <v>253000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81000</v>
      </c>
      <c r="D12" s="2">
        <f>C12</f>
        <v>81000</v>
      </c>
      <c r="E12" s="2">
        <f>D12</f>
        <v>81000</v>
      </c>
      <c r="H12" s="41">
        <f t="shared" si="0"/>
        <v>81000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35000</v>
      </c>
      <c r="D21" s="2">
        <f t="shared" si="2"/>
        <v>35000</v>
      </c>
      <c r="E21" s="2">
        <f t="shared" si="2"/>
        <v>35000</v>
      </c>
      <c r="H21" s="41">
        <f t="shared" si="0"/>
        <v>35000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>
        <v>25000</v>
      </c>
      <c r="D23" s="2">
        <f t="shared" si="2"/>
        <v>25000</v>
      </c>
      <c r="E23" s="2">
        <f t="shared" si="2"/>
        <v>25000</v>
      </c>
      <c r="H23" s="41">
        <f t="shared" si="0"/>
        <v>25000</v>
      </c>
    </row>
    <row r="24" spans="1:8" hidden="1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25000</v>
      </c>
      <c r="D29" s="2">
        <f t="shared" ref="D29:E37" si="3">C29</f>
        <v>25000</v>
      </c>
      <c r="E29" s="2">
        <f t="shared" si="3"/>
        <v>25000</v>
      </c>
      <c r="H29" s="41">
        <f t="shared" si="0"/>
        <v>25000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30000</v>
      </c>
      <c r="D32" s="2">
        <f t="shared" si="3"/>
        <v>30000</v>
      </c>
      <c r="E32" s="2">
        <f t="shared" si="3"/>
        <v>30000</v>
      </c>
      <c r="H32" s="41">
        <f t="shared" si="0"/>
        <v>30000</v>
      </c>
    </row>
    <row r="33" spans="1:10" hidden="1" outlineLevel="1">
      <c r="A33" s="3">
        <v>2403</v>
      </c>
      <c r="B33" s="1" t="s">
        <v>144</v>
      </c>
      <c r="C33" s="2">
        <v>15000</v>
      </c>
      <c r="D33" s="2">
        <f t="shared" si="3"/>
        <v>15000</v>
      </c>
      <c r="E33" s="2">
        <f t="shared" si="3"/>
        <v>15000</v>
      </c>
      <c r="H33" s="41">
        <f t="shared" si="0"/>
        <v>15000</v>
      </c>
    </row>
    <row r="34" spans="1:10" hidden="1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30000</v>
      </c>
      <c r="D36" s="2">
        <f t="shared" si="3"/>
        <v>30000</v>
      </c>
      <c r="E36" s="2">
        <f t="shared" si="3"/>
        <v>30000</v>
      </c>
      <c r="H36" s="41">
        <f t="shared" si="0"/>
        <v>30000</v>
      </c>
    </row>
    <row r="37" spans="1:10" hidden="1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 collapsed="1">
      <c r="A38" s="166" t="s">
        <v>145</v>
      </c>
      <c r="B38" s="167"/>
      <c r="C38" s="21">
        <f>SUM(C39:C60)</f>
        <v>218200</v>
      </c>
      <c r="D38" s="21">
        <f>SUM(D39:D60)</f>
        <v>218200</v>
      </c>
      <c r="E38" s="21">
        <f>SUM(E39:E60)</f>
        <v>218200</v>
      </c>
      <c r="G38" s="39" t="s">
        <v>55</v>
      </c>
      <c r="H38" s="41">
        <f t="shared" si="0"/>
        <v>218200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25000</v>
      </c>
      <c r="D39" s="2">
        <f>C39</f>
        <v>25000</v>
      </c>
      <c r="E39" s="2">
        <f>D39</f>
        <v>25000</v>
      </c>
      <c r="H39" s="41">
        <f t="shared" si="0"/>
        <v>25000</v>
      </c>
    </row>
    <row r="40" spans="1:10" hidden="1" outlineLevel="1">
      <c r="A40" s="20">
        <v>3102</v>
      </c>
      <c r="B40" s="20" t="s">
        <v>12</v>
      </c>
      <c r="C40" s="2">
        <v>10000</v>
      </c>
      <c r="D40" s="2">
        <f t="shared" ref="D40:E55" si="4">C40</f>
        <v>10000</v>
      </c>
      <c r="E40" s="2">
        <f t="shared" si="4"/>
        <v>10000</v>
      </c>
      <c r="H40" s="41">
        <f t="shared" si="0"/>
        <v>10000</v>
      </c>
    </row>
    <row r="41" spans="1:10" hidden="1" outlineLevel="1">
      <c r="A41" s="20">
        <v>3103</v>
      </c>
      <c r="B41" s="20" t="s">
        <v>13</v>
      </c>
      <c r="C41" s="2">
        <v>16000</v>
      </c>
      <c r="D41" s="2">
        <f t="shared" si="4"/>
        <v>16000</v>
      </c>
      <c r="E41" s="2">
        <f t="shared" si="4"/>
        <v>16000</v>
      </c>
      <c r="H41" s="41">
        <f t="shared" si="0"/>
        <v>16000</v>
      </c>
    </row>
    <row r="42" spans="1:10" hidden="1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15000</v>
      </c>
      <c r="D44" s="2">
        <f t="shared" si="4"/>
        <v>15000</v>
      </c>
      <c r="E44" s="2">
        <f t="shared" si="4"/>
        <v>15000</v>
      </c>
      <c r="H44" s="41">
        <f t="shared" si="0"/>
        <v>15000</v>
      </c>
    </row>
    <row r="45" spans="1:10" hidden="1" outlineLevel="1">
      <c r="A45" s="20">
        <v>3203</v>
      </c>
      <c r="B45" s="20" t="s">
        <v>16</v>
      </c>
      <c r="C45" s="2">
        <v>1500</v>
      </c>
      <c r="D45" s="2">
        <f t="shared" si="4"/>
        <v>1500</v>
      </c>
      <c r="E45" s="2">
        <f t="shared" si="4"/>
        <v>1500</v>
      </c>
      <c r="H45" s="41">
        <f t="shared" si="0"/>
        <v>1500</v>
      </c>
    </row>
    <row r="46" spans="1:10" hidden="1" outlineLevel="1">
      <c r="A46" s="20">
        <v>3204</v>
      </c>
      <c r="B46" s="20" t="s">
        <v>147</v>
      </c>
      <c r="C46" s="2">
        <v>0</v>
      </c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5000</v>
      </c>
      <c r="D48" s="2">
        <f t="shared" si="4"/>
        <v>5000</v>
      </c>
      <c r="E48" s="2">
        <f t="shared" si="4"/>
        <v>5000</v>
      </c>
      <c r="H48" s="41">
        <f t="shared" si="0"/>
        <v>5000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5000</v>
      </c>
      <c r="D54" s="2">
        <f t="shared" si="4"/>
        <v>5000</v>
      </c>
      <c r="E54" s="2">
        <f t="shared" si="4"/>
        <v>5000</v>
      </c>
      <c r="H54" s="41">
        <f t="shared" si="0"/>
        <v>5000</v>
      </c>
    </row>
    <row r="55" spans="1:10" hidden="1" outlineLevel="1">
      <c r="A55" s="20">
        <v>3303</v>
      </c>
      <c r="B55" s="20" t="s">
        <v>153</v>
      </c>
      <c r="C55" s="2">
        <v>100000</v>
      </c>
      <c r="D55" s="2">
        <f t="shared" si="4"/>
        <v>100000</v>
      </c>
      <c r="E55" s="2">
        <f t="shared" si="4"/>
        <v>100000</v>
      </c>
      <c r="H55" s="41">
        <f t="shared" si="0"/>
        <v>100000</v>
      </c>
    </row>
    <row r="56" spans="1:10" hidden="1" outlineLevel="1">
      <c r="A56" s="20">
        <v>3303</v>
      </c>
      <c r="B56" s="20" t="s">
        <v>154</v>
      </c>
      <c r="C56" s="2">
        <v>40000</v>
      </c>
      <c r="D56" s="2">
        <f t="shared" ref="D56:E60" si="5">C56</f>
        <v>40000</v>
      </c>
      <c r="E56" s="2">
        <f t="shared" si="5"/>
        <v>40000</v>
      </c>
      <c r="H56" s="41">
        <f t="shared" si="0"/>
        <v>40000</v>
      </c>
    </row>
    <row r="57" spans="1:10" hidden="1" outlineLevel="1">
      <c r="A57" s="20">
        <v>3304</v>
      </c>
      <c r="B57" s="20" t="s">
        <v>155</v>
      </c>
      <c r="C57" s="2">
        <v>600</v>
      </c>
      <c r="D57" s="2">
        <f t="shared" si="5"/>
        <v>600</v>
      </c>
      <c r="E57" s="2">
        <f t="shared" si="5"/>
        <v>600</v>
      </c>
      <c r="H57" s="41">
        <f t="shared" si="0"/>
        <v>600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6" t="s">
        <v>158</v>
      </c>
      <c r="B61" s="167"/>
      <c r="C61" s="22">
        <f>SUM(C62:C66)</f>
        <v>700</v>
      </c>
      <c r="D61" s="22">
        <f>SUM(D62:D66)</f>
        <v>700</v>
      </c>
      <c r="E61" s="22">
        <f>SUM(E62:E66)</f>
        <v>700</v>
      </c>
      <c r="G61" s="39" t="s">
        <v>105</v>
      </c>
      <c r="H61" s="41">
        <f t="shared" si="0"/>
        <v>700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>
        <v>500</v>
      </c>
      <c r="D62" s="2">
        <f>C62</f>
        <v>500</v>
      </c>
      <c r="E62" s="2">
        <f>D62</f>
        <v>500</v>
      </c>
      <c r="H62" s="41">
        <f t="shared" si="0"/>
        <v>500</v>
      </c>
    </row>
    <row r="63" spans="1:10" hidden="1" outlineLevel="1">
      <c r="A63" s="3">
        <v>4002</v>
      </c>
      <c r="B63" s="1" t="s">
        <v>160</v>
      </c>
      <c r="C63" s="2">
        <v>200</v>
      </c>
      <c r="D63" s="2">
        <f t="shared" ref="D63:E66" si="6">C63</f>
        <v>200</v>
      </c>
      <c r="E63" s="2">
        <f t="shared" si="6"/>
        <v>200</v>
      </c>
      <c r="H63" s="41">
        <f t="shared" si="0"/>
        <v>200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65" t="s">
        <v>579</v>
      </c>
      <c r="B67" s="165"/>
      <c r="C67" s="25">
        <f>C97+C68</f>
        <v>1218100</v>
      </c>
      <c r="D67" s="25">
        <f>D97+D68</f>
        <v>1218100</v>
      </c>
      <c r="E67" s="25">
        <f>E97+E68</f>
        <v>1218100</v>
      </c>
      <c r="G67" s="39" t="s">
        <v>59</v>
      </c>
      <c r="H67" s="41">
        <f t="shared" ref="H67:H130" si="7">C67</f>
        <v>1218100</v>
      </c>
      <c r="I67" s="42"/>
      <c r="J67" s="40" t="b">
        <f>AND(H67=I67)</f>
        <v>0</v>
      </c>
    </row>
    <row r="68" spans="1:10">
      <c r="A68" s="166" t="s">
        <v>163</v>
      </c>
      <c r="B68" s="167"/>
      <c r="C68" s="21">
        <f>SUM(C69:C96)</f>
        <v>75914</v>
      </c>
      <c r="D68" s="21">
        <f>SUM(D69:D96)</f>
        <v>75914</v>
      </c>
      <c r="E68" s="21">
        <f>SUM(E69:E96)</f>
        <v>75914</v>
      </c>
      <c r="G68" s="39" t="s">
        <v>56</v>
      </c>
      <c r="H68" s="41">
        <f t="shared" si="7"/>
        <v>75914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500</v>
      </c>
      <c r="D73" s="2">
        <f t="shared" si="8"/>
        <v>500</v>
      </c>
      <c r="E73" s="2">
        <f t="shared" si="8"/>
        <v>500</v>
      </c>
      <c r="H73" s="41">
        <f t="shared" si="7"/>
        <v>500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>
        <v>14000</v>
      </c>
      <c r="D76" s="2">
        <f t="shared" si="8"/>
        <v>14000</v>
      </c>
      <c r="E76" s="2">
        <f t="shared" si="8"/>
        <v>14000</v>
      </c>
      <c r="H76" s="41">
        <f t="shared" si="7"/>
        <v>14000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94</v>
      </c>
      <c r="D83" s="2">
        <f t="shared" si="8"/>
        <v>94</v>
      </c>
      <c r="E83" s="2">
        <f t="shared" si="8"/>
        <v>94</v>
      </c>
      <c r="H83" s="41">
        <f t="shared" si="7"/>
        <v>94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320</v>
      </c>
      <c r="D91" s="2">
        <f t="shared" si="9"/>
        <v>320</v>
      </c>
      <c r="E91" s="2">
        <f t="shared" si="9"/>
        <v>320</v>
      </c>
      <c r="H91" s="41">
        <f t="shared" si="7"/>
        <v>320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>
        <v>1000</v>
      </c>
      <c r="D94" s="2">
        <f t="shared" si="9"/>
        <v>1000</v>
      </c>
      <c r="E94" s="2">
        <f t="shared" si="9"/>
        <v>1000</v>
      </c>
      <c r="H94" s="41">
        <f t="shared" si="7"/>
        <v>1000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1142186</v>
      </c>
      <c r="D97" s="21">
        <f>SUM(D98:D113)</f>
        <v>1142186</v>
      </c>
      <c r="E97" s="21">
        <f>SUM(E98:E113)</f>
        <v>1142186</v>
      </c>
      <c r="G97" s="39" t="s">
        <v>58</v>
      </c>
      <c r="H97" s="41">
        <f t="shared" si="7"/>
        <v>1142186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780000</v>
      </c>
      <c r="D98" s="2">
        <f>C98</f>
        <v>780000</v>
      </c>
      <c r="E98" s="2">
        <f>D98</f>
        <v>780000</v>
      </c>
      <c r="H98" s="41">
        <f t="shared" si="7"/>
        <v>780000</v>
      </c>
    </row>
    <row r="99" spans="1:10" ht="15" hidden="1" customHeight="1" outlineLevel="1">
      <c r="A99" s="3">
        <v>6002</v>
      </c>
      <c r="B99" s="1" t="s">
        <v>185</v>
      </c>
      <c r="C99" s="2">
        <v>240000</v>
      </c>
      <c r="D99" s="2">
        <f t="shared" ref="D99:E113" si="10">C99</f>
        <v>240000</v>
      </c>
      <c r="E99" s="2">
        <f t="shared" si="10"/>
        <v>240000</v>
      </c>
      <c r="H99" s="41">
        <f t="shared" si="7"/>
        <v>240000</v>
      </c>
    </row>
    <row r="100" spans="1:10" ht="15" hidden="1" customHeight="1" outlineLevel="1">
      <c r="A100" s="3">
        <v>6003</v>
      </c>
      <c r="B100" s="1" t="s">
        <v>186</v>
      </c>
      <c r="C100" s="2">
        <v>96000</v>
      </c>
      <c r="D100" s="2">
        <f t="shared" si="10"/>
        <v>96000</v>
      </c>
      <c r="E100" s="2">
        <f t="shared" si="10"/>
        <v>96000</v>
      </c>
      <c r="H100" s="41">
        <f t="shared" si="7"/>
        <v>96000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hidden="1" customHeight="1" outlineLevel="1">
      <c r="A104" s="3">
        <v>6007</v>
      </c>
      <c r="B104" s="1" t="s">
        <v>27</v>
      </c>
      <c r="C104" s="2">
        <v>7000</v>
      </c>
      <c r="D104" s="2">
        <f t="shared" si="10"/>
        <v>7000</v>
      </c>
      <c r="E104" s="2">
        <f t="shared" si="10"/>
        <v>7000</v>
      </c>
      <c r="H104" s="41">
        <f t="shared" si="7"/>
        <v>7000</v>
      </c>
    </row>
    <row r="105" spans="1:10" hidden="1" outlineLevel="1">
      <c r="A105" s="3">
        <v>6008</v>
      </c>
      <c r="B105" s="1" t="s">
        <v>110</v>
      </c>
      <c r="C105" s="2">
        <v>400</v>
      </c>
      <c r="D105" s="2">
        <f t="shared" si="10"/>
        <v>400</v>
      </c>
      <c r="E105" s="2">
        <f t="shared" si="10"/>
        <v>400</v>
      </c>
      <c r="H105" s="41">
        <f t="shared" si="7"/>
        <v>400</v>
      </c>
    </row>
    <row r="106" spans="1:10" hidden="1" outlineLevel="1">
      <c r="A106" s="3">
        <v>6009</v>
      </c>
      <c r="B106" s="1" t="s">
        <v>28</v>
      </c>
      <c r="C106" s="2">
        <v>500</v>
      </c>
      <c r="D106" s="2">
        <f t="shared" si="10"/>
        <v>500</v>
      </c>
      <c r="E106" s="2">
        <f t="shared" si="10"/>
        <v>500</v>
      </c>
      <c r="H106" s="41">
        <f t="shared" si="7"/>
        <v>500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</v>
      </c>
      <c r="D109" s="2">
        <f t="shared" si="10"/>
        <v>500</v>
      </c>
      <c r="E109" s="2">
        <f t="shared" si="10"/>
        <v>500</v>
      </c>
      <c r="H109" s="41">
        <f t="shared" si="7"/>
        <v>500</v>
      </c>
    </row>
    <row r="110" spans="1:10" hidden="1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hidden="1" outlineLevel="1">
      <c r="A111" s="3">
        <v>6099</v>
      </c>
      <c r="B111" s="1" t="s">
        <v>193</v>
      </c>
      <c r="C111" s="2">
        <v>10000</v>
      </c>
      <c r="D111" s="2">
        <f t="shared" si="10"/>
        <v>10000</v>
      </c>
      <c r="E111" s="2">
        <f t="shared" si="10"/>
        <v>10000</v>
      </c>
      <c r="H111" s="41">
        <f t="shared" si="7"/>
        <v>10000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4786</v>
      </c>
      <c r="D113" s="2">
        <f t="shared" si="10"/>
        <v>4786</v>
      </c>
      <c r="E113" s="2">
        <f t="shared" si="10"/>
        <v>4786</v>
      </c>
      <c r="H113" s="41">
        <f t="shared" si="7"/>
        <v>4786</v>
      </c>
    </row>
    <row r="114" spans="1:10" collapsed="1">
      <c r="A114" s="170" t="s">
        <v>62</v>
      </c>
      <c r="B114" s="171"/>
      <c r="C114" s="26">
        <f>C115+C152+C177</f>
        <v>816189.85100000002</v>
      </c>
      <c r="D114" s="26">
        <f>D115+D152+D177</f>
        <v>816189.85100000002</v>
      </c>
      <c r="E114" s="26">
        <f>E115+E152+E177</f>
        <v>816189.85100000002</v>
      </c>
      <c r="G114" s="39" t="s">
        <v>62</v>
      </c>
      <c r="H114" s="41">
        <f t="shared" si="7"/>
        <v>816189.85100000002</v>
      </c>
      <c r="I114" s="42"/>
      <c r="J114" s="40" t="b">
        <f>AND(H114=I114)</f>
        <v>0</v>
      </c>
    </row>
    <row r="115" spans="1:10">
      <c r="A115" s="168" t="s">
        <v>580</v>
      </c>
      <c r="B115" s="169"/>
      <c r="C115" s="23">
        <f>C116+C135</f>
        <v>378590.67800000001</v>
      </c>
      <c r="D115" s="23">
        <f>D116+D135</f>
        <v>378590.67800000001</v>
      </c>
      <c r="E115" s="23">
        <f>E116+E135</f>
        <v>378590.67800000001</v>
      </c>
      <c r="G115" s="39" t="s">
        <v>61</v>
      </c>
      <c r="H115" s="41">
        <f t="shared" si="7"/>
        <v>378590.67800000001</v>
      </c>
      <c r="I115" s="42"/>
      <c r="J115" s="40" t="b">
        <f>AND(H115=I115)</f>
        <v>0</v>
      </c>
    </row>
    <row r="116" spans="1:10" ht="15" customHeight="1">
      <c r="A116" s="166" t="s">
        <v>195</v>
      </c>
      <c r="B116" s="167"/>
      <c r="C116" s="21">
        <f>C117+C120+C123+C126+C129+C132</f>
        <v>235753.93400000001</v>
      </c>
      <c r="D116" s="21">
        <f>D117+D120+D123+D126+D129+D132</f>
        <v>235753.93400000001</v>
      </c>
      <c r="E116" s="21">
        <f>E117+E120+E123+E126+E129+E132</f>
        <v>235753.93400000001</v>
      </c>
      <c r="G116" s="39" t="s">
        <v>583</v>
      </c>
      <c r="H116" s="41">
        <f t="shared" si="7"/>
        <v>235753.93400000001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230388.24400000001</v>
      </c>
      <c r="D117" s="2">
        <f>D118+D119</f>
        <v>230388.24400000001</v>
      </c>
      <c r="E117" s="2">
        <f>E118+E119</f>
        <v>230388.24400000001</v>
      </c>
      <c r="H117" s="41">
        <f t="shared" si="7"/>
        <v>230388.24400000001</v>
      </c>
    </row>
    <row r="118" spans="1:10" ht="15" hidden="1" customHeight="1" outlineLevel="2">
      <c r="A118" s="131"/>
      <c r="B118" s="130" t="s">
        <v>855</v>
      </c>
      <c r="C118" s="129">
        <v>79613.244000000006</v>
      </c>
      <c r="D118" s="129">
        <f>C118</f>
        <v>79613.244000000006</v>
      </c>
      <c r="E118" s="129">
        <f>D118</f>
        <v>79613.244000000006</v>
      </c>
      <c r="H118" s="41">
        <f t="shared" si="7"/>
        <v>79613.244000000006</v>
      </c>
    </row>
    <row r="119" spans="1:10" ht="15" hidden="1" customHeight="1" outlineLevel="2">
      <c r="A119" s="131"/>
      <c r="B119" s="130" t="s">
        <v>860</v>
      </c>
      <c r="C119" s="129">
        <v>150775</v>
      </c>
      <c r="D119" s="129">
        <f>C119</f>
        <v>150775</v>
      </c>
      <c r="E119" s="129">
        <f>D119</f>
        <v>150775</v>
      </c>
      <c r="H119" s="41">
        <f t="shared" si="7"/>
        <v>150775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5365.69</v>
      </c>
      <c r="D126" s="2">
        <f>D127+D128</f>
        <v>5365.69</v>
      </c>
      <c r="E126" s="2">
        <f>E127+E128</f>
        <v>5365.69</v>
      </c>
      <c r="H126" s="41">
        <f t="shared" si="7"/>
        <v>5365.69</v>
      </c>
    </row>
    <row r="127" spans="1:10" ht="15" hidden="1" customHeight="1" outlineLevel="2">
      <c r="A127" s="131"/>
      <c r="B127" s="130" t="s">
        <v>855</v>
      </c>
      <c r="C127" s="129">
        <v>5365.69</v>
      </c>
      <c r="D127" s="129">
        <f>C127</f>
        <v>5365.69</v>
      </c>
      <c r="E127" s="129">
        <f>D127</f>
        <v>5365.69</v>
      </c>
      <c r="H127" s="41">
        <f t="shared" si="7"/>
        <v>5365.69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66" t="s">
        <v>202</v>
      </c>
      <c r="B135" s="167"/>
      <c r="C135" s="21">
        <f>C136+C140+C143+C146+C149</f>
        <v>142836.74400000001</v>
      </c>
      <c r="D135" s="21">
        <f>D136+D140+D143+D146+D149</f>
        <v>142836.74400000001</v>
      </c>
      <c r="E135" s="21">
        <f>E136+E140+E143+E146+E149</f>
        <v>142836.74400000001</v>
      </c>
      <c r="G135" s="39" t="s">
        <v>584</v>
      </c>
      <c r="H135" s="41">
        <f t="shared" si="11"/>
        <v>142836.74400000001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108744.431</v>
      </c>
      <c r="D136" s="2">
        <f>D137+D138+D139</f>
        <v>108744.431</v>
      </c>
      <c r="E136" s="2">
        <f>E137+E138+E139</f>
        <v>108744.431</v>
      </c>
      <c r="H136" s="41">
        <f t="shared" si="11"/>
        <v>108744.431</v>
      </c>
    </row>
    <row r="137" spans="1:10" ht="15" hidden="1" customHeight="1" outlineLevel="2">
      <c r="A137" s="131"/>
      <c r="B137" s="130" t="s">
        <v>855</v>
      </c>
      <c r="C137" s="129">
        <v>86393.915999999997</v>
      </c>
      <c r="D137" s="129">
        <f>C137</f>
        <v>86393.915999999997</v>
      </c>
      <c r="E137" s="129">
        <f>D137</f>
        <v>86393.915999999997</v>
      </c>
      <c r="H137" s="41">
        <f t="shared" si="11"/>
        <v>86393.915999999997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>
        <v>22350.514999999999</v>
      </c>
      <c r="D139" s="129">
        <f t="shared" si="12"/>
        <v>22350.514999999999</v>
      </c>
      <c r="E139" s="129">
        <f t="shared" si="12"/>
        <v>22350.514999999999</v>
      </c>
      <c r="H139" s="41">
        <f t="shared" si="11"/>
        <v>22350.514999999999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34092.313000000002</v>
      </c>
      <c r="D149" s="2">
        <f>D150+D151</f>
        <v>34092.313000000002</v>
      </c>
      <c r="E149" s="2">
        <f>E150+E151</f>
        <v>34092.313000000002</v>
      </c>
      <c r="H149" s="41">
        <f t="shared" si="11"/>
        <v>34092.313000000002</v>
      </c>
    </row>
    <row r="150" spans="1:10" ht="15" hidden="1" customHeight="1" outlineLevel="2">
      <c r="A150" s="131"/>
      <c r="B150" s="130" t="s">
        <v>855</v>
      </c>
      <c r="C150" s="129">
        <v>34092.313000000002</v>
      </c>
      <c r="D150" s="129">
        <f>C150</f>
        <v>34092.313000000002</v>
      </c>
      <c r="E150" s="129">
        <f>D150</f>
        <v>34092.313000000002</v>
      </c>
      <c r="H150" s="41">
        <f t="shared" si="11"/>
        <v>34092.313000000002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68" t="s">
        <v>581</v>
      </c>
      <c r="B152" s="169"/>
      <c r="C152" s="23">
        <f>C153+C163+C170</f>
        <v>437599.17300000001</v>
      </c>
      <c r="D152" s="23">
        <f>D153+D163+D170</f>
        <v>437599.17300000001</v>
      </c>
      <c r="E152" s="23">
        <f>E153+E163+E170</f>
        <v>437599.17300000001</v>
      </c>
      <c r="G152" s="39" t="s">
        <v>66</v>
      </c>
      <c r="H152" s="41">
        <f t="shared" si="11"/>
        <v>437599.17300000001</v>
      </c>
      <c r="I152" s="42"/>
      <c r="J152" s="40" t="b">
        <f>AND(H152=I152)</f>
        <v>0</v>
      </c>
    </row>
    <row r="153" spans="1:10">
      <c r="A153" s="166" t="s">
        <v>208</v>
      </c>
      <c r="B153" s="167"/>
      <c r="C153" s="21">
        <f>C154+C157+C160</f>
        <v>437599.17300000001</v>
      </c>
      <c r="D153" s="21">
        <f>D154+D157+D160</f>
        <v>437599.17300000001</v>
      </c>
      <c r="E153" s="21">
        <f>E154+E157+E160</f>
        <v>437599.17300000001</v>
      </c>
      <c r="G153" s="39" t="s">
        <v>585</v>
      </c>
      <c r="H153" s="41">
        <f t="shared" si="11"/>
        <v>437599.17300000001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437599.17300000001</v>
      </c>
      <c r="D154" s="2">
        <f>D155+D156</f>
        <v>437599.17300000001</v>
      </c>
      <c r="E154" s="2">
        <f>E155+E156</f>
        <v>437599.17300000001</v>
      </c>
      <c r="H154" s="41">
        <f t="shared" si="11"/>
        <v>437599.17300000001</v>
      </c>
    </row>
    <row r="155" spans="1:10" ht="15" hidden="1" customHeight="1" outlineLevel="2">
      <c r="A155" s="131"/>
      <c r="B155" s="130" t="s">
        <v>855</v>
      </c>
      <c r="C155" s="129">
        <v>77599.172999999995</v>
      </c>
      <c r="D155" s="129">
        <f>C155</f>
        <v>77599.172999999995</v>
      </c>
      <c r="E155" s="129">
        <f>D155</f>
        <v>77599.172999999995</v>
      </c>
      <c r="H155" s="41">
        <f t="shared" si="11"/>
        <v>77599.172999999995</v>
      </c>
    </row>
    <row r="156" spans="1:10" ht="15" hidden="1" customHeight="1" outlineLevel="2">
      <c r="A156" s="131"/>
      <c r="B156" s="130" t="s">
        <v>860</v>
      </c>
      <c r="C156" s="129">
        <v>360000</v>
      </c>
      <c r="D156" s="129">
        <f>C156</f>
        <v>360000</v>
      </c>
      <c r="E156" s="129">
        <f>D156</f>
        <v>360000</v>
      </c>
      <c r="H156" s="41">
        <f t="shared" si="11"/>
        <v>360000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2" t="s">
        <v>843</v>
      </c>
      <c r="B197" s="173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63" t="s">
        <v>67</v>
      </c>
      <c r="B256" s="163"/>
      <c r="C256" s="163"/>
      <c r="D256" s="162" t="s">
        <v>853</v>
      </c>
      <c r="E256" s="162" t="s">
        <v>852</v>
      </c>
      <c r="G256" s="47" t="s">
        <v>589</v>
      </c>
      <c r="H256" s="48">
        <f>C257+C559</f>
        <v>3186189.8510000003</v>
      </c>
      <c r="I256" s="49"/>
      <c r="J256" s="50" t="b">
        <f>AND(H256=I256)</f>
        <v>0</v>
      </c>
    </row>
    <row r="257" spans="1:10">
      <c r="A257" s="178" t="s">
        <v>60</v>
      </c>
      <c r="B257" s="179"/>
      <c r="C257" s="37">
        <f>C258+C550</f>
        <v>2200000</v>
      </c>
      <c r="D257" s="37">
        <f>D258+D550</f>
        <v>2200000</v>
      </c>
      <c r="E257" s="37">
        <f>E258+E550</f>
        <v>2200000</v>
      </c>
      <c r="G257" s="39" t="s">
        <v>60</v>
      </c>
      <c r="H257" s="41">
        <f>C257</f>
        <v>2200000</v>
      </c>
      <c r="I257" s="42"/>
      <c r="J257" s="40" t="b">
        <f>AND(H257=I257)</f>
        <v>0</v>
      </c>
    </row>
    <row r="258" spans="1:10">
      <c r="A258" s="180" t="s">
        <v>266</v>
      </c>
      <c r="B258" s="181"/>
      <c r="C258" s="36">
        <f>C259+C339+C483+C547</f>
        <v>2116711.429</v>
      </c>
      <c r="D258" s="36">
        <f>D259+D339+D483+D547</f>
        <v>2116711.429</v>
      </c>
      <c r="E258" s="36">
        <f>E259+E339+E483+E547</f>
        <v>2116711.429</v>
      </c>
      <c r="G258" s="39" t="s">
        <v>57</v>
      </c>
      <c r="H258" s="41">
        <f t="shared" ref="H258:H321" si="21">C258</f>
        <v>2116711.429</v>
      </c>
      <c r="I258" s="42"/>
      <c r="J258" s="40" t="b">
        <f>AND(H258=I258)</f>
        <v>0</v>
      </c>
    </row>
    <row r="259" spans="1:10">
      <c r="A259" s="176" t="s">
        <v>267</v>
      </c>
      <c r="B259" s="177"/>
      <c r="C259" s="33">
        <f>C260+C263+C314</f>
        <v>1282641.429</v>
      </c>
      <c r="D259" s="33">
        <f>D260+D263+D314</f>
        <v>1282641.429</v>
      </c>
      <c r="E259" s="33">
        <f>E260+E263+E314</f>
        <v>1282641.429</v>
      </c>
      <c r="G259" s="39" t="s">
        <v>590</v>
      </c>
      <c r="H259" s="41">
        <f t="shared" si="21"/>
        <v>1282641.429</v>
      </c>
      <c r="I259" s="42"/>
      <c r="J259" s="40" t="b">
        <f>AND(H259=I259)</f>
        <v>0</v>
      </c>
    </row>
    <row r="260" spans="1:10" hidden="1" outlineLevel="1">
      <c r="A260" s="174" t="s">
        <v>268</v>
      </c>
      <c r="B260" s="175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74" t="s">
        <v>269</v>
      </c>
      <c r="B263" s="175"/>
      <c r="C263" s="32">
        <f>C264+C265+C289+C296+C298+C302+C305+C308+C313</f>
        <v>1207593.2109999999</v>
      </c>
      <c r="D263" s="32">
        <f>D264+D265+D289+D296+D298+D302+D305+D308+D313</f>
        <v>1207593.2109999999</v>
      </c>
      <c r="E263" s="32">
        <f>E264+E265+E289+E296+E298+E302+E305+E308+E313</f>
        <v>1207593.2109999999</v>
      </c>
      <c r="H263" s="41">
        <f t="shared" si="21"/>
        <v>1207593.2109999999</v>
      </c>
    </row>
    <row r="264" spans="1:10" hidden="1" outlineLevel="2">
      <c r="A264" s="6">
        <v>1101</v>
      </c>
      <c r="B264" s="4" t="s">
        <v>34</v>
      </c>
      <c r="C264" s="5">
        <v>364273.25</v>
      </c>
      <c r="D264" s="5">
        <f>C264</f>
        <v>364273.25</v>
      </c>
      <c r="E264" s="5">
        <f>D264</f>
        <v>364273.25</v>
      </c>
      <c r="H264" s="41">
        <f t="shared" si="21"/>
        <v>364273.25</v>
      </c>
    </row>
    <row r="265" spans="1:10" hidden="1" outlineLevel="2">
      <c r="A265" s="6">
        <v>1101</v>
      </c>
      <c r="B265" s="4" t="s">
        <v>35</v>
      </c>
      <c r="C265" s="5">
        <f>SUM(C266:C288)</f>
        <v>590289.75</v>
      </c>
      <c r="D265" s="5">
        <f>SUM(D266:D288)</f>
        <v>590289.75</v>
      </c>
      <c r="E265" s="5">
        <f>SUM(E266:E288)</f>
        <v>590289.75</v>
      </c>
      <c r="H265" s="41">
        <f t="shared" si="21"/>
        <v>590289.75</v>
      </c>
    </row>
    <row r="266" spans="1:10" hidden="1" outlineLevel="3">
      <c r="A266" s="29"/>
      <c r="B266" s="28" t="s">
        <v>218</v>
      </c>
      <c r="C266" s="30">
        <v>19676</v>
      </c>
      <c r="D266" s="30">
        <f>C266</f>
        <v>19676</v>
      </c>
      <c r="E266" s="30">
        <f>D266</f>
        <v>19676</v>
      </c>
      <c r="H266" s="41">
        <f t="shared" si="21"/>
        <v>19676</v>
      </c>
    </row>
    <row r="267" spans="1:10" hidden="1" outlineLevel="3">
      <c r="A267" s="29"/>
      <c r="B267" s="28" t="s">
        <v>219</v>
      </c>
      <c r="C267" s="30">
        <v>170303</v>
      </c>
      <c r="D267" s="30">
        <f t="shared" ref="D267:E282" si="22">C267</f>
        <v>170303</v>
      </c>
      <c r="E267" s="30">
        <f t="shared" si="22"/>
        <v>170303</v>
      </c>
      <c r="H267" s="41">
        <f t="shared" si="21"/>
        <v>170303</v>
      </c>
    </row>
    <row r="268" spans="1:10" hidden="1" outlineLevel="3">
      <c r="A268" s="29"/>
      <c r="B268" s="28" t="s">
        <v>220</v>
      </c>
      <c r="C268" s="30">
        <v>108640</v>
      </c>
      <c r="D268" s="30">
        <f t="shared" si="22"/>
        <v>108640</v>
      </c>
      <c r="E268" s="30">
        <f t="shared" si="22"/>
        <v>108640</v>
      </c>
      <c r="H268" s="41">
        <f t="shared" si="21"/>
        <v>108640</v>
      </c>
    </row>
    <row r="269" spans="1:10" hidden="1" outlineLevel="3">
      <c r="A269" s="29"/>
      <c r="B269" s="28" t="s">
        <v>221</v>
      </c>
      <c r="C269" s="30">
        <v>780</v>
      </c>
      <c r="D269" s="30">
        <f t="shared" si="22"/>
        <v>780</v>
      </c>
      <c r="E269" s="30">
        <f t="shared" si="22"/>
        <v>780</v>
      </c>
      <c r="H269" s="41">
        <f t="shared" si="21"/>
        <v>780</v>
      </c>
    </row>
    <row r="270" spans="1:10" hidden="1" outlineLevel="3">
      <c r="A270" s="29"/>
      <c r="B270" s="28" t="s">
        <v>222</v>
      </c>
      <c r="C270" s="30">
        <v>18000</v>
      </c>
      <c r="D270" s="30">
        <f t="shared" si="22"/>
        <v>18000</v>
      </c>
      <c r="E270" s="30">
        <f t="shared" si="22"/>
        <v>18000</v>
      </c>
      <c r="H270" s="41">
        <f t="shared" si="21"/>
        <v>18000</v>
      </c>
    </row>
    <row r="271" spans="1:10" hidden="1" outlineLevel="3">
      <c r="A271" s="29"/>
      <c r="B271" s="28" t="s">
        <v>223</v>
      </c>
      <c r="C271" s="30">
        <v>6728</v>
      </c>
      <c r="D271" s="30">
        <f t="shared" si="22"/>
        <v>6728</v>
      </c>
      <c r="E271" s="30">
        <f t="shared" si="22"/>
        <v>6728</v>
      </c>
      <c r="H271" s="41">
        <f t="shared" si="21"/>
        <v>6728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>
        <v>6980</v>
      </c>
      <c r="D276" s="30">
        <f t="shared" si="22"/>
        <v>6980</v>
      </c>
      <c r="E276" s="30">
        <f t="shared" si="22"/>
        <v>6980</v>
      </c>
      <c r="H276" s="41">
        <f t="shared" si="21"/>
        <v>6980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12320</v>
      </c>
      <c r="D280" s="30">
        <f t="shared" si="22"/>
        <v>12320</v>
      </c>
      <c r="E280" s="30">
        <f t="shared" si="22"/>
        <v>12320</v>
      </c>
      <c r="H280" s="41">
        <f t="shared" si="21"/>
        <v>12320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244862.75</v>
      </c>
      <c r="D286" s="30">
        <f t="shared" si="23"/>
        <v>244862.75</v>
      </c>
      <c r="E286" s="30">
        <f t="shared" si="23"/>
        <v>244862.75</v>
      </c>
      <c r="H286" s="41">
        <f t="shared" si="21"/>
        <v>244862.75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>
        <v>2000</v>
      </c>
      <c r="D288" s="30">
        <f t="shared" si="23"/>
        <v>2000</v>
      </c>
      <c r="E288" s="30">
        <f t="shared" si="23"/>
        <v>2000</v>
      </c>
      <c r="H288" s="41">
        <f t="shared" si="21"/>
        <v>2000</v>
      </c>
    </row>
    <row r="289" spans="1:8" hidden="1" outlineLevel="2">
      <c r="A289" s="6">
        <v>1101</v>
      </c>
      <c r="B289" s="4" t="s">
        <v>36</v>
      </c>
      <c r="C289" s="5">
        <f>SUM(C290:C295)</f>
        <v>21854.400000000001</v>
      </c>
      <c r="D289" s="5">
        <f>SUM(D290:D295)</f>
        <v>21854.400000000001</v>
      </c>
      <c r="E289" s="5">
        <f>SUM(E290:E295)</f>
        <v>21854.400000000001</v>
      </c>
      <c r="H289" s="41">
        <f t="shared" si="21"/>
        <v>21854.400000000001</v>
      </c>
    </row>
    <row r="290" spans="1:8" hidden="1" outlineLevel="3">
      <c r="A290" s="29"/>
      <c r="B290" s="28" t="s">
        <v>241</v>
      </c>
      <c r="C290" s="30">
        <v>13800</v>
      </c>
      <c r="D290" s="30">
        <f>C290</f>
        <v>13800</v>
      </c>
      <c r="E290" s="30">
        <f>D290</f>
        <v>13800</v>
      </c>
      <c r="H290" s="41">
        <f t="shared" si="21"/>
        <v>13800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3734.4</v>
      </c>
      <c r="D292" s="30">
        <f t="shared" si="24"/>
        <v>3734.4</v>
      </c>
      <c r="E292" s="30">
        <f t="shared" si="24"/>
        <v>3734.4</v>
      </c>
      <c r="H292" s="41">
        <f t="shared" si="21"/>
        <v>3734.4</v>
      </c>
    </row>
    <row r="293" spans="1:8" hidden="1" outlineLevel="3">
      <c r="A293" s="29"/>
      <c r="B293" s="28" t="s">
        <v>244</v>
      </c>
      <c r="C293" s="30">
        <v>540</v>
      </c>
      <c r="D293" s="30">
        <f t="shared" si="24"/>
        <v>540</v>
      </c>
      <c r="E293" s="30">
        <f t="shared" si="24"/>
        <v>540</v>
      </c>
      <c r="H293" s="41">
        <f t="shared" si="21"/>
        <v>540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3780</v>
      </c>
      <c r="D295" s="30">
        <f t="shared" si="24"/>
        <v>3780</v>
      </c>
      <c r="E295" s="30">
        <f t="shared" si="24"/>
        <v>3780</v>
      </c>
      <c r="H295" s="41">
        <f t="shared" si="21"/>
        <v>3780</v>
      </c>
    </row>
    <row r="296" spans="1:8" hidden="1" outlineLevel="2">
      <c r="A296" s="6">
        <v>1101</v>
      </c>
      <c r="B296" s="4" t="s">
        <v>247</v>
      </c>
      <c r="C296" s="5">
        <f>SUM(C297)</f>
        <v>1800</v>
      </c>
      <c r="D296" s="5">
        <f>SUM(D297)</f>
        <v>1800</v>
      </c>
      <c r="E296" s="5">
        <f>SUM(E297)</f>
        <v>1800</v>
      </c>
      <c r="H296" s="41">
        <f t="shared" si="21"/>
        <v>1800</v>
      </c>
    </row>
    <row r="297" spans="1:8" hidden="1" outlineLevel="3">
      <c r="A297" s="29"/>
      <c r="B297" s="28" t="s">
        <v>111</v>
      </c>
      <c r="C297" s="30">
        <v>1800</v>
      </c>
      <c r="D297" s="30">
        <f>C297</f>
        <v>1800</v>
      </c>
      <c r="E297" s="30">
        <f>D297</f>
        <v>1800</v>
      </c>
      <c r="H297" s="41">
        <f t="shared" si="21"/>
        <v>1800</v>
      </c>
    </row>
    <row r="298" spans="1:8" hidden="1" outlineLevel="2">
      <c r="A298" s="6">
        <v>1101</v>
      </c>
      <c r="B298" s="4" t="s">
        <v>37</v>
      </c>
      <c r="C298" s="5">
        <f>SUM(C299:C301)</f>
        <v>27909.496999999999</v>
      </c>
      <c r="D298" s="5">
        <f>SUM(D299:D301)</f>
        <v>27909.496999999999</v>
      </c>
      <c r="E298" s="5">
        <f>SUM(E299:E301)</f>
        <v>27909.496999999999</v>
      </c>
      <c r="H298" s="41">
        <f t="shared" si="21"/>
        <v>27909.496999999999</v>
      </c>
    </row>
    <row r="299" spans="1:8" hidden="1" outlineLevel="3">
      <c r="A299" s="29"/>
      <c r="B299" s="28" t="s">
        <v>248</v>
      </c>
      <c r="C299" s="30">
        <v>10663.496999999999</v>
      </c>
      <c r="D299" s="30">
        <f>C299</f>
        <v>10663.496999999999</v>
      </c>
      <c r="E299" s="30">
        <f>D299</f>
        <v>10663.496999999999</v>
      </c>
      <c r="H299" s="41">
        <f t="shared" si="21"/>
        <v>10663.496999999999</v>
      </c>
    </row>
    <row r="300" spans="1:8" hidden="1" outlineLevel="3">
      <c r="A300" s="29"/>
      <c r="B300" s="28" t="s">
        <v>249</v>
      </c>
      <c r="C300" s="30">
        <v>17246</v>
      </c>
      <c r="D300" s="30">
        <f t="shared" ref="D300:E301" si="25">C300</f>
        <v>17246</v>
      </c>
      <c r="E300" s="30">
        <f t="shared" si="25"/>
        <v>17246</v>
      </c>
      <c r="H300" s="41">
        <f t="shared" si="21"/>
        <v>17246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8000</v>
      </c>
      <c r="D302" s="5">
        <f>SUM(D303:D304)</f>
        <v>8000</v>
      </c>
      <c r="E302" s="5">
        <f>SUM(E303:E304)</f>
        <v>8000</v>
      </c>
      <c r="H302" s="41">
        <f t="shared" si="21"/>
        <v>8000</v>
      </c>
    </row>
    <row r="303" spans="1:8" hidden="1" outlineLevel="3">
      <c r="A303" s="29"/>
      <c r="B303" s="28" t="s">
        <v>252</v>
      </c>
      <c r="C303" s="30">
        <v>1000</v>
      </c>
      <c r="D303" s="30">
        <f>C303</f>
        <v>1000</v>
      </c>
      <c r="E303" s="30">
        <f>D303</f>
        <v>1000</v>
      </c>
      <c r="H303" s="41">
        <f t="shared" si="21"/>
        <v>1000</v>
      </c>
    </row>
    <row r="304" spans="1:8" hidden="1" outlineLevel="3">
      <c r="A304" s="29"/>
      <c r="B304" s="28" t="s">
        <v>253</v>
      </c>
      <c r="C304" s="30">
        <v>7000</v>
      </c>
      <c r="D304" s="30">
        <f>C304</f>
        <v>7000</v>
      </c>
      <c r="E304" s="30">
        <f>D304</f>
        <v>7000</v>
      </c>
      <c r="H304" s="41">
        <f t="shared" si="21"/>
        <v>7000</v>
      </c>
    </row>
    <row r="305" spans="1:8" hidden="1" outlineLevel="2">
      <c r="A305" s="6">
        <v>1101</v>
      </c>
      <c r="B305" s="4" t="s">
        <v>38</v>
      </c>
      <c r="C305" s="5">
        <f>SUM(C306:C307)</f>
        <v>17640.133999999998</v>
      </c>
      <c r="D305" s="5">
        <f>SUM(D306:D307)</f>
        <v>17640.133999999998</v>
      </c>
      <c r="E305" s="5">
        <f>SUM(E306:E307)</f>
        <v>17640.133999999998</v>
      </c>
      <c r="H305" s="41">
        <f t="shared" si="21"/>
        <v>17640.133999999998</v>
      </c>
    </row>
    <row r="306" spans="1:8" hidden="1" outlineLevel="3">
      <c r="A306" s="29"/>
      <c r="B306" s="28" t="s">
        <v>254</v>
      </c>
      <c r="C306" s="30">
        <v>12740.759</v>
      </c>
      <c r="D306" s="30">
        <f>C306</f>
        <v>12740.759</v>
      </c>
      <c r="E306" s="30">
        <f>D306</f>
        <v>12740.759</v>
      </c>
      <c r="H306" s="41">
        <f t="shared" si="21"/>
        <v>12740.759</v>
      </c>
    </row>
    <row r="307" spans="1:8" hidden="1" outlineLevel="3">
      <c r="A307" s="29"/>
      <c r="B307" s="28" t="s">
        <v>255</v>
      </c>
      <c r="C307" s="30">
        <v>4899.375</v>
      </c>
      <c r="D307" s="30">
        <f>C307</f>
        <v>4899.375</v>
      </c>
      <c r="E307" s="30">
        <f>D307</f>
        <v>4899.375</v>
      </c>
      <c r="H307" s="41">
        <f t="shared" si="21"/>
        <v>4899.375</v>
      </c>
    </row>
    <row r="308" spans="1:8" hidden="1" outlineLevel="2">
      <c r="A308" s="6">
        <v>1101</v>
      </c>
      <c r="B308" s="4" t="s">
        <v>39</v>
      </c>
      <c r="C308" s="5">
        <f>SUM(C309:C312)</f>
        <v>175826.18</v>
      </c>
      <c r="D308" s="5">
        <f>SUM(D309:D312)</f>
        <v>175826.18</v>
      </c>
      <c r="E308" s="5">
        <f>SUM(E309:E312)</f>
        <v>175826.18</v>
      </c>
      <c r="H308" s="41">
        <f t="shared" si="21"/>
        <v>175826.18</v>
      </c>
    </row>
    <row r="309" spans="1:8" hidden="1" outlineLevel="3">
      <c r="A309" s="29"/>
      <c r="B309" s="28" t="s">
        <v>256</v>
      </c>
      <c r="C309" s="30">
        <v>127000</v>
      </c>
      <c r="D309" s="30">
        <f>C309</f>
        <v>127000</v>
      </c>
      <c r="E309" s="30">
        <f>D309</f>
        <v>127000</v>
      </c>
      <c r="H309" s="41">
        <f t="shared" si="21"/>
        <v>127000</v>
      </c>
    </row>
    <row r="310" spans="1:8" hidden="1" outlineLevel="3">
      <c r="A310" s="29"/>
      <c r="B310" s="28" t="s">
        <v>257</v>
      </c>
      <c r="C310" s="30">
        <v>42000</v>
      </c>
      <c r="D310" s="30">
        <f t="shared" ref="D310:E312" si="26">C310</f>
        <v>42000</v>
      </c>
      <c r="E310" s="30">
        <f t="shared" si="26"/>
        <v>42000</v>
      </c>
      <c r="H310" s="41">
        <f t="shared" si="21"/>
        <v>42000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>
        <v>6826.18</v>
      </c>
      <c r="D312" s="30">
        <f t="shared" si="26"/>
        <v>6826.18</v>
      </c>
      <c r="E312" s="30">
        <f t="shared" si="26"/>
        <v>6826.18</v>
      </c>
      <c r="H312" s="41">
        <f t="shared" si="21"/>
        <v>6826.18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74" t="s">
        <v>601</v>
      </c>
      <c r="B314" s="175"/>
      <c r="C314" s="32">
        <f>C315+C325+C331+C336+C337+C338+C328</f>
        <v>74088.217999999993</v>
      </c>
      <c r="D314" s="32">
        <f>D315+D325+D331+D336+D337+D338+D328</f>
        <v>74088.217999999993</v>
      </c>
      <c r="E314" s="32">
        <f>E315+E325+E331+E336+E337+E338+E328</f>
        <v>74088.217999999993</v>
      </c>
      <c r="H314" s="41">
        <f t="shared" si="21"/>
        <v>74088.217999999993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71366.495999999999</v>
      </c>
      <c r="D325" s="5">
        <f>SUM(D326:D327)</f>
        <v>71366.495999999999</v>
      </c>
      <c r="E325" s="5">
        <f>SUM(E326:E327)</f>
        <v>71366.495999999999</v>
      </c>
      <c r="H325" s="41">
        <f t="shared" si="28"/>
        <v>71366.495999999999</v>
      </c>
    </row>
    <row r="326" spans="1:8" hidden="1" outlineLevel="3">
      <c r="A326" s="29"/>
      <c r="B326" s="28" t="s">
        <v>264</v>
      </c>
      <c r="C326" s="30">
        <v>71366.495999999999</v>
      </c>
      <c r="D326" s="30">
        <f>C326</f>
        <v>71366.495999999999</v>
      </c>
      <c r="E326" s="30">
        <f>D326</f>
        <v>71366.495999999999</v>
      </c>
      <c r="H326" s="41">
        <f t="shared" si="28"/>
        <v>71366.495999999999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362.67</v>
      </c>
      <c r="D328" s="5">
        <f>SUM(D329:D330)</f>
        <v>362.67</v>
      </c>
      <c r="E328" s="5">
        <f>SUM(E329:E330)</f>
        <v>362.67</v>
      </c>
      <c r="H328" s="41">
        <f t="shared" si="28"/>
        <v>362.67</v>
      </c>
    </row>
    <row r="329" spans="1:8" hidden="1" outlineLevel="3">
      <c r="A329" s="29"/>
      <c r="B329" s="28" t="s">
        <v>254</v>
      </c>
      <c r="C329" s="30">
        <v>300</v>
      </c>
      <c r="D329" s="30">
        <f>C329</f>
        <v>300</v>
      </c>
      <c r="E329" s="30">
        <f>D329</f>
        <v>300</v>
      </c>
      <c r="H329" s="41">
        <f t="shared" si="28"/>
        <v>300</v>
      </c>
    </row>
    <row r="330" spans="1:8" hidden="1" outlineLevel="3">
      <c r="A330" s="29"/>
      <c r="B330" s="28" t="s">
        <v>255</v>
      </c>
      <c r="C330" s="30">
        <v>62.67</v>
      </c>
      <c r="D330" s="30">
        <f>C330</f>
        <v>62.67</v>
      </c>
      <c r="E330" s="30">
        <f>D330</f>
        <v>62.67</v>
      </c>
      <c r="H330" s="41">
        <f t="shared" si="28"/>
        <v>62.67</v>
      </c>
    </row>
    <row r="331" spans="1:8" hidden="1" outlineLevel="2">
      <c r="A331" s="6">
        <v>1102</v>
      </c>
      <c r="B331" s="4" t="s">
        <v>39</v>
      </c>
      <c r="C331" s="5">
        <f>SUM(C332:C335)</f>
        <v>2359.0520000000001</v>
      </c>
      <c r="D331" s="5">
        <f>SUM(D332:D335)</f>
        <v>2359.0520000000001</v>
      </c>
      <c r="E331" s="5">
        <f>SUM(E332:E335)</f>
        <v>2359.0520000000001</v>
      </c>
      <c r="H331" s="41">
        <f t="shared" si="28"/>
        <v>2359.0520000000001</v>
      </c>
    </row>
    <row r="332" spans="1:8" hidden="1" outlineLevel="3">
      <c r="A332" s="29"/>
      <c r="B332" s="28" t="s">
        <v>256</v>
      </c>
      <c r="C332" s="30">
        <v>1500</v>
      </c>
      <c r="D332" s="30">
        <f>C332</f>
        <v>1500</v>
      </c>
      <c r="E332" s="30">
        <f>D332</f>
        <v>1500</v>
      </c>
      <c r="H332" s="41">
        <f t="shared" si="28"/>
        <v>1500</v>
      </c>
    </row>
    <row r="333" spans="1:8" hidden="1" outlineLevel="3">
      <c r="A333" s="29"/>
      <c r="B333" s="28" t="s">
        <v>257</v>
      </c>
      <c r="C333" s="30">
        <v>700</v>
      </c>
      <c r="D333" s="30">
        <f t="shared" ref="D333:E335" si="29">C333</f>
        <v>700</v>
      </c>
      <c r="E333" s="30">
        <f t="shared" si="29"/>
        <v>700</v>
      </c>
      <c r="H333" s="41">
        <f t="shared" si="28"/>
        <v>700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>
        <v>159.05199999999999</v>
      </c>
      <c r="D335" s="30">
        <f t="shared" si="29"/>
        <v>159.05199999999999</v>
      </c>
      <c r="E335" s="30">
        <f t="shared" si="29"/>
        <v>159.05199999999999</v>
      </c>
      <c r="H335" s="41">
        <f t="shared" si="28"/>
        <v>159.05199999999999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76" t="s">
        <v>270</v>
      </c>
      <c r="B339" s="177"/>
      <c r="C339" s="33">
        <f>C340+C444+C482</f>
        <v>775000</v>
      </c>
      <c r="D339" s="33">
        <f>D340+D444+D482</f>
        <v>775000</v>
      </c>
      <c r="E339" s="33">
        <f>E340+E444+E482</f>
        <v>775000</v>
      </c>
      <c r="G339" s="39" t="s">
        <v>591</v>
      </c>
      <c r="H339" s="41">
        <f t="shared" si="28"/>
        <v>775000</v>
      </c>
      <c r="I339" s="42"/>
      <c r="J339" s="40" t="b">
        <f>AND(H339=I339)</f>
        <v>0</v>
      </c>
    </row>
    <row r="340" spans="1:10" hidden="1" outlineLevel="1">
      <c r="A340" s="174" t="s">
        <v>271</v>
      </c>
      <c r="B340" s="175"/>
      <c r="C340" s="32">
        <f>C341+C342+C343+C344+C347+C348+C353+C356+C357+C362+C367+C368+C371+C372+C373+C376+C377+C378+C382+C388+C391+C392+C395+C398+C399+C404+C407+C408+C409+C412+C415+C416+C419+C420+C421+C422+C429+C443</f>
        <v>700000</v>
      </c>
      <c r="D340" s="32">
        <f>D341+D342+D343+D344+D347+D348+D353+D356+D357+D362+D367+BH290668+D371+D372+D373+D376+D377+D378+D382+D388+D391+D392+D395+D398+D399+D404+D407+D408+D409+D412+D415+D416+D419+D420+D421+D422+D429+D443</f>
        <v>700000</v>
      </c>
      <c r="E340" s="32">
        <f>E341+E342+E343+E344+E347+E348+E353+E356+E357+E362+E367+BI290668+E371+E372+E373+E376+E377+E378+E382+E388+E391+E392+E395+E398+E399+E404+E407+E408+E409+E412+E415+E416+E419+E420+E421+E422+E429+E443</f>
        <v>700000</v>
      </c>
      <c r="H340" s="41">
        <f t="shared" si="28"/>
        <v>700000</v>
      </c>
    </row>
    <row r="341" spans="1:10" hidden="1" outlineLevel="2">
      <c r="A341" s="6">
        <v>2201</v>
      </c>
      <c r="B341" s="34" t="s">
        <v>272</v>
      </c>
      <c r="C341" s="5">
        <v>2800</v>
      </c>
      <c r="D341" s="5">
        <f>C341</f>
        <v>2800</v>
      </c>
      <c r="E341" s="5">
        <f>D341</f>
        <v>2800</v>
      </c>
      <c r="H341" s="41">
        <f t="shared" si="28"/>
        <v>2800</v>
      </c>
    </row>
    <row r="342" spans="1:10" hidden="1" outlineLevel="2">
      <c r="A342" s="6">
        <v>2201</v>
      </c>
      <c r="B342" s="4" t="s">
        <v>40</v>
      </c>
      <c r="C342" s="5">
        <v>16000</v>
      </c>
      <c r="D342" s="5">
        <f t="shared" ref="D342:E343" si="31">C342</f>
        <v>16000</v>
      </c>
      <c r="E342" s="5">
        <f t="shared" si="31"/>
        <v>16000</v>
      </c>
      <c r="H342" s="41">
        <f t="shared" si="28"/>
        <v>16000</v>
      </c>
    </row>
    <row r="343" spans="1:10" hidden="1" outlineLevel="2">
      <c r="A343" s="6">
        <v>2201</v>
      </c>
      <c r="B343" s="4" t="s">
        <v>41</v>
      </c>
      <c r="C343" s="5">
        <v>250000</v>
      </c>
      <c r="D343" s="5">
        <f t="shared" si="31"/>
        <v>250000</v>
      </c>
      <c r="E343" s="5">
        <f t="shared" si="31"/>
        <v>250000</v>
      </c>
      <c r="H343" s="41">
        <f t="shared" si="28"/>
        <v>250000</v>
      </c>
    </row>
    <row r="344" spans="1:10" hidden="1" outlineLevel="2">
      <c r="A344" s="6">
        <v>2201</v>
      </c>
      <c r="B344" s="4" t="s">
        <v>273</v>
      </c>
      <c r="C344" s="5">
        <f>SUM(C345:C346)</f>
        <v>8000</v>
      </c>
      <c r="D344" s="5">
        <f>SUM(D345:D346)</f>
        <v>8000</v>
      </c>
      <c r="E344" s="5">
        <f>SUM(E345:E346)</f>
        <v>8000</v>
      </c>
      <c r="H344" s="41">
        <f t="shared" si="28"/>
        <v>8000</v>
      </c>
    </row>
    <row r="345" spans="1:10" hidden="1" outlineLevel="3">
      <c r="A345" s="29"/>
      <c r="B345" s="28" t="s">
        <v>274</v>
      </c>
      <c r="C345" s="30">
        <v>5000</v>
      </c>
      <c r="D345" s="30">
        <f t="shared" ref="D345:E347" si="32">C345</f>
        <v>5000</v>
      </c>
      <c r="E345" s="30">
        <f t="shared" si="32"/>
        <v>5000</v>
      </c>
      <c r="H345" s="41">
        <f t="shared" si="28"/>
        <v>5000</v>
      </c>
    </row>
    <row r="346" spans="1:10" hidden="1" outlineLevel="3">
      <c r="A346" s="29"/>
      <c r="B346" s="28" t="s">
        <v>275</v>
      </c>
      <c r="C346" s="30">
        <v>3000</v>
      </c>
      <c r="D346" s="30">
        <f t="shared" si="32"/>
        <v>3000</v>
      </c>
      <c r="E346" s="30">
        <f t="shared" si="32"/>
        <v>3000</v>
      </c>
      <c r="H346" s="41">
        <f t="shared" si="28"/>
        <v>3000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78800</v>
      </c>
      <c r="D348" s="5">
        <f>SUM(D349:D352)</f>
        <v>78800</v>
      </c>
      <c r="E348" s="5">
        <f>SUM(E349:E352)</f>
        <v>78800</v>
      </c>
      <c r="H348" s="41">
        <f t="shared" si="28"/>
        <v>78800</v>
      </c>
    </row>
    <row r="349" spans="1:10" hidden="1" outlineLevel="3">
      <c r="A349" s="29"/>
      <c r="B349" s="28" t="s">
        <v>278</v>
      </c>
      <c r="C349" s="30">
        <v>75000</v>
      </c>
      <c r="D349" s="30">
        <f>C349</f>
        <v>75000</v>
      </c>
      <c r="E349" s="30">
        <f>D349</f>
        <v>75000</v>
      </c>
      <c r="H349" s="41">
        <f t="shared" si="28"/>
        <v>75000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3800</v>
      </c>
      <c r="D351" s="30">
        <f t="shared" si="33"/>
        <v>3800</v>
      </c>
      <c r="E351" s="30">
        <f t="shared" si="33"/>
        <v>3800</v>
      </c>
      <c r="H351" s="41">
        <f t="shared" si="28"/>
        <v>3800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1200</v>
      </c>
      <c r="D353" s="5">
        <f>SUM(D354:D355)</f>
        <v>1200</v>
      </c>
      <c r="E353" s="5">
        <f>SUM(E354:E355)</f>
        <v>1200</v>
      </c>
      <c r="H353" s="41">
        <f t="shared" si="28"/>
        <v>1200</v>
      </c>
    </row>
    <row r="354" spans="1:8" hidden="1" outlineLevel="3">
      <c r="A354" s="29"/>
      <c r="B354" s="28" t="s">
        <v>42</v>
      </c>
      <c r="C354" s="30">
        <v>1000</v>
      </c>
      <c r="D354" s="30">
        <f t="shared" ref="D354:E356" si="34">C354</f>
        <v>1000</v>
      </c>
      <c r="E354" s="30">
        <f t="shared" si="34"/>
        <v>1000</v>
      </c>
      <c r="H354" s="41">
        <f t="shared" si="28"/>
        <v>1000</v>
      </c>
    </row>
    <row r="355" spans="1:8" hidden="1" outlineLevel="3">
      <c r="A355" s="29"/>
      <c r="B355" s="28" t="s">
        <v>283</v>
      </c>
      <c r="C355" s="30">
        <v>200</v>
      </c>
      <c r="D355" s="30">
        <f t="shared" si="34"/>
        <v>200</v>
      </c>
      <c r="E355" s="30">
        <f t="shared" si="34"/>
        <v>200</v>
      </c>
      <c r="H355" s="41">
        <f t="shared" si="28"/>
        <v>200</v>
      </c>
    </row>
    <row r="356" spans="1:8" hidden="1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hidden="1" outlineLevel="2">
      <c r="A357" s="6">
        <v>2201</v>
      </c>
      <c r="B357" s="4" t="s">
        <v>285</v>
      </c>
      <c r="C357" s="5">
        <f>SUM(C358:C361)</f>
        <v>25000</v>
      </c>
      <c r="D357" s="5">
        <f>SUM(D358:D361)</f>
        <v>25000</v>
      </c>
      <c r="E357" s="5">
        <f>SUM(E358:E361)</f>
        <v>25000</v>
      </c>
      <c r="H357" s="41">
        <f t="shared" si="28"/>
        <v>25000</v>
      </c>
    </row>
    <row r="358" spans="1:8" hidden="1" outlineLevel="3">
      <c r="A358" s="29"/>
      <c r="B358" s="28" t="s">
        <v>286</v>
      </c>
      <c r="C358" s="30">
        <v>20000</v>
      </c>
      <c r="D358" s="30">
        <f>C358</f>
        <v>20000</v>
      </c>
      <c r="E358" s="30">
        <f>D358</f>
        <v>20000</v>
      </c>
      <c r="H358" s="41">
        <f t="shared" si="28"/>
        <v>20000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5000</v>
      </c>
      <c r="D360" s="30">
        <f t="shared" si="35"/>
        <v>5000</v>
      </c>
      <c r="E360" s="30">
        <f t="shared" si="35"/>
        <v>5000</v>
      </c>
      <c r="H360" s="41">
        <f t="shared" si="28"/>
        <v>5000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65000</v>
      </c>
      <c r="D362" s="5">
        <f>SUM(D363:D366)</f>
        <v>65000</v>
      </c>
      <c r="E362" s="5">
        <f>SUM(E363:E366)</f>
        <v>65000</v>
      </c>
      <c r="H362" s="41">
        <f t="shared" si="28"/>
        <v>65000</v>
      </c>
    </row>
    <row r="363" spans="1:8" hidden="1" outlineLevel="3">
      <c r="A363" s="29"/>
      <c r="B363" s="28" t="s">
        <v>291</v>
      </c>
      <c r="C363" s="30">
        <v>15000</v>
      </c>
      <c r="D363" s="30">
        <f>C363</f>
        <v>15000</v>
      </c>
      <c r="E363" s="30">
        <f>D363</f>
        <v>15000</v>
      </c>
      <c r="H363" s="41">
        <f t="shared" si="28"/>
        <v>15000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200</v>
      </c>
      <c r="D367" s="5">
        <f>C367</f>
        <v>200</v>
      </c>
      <c r="E367" s="5">
        <f>D367</f>
        <v>200</v>
      </c>
      <c r="H367" s="41">
        <f t="shared" si="28"/>
        <v>200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8000</v>
      </c>
      <c r="D371" s="5">
        <f t="shared" si="37"/>
        <v>8000</v>
      </c>
      <c r="E371" s="5">
        <f t="shared" si="37"/>
        <v>8000</v>
      </c>
      <c r="H371" s="41">
        <f t="shared" si="28"/>
        <v>8000</v>
      </c>
    </row>
    <row r="372" spans="1:8" hidden="1" outlineLevel="2">
      <c r="A372" s="6">
        <v>2201</v>
      </c>
      <c r="B372" s="4" t="s">
        <v>45</v>
      </c>
      <c r="C372" s="5">
        <v>18000</v>
      </c>
      <c r="D372" s="5">
        <f t="shared" si="37"/>
        <v>18000</v>
      </c>
      <c r="E372" s="5">
        <f t="shared" si="37"/>
        <v>18000</v>
      </c>
      <c r="H372" s="41">
        <f t="shared" si="28"/>
        <v>18000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hidden="1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hidden="1" outlineLevel="2">
      <c r="A378" s="6">
        <v>2201</v>
      </c>
      <c r="B378" s="4" t="s">
        <v>303</v>
      </c>
      <c r="C378" s="5">
        <f>SUM(C379:C381)</f>
        <v>12000</v>
      </c>
      <c r="D378" s="5">
        <f>SUM(D379:D381)</f>
        <v>12000</v>
      </c>
      <c r="E378" s="5">
        <f>SUM(E379:E381)</f>
        <v>12000</v>
      </c>
      <c r="H378" s="41">
        <f t="shared" si="28"/>
        <v>12000</v>
      </c>
    </row>
    <row r="379" spans="1:8" hidden="1" outlineLevel="3">
      <c r="A379" s="29"/>
      <c r="B379" s="28" t="s">
        <v>46</v>
      </c>
      <c r="C379" s="30">
        <v>8000</v>
      </c>
      <c r="D379" s="30">
        <f>C379</f>
        <v>8000</v>
      </c>
      <c r="E379" s="30">
        <f>D379</f>
        <v>8000</v>
      </c>
      <c r="H379" s="41">
        <f t="shared" si="28"/>
        <v>8000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4000</v>
      </c>
      <c r="D381" s="30">
        <f t="shared" si="39"/>
        <v>4000</v>
      </c>
      <c r="E381" s="30">
        <f t="shared" si="39"/>
        <v>4000</v>
      </c>
      <c r="H381" s="41">
        <f t="shared" si="28"/>
        <v>4000</v>
      </c>
    </row>
    <row r="382" spans="1:8" hidden="1" outlineLevel="2">
      <c r="A382" s="6">
        <v>2201</v>
      </c>
      <c r="B382" s="4" t="s">
        <v>114</v>
      </c>
      <c r="C382" s="5">
        <f>SUM(C383:C387)</f>
        <v>7000</v>
      </c>
      <c r="D382" s="5">
        <f>SUM(D383:D387)</f>
        <v>7000</v>
      </c>
      <c r="E382" s="5">
        <f>SUM(E383:E387)</f>
        <v>7000</v>
      </c>
      <c r="H382" s="41">
        <f t="shared" si="28"/>
        <v>7000</v>
      </c>
    </row>
    <row r="383" spans="1:8" hidden="1" outlineLevel="3">
      <c r="A383" s="29"/>
      <c r="B383" s="28" t="s">
        <v>304</v>
      </c>
      <c r="C383" s="30">
        <v>2000</v>
      </c>
      <c r="D383" s="30">
        <f>C383</f>
        <v>2000</v>
      </c>
      <c r="E383" s="30">
        <f>D383</f>
        <v>2000</v>
      </c>
      <c r="H383" s="41">
        <f t="shared" si="28"/>
        <v>2000</v>
      </c>
    </row>
    <row r="384" spans="1:8" hidden="1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2000</v>
      </c>
      <c r="D386" s="30">
        <f t="shared" si="40"/>
        <v>2000</v>
      </c>
      <c r="E386" s="30">
        <f t="shared" si="40"/>
        <v>2000</v>
      </c>
      <c r="H386" s="41">
        <f t="shared" ref="H386:H449" si="41">C386</f>
        <v>2000</v>
      </c>
    </row>
    <row r="387" spans="1:8" hidden="1" outlineLevel="3">
      <c r="A387" s="29"/>
      <c r="B387" s="28" t="s">
        <v>308</v>
      </c>
      <c r="C387" s="30">
        <v>2000</v>
      </c>
      <c r="D387" s="30">
        <f t="shared" si="40"/>
        <v>2000</v>
      </c>
      <c r="E387" s="30">
        <f t="shared" si="40"/>
        <v>2000</v>
      </c>
      <c r="H387" s="41">
        <f t="shared" si="41"/>
        <v>2000</v>
      </c>
    </row>
    <row r="388" spans="1:8" hidden="1" outlineLevel="2">
      <c r="A388" s="6">
        <v>2201</v>
      </c>
      <c r="B388" s="4" t="s">
        <v>309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1">
        <f t="shared" si="41"/>
        <v>2000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500</v>
      </c>
      <c r="D391" s="5">
        <f t="shared" si="42"/>
        <v>500</v>
      </c>
      <c r="E391" s="5">
        <f t="shared" si="42"/>
        <v>500</v>
      </c>
      <c r="H391" s="41">
        <f t="shared" si="41"/>
        <v>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1"/>
        <v>15000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hidden="1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1000</v>
      </c>
      <c r="D399" s="5">
        <f>SUM(D400:D403)</f>
        <v>1000</v>
      </c>
      <c r="E399" s="5">
        <f>SUM(E400:E403)</f>
        <v>1000</v>
      </c>
      <c r="H399" s="41">
        <f t="shared" si="41"/>
        <v>1000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>
        <v>1000</v>
      </c>
      <c r="D401" s="30">
        <f t="shared" ref="D401:E403" si="44">C401</f>
        <v>1000</v>
      </c>
      <c r="E401" s="30">
        <f t="shared" si="44"/>
        <v>1000</v>
      </c>
      <c r="H401" s="41">
        <f t="shared" si="41"/>
        <v>1000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1">
        <f t="shared" si="41"/>
        <v>500</v>
      </c>
    </row>
    <row r="405" spans="1:8" hidden="1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hidden="1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  <c r="H409" s="41">
        <f t="shared" si="41"/>
        <v>3000</v>
      </c>
    </row>
    <row r="410" spans="1:8" hidden="1" outlineLevel="3" collapsed="1">
      <c r="A410" s="29"/>
      <c r="B410" s="28" t="s">
        <v>49</v>
      </c>
      <c r="C410" s="30">
        <v>2000</v>
      </c>
      <c r="D410" s="30">
        <f>C410</f>
        <v>2000</v>
      </c>
      <c r="E410" s="30">
        <f>D410</f>
        <v>2000</v>
      </c>
      <c r="H410" s="41">
        <f t="shared" si="41"/>
        <v>2000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hidden="1" outlineLevel="2">
      <c r="A415" s="6">
        <v>2201</v>
      </c>
      <c r="B415" s="4" t="s">
        <v>118</v>
      </c>
      <c r="C415" s="5">
        <v>2000</v>
      </c>
      <c r="D415" s="5">
        <f t="shared" si="46"/>
        <v>2000</v>
      </c>
      <c r="E415" s="5">
        <f t="shared" si="46"/>
        <v>2000</v>
      </c>
      <c r="H415" s="41">
        <f t="shared" si="41"/>
        <v>2000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  <c r="H416" s="41">
        <f t="shared" si="41"/>
        <v>4000</v>
      </c>
    </row>
    <row r="417" spans="1:8" hidden="1" outlineLevel="3" collapsed="1">
      <c r="A417" s="29"/>
      <c r="B417" s="28" t="s">
        <v>330</v>
      </c>
      <c r="C417" s="30">
        <v>4000</v>
      </c>
      <c r="D417" s="30">
        <f t="shared" ref="D417:E421" si="47">C417</f>
        <v>4000</v>
      </c>
      <c r="E417" s="30">
        <f t="shared" si="47"/>
        <v>4000</v>
      </c>
      <c r="H417" s="41">
        <f t="shared" si="41"/>
        <v>4000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hidden="1" outlineLevel="2" collapsed="1">
      <c r="A421" s="6">
        <v>2201</v>
      </c>
      <c r="B421" s="4" t="s">
        <v>335</v>
      </c>
      <c r="C421" s="5">
        <v>15000</v>
      </c>
      <c r="D421" s="5">
        <f t="shared" si="47"/>
        <v>15000</v>
      </c>
      <c r="E421" s="5">
        <f t="shared" si="47"/>
        <v>15000</v>
      </c>
      <c r="H421" s="41">
        <f t="shared" si="41"/>
        <v>15000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2700</v>
      </c>
      <c r="D422" s="5">
        <f>SUM(D423:D428)</f>
        <v>2700</v>
      </c>
      <c r="E422" s="5">
        <f>SUM(E423:E428)</f>
        <v>2700</v>
      </c>
      <c r="H422" s="41">
        <f t="shared" si="41"/>
        <v>2700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1500</v>
      </c>
      <c r="D425" s="30">
        <f t="shared" si="48"/>
        <v>1500</v>
      </c>
      <c r="E425" s="30">
        <f t="shared" si="48"/>
        <v>1500</v>
      </c>
      <c r="H425" s="41">
        <f t="shared" si="41"/>
        <v>1500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1200</v>
      </c>
      <c r="D427" s="30">
        <f t="shared" si="48"/>
        <v>1200</v>
      </c>
      <c r="E427" s="30">
        <f t="shared" si="48"/>
        <v>1200</v>
      </c>
      <c r="H427" s="41">
        <f t="shared" si="41"/>
        <v>1200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146800</v>
      </c>
      <c r="D429" s="5">
        <f>SUM(D430:D442)</f>
        <v>146800</v>
      </c>
      <c r="E429" s="5">
        <f>SUM(E430:E442)</f>
        <v>146800</v>
      </c>
      <c r="H429" s="41">
        <f t="shared" si="41"/>
        <v>146800</v>
      </c>
    </row>
    <row r="430" spans="1:8" hidden="1" outlineLevel="3">
      <c r="A430" s="29"/>
      <c r="B430" s="28" t="s">
        <v>343</v>
      </c>
      <c r="C430" s="30">
        <v>3500</v>
      </c>
      <c r="D430" s="30">
        <f>C430</f>
        <v>3500</v>
      </c>
      <c r="E430" s="30">
        <f>D430</f>
        <v>3500</v>
      </c>
      <c r="H430" s="41">
        <f t="shared" si="41"/>
        <v>3500</v>
      </c>
    </row>
    <row r="431" spans="1:8" hidden="1" outlineLevel="3">
      <c r="A431" s="29"/>
      <c r="B431" s="28" t="s">
        <v>344</v>
      </c>
      <c r="C431" s="30">
        <v>115000</v>
      </c>
      <c r="D431" s="30">
        <f t="shared" ref="D431:E442" si="49">C431</f>
        <v>115000</v>
      </c>
      <c r="E431" s="30">
        <f t="shared" si="49"/>
        <v>115000</v>
      </c>
      <c r="H431" s="41">
        <f t="shared" si="41"/>
        <v>115000</v>
      </c>
    </row>
    <row r="432" spans="1:8" hidden="1" outlineLevel="3">
      <c r="A432" s="29"/>
      <c r="B432" s="28" t="s">
        <v>345</v>
      </c>
      <c r="C432" s="30">
        <v>3000</v>
      </c>
      <c r="D432" s="30">
        <f t="shared" si="49"/>
        <v>3000</v>
      </c>
      <c r="E432" s="30">
        <f t="shared" si="49"/>
        <v>3000</v>
      </c>
      <c r="H432" s="41">
        <f t="shared" si="41"/>
        <v>3000</v>
      </c>
    </row>
    <row r="433" spans="1:8" hidden="1" outlineLevel="3">
      <c r="A433" s="29"/>
      <c r="B433" s="28" t="s">
        <v>346</v>
      </c>
      <c r="C433" s="30">
        <v>5700</v>
      </c>
      <c r="D433" s="30">
        <f t="shared" si="49"/>
        <v>5700</v>
      </c>
      <c r="E433" s="30">
        <f t="shared" si="49"/>
        <v>5700</v>
      </c>
      <c r="H433" s="41">
        <f t="shared" si="41"/>
        <v>5700</v>
      </c>
    </row>
    <row r="434" spans="1:8" hidden="1" outlineLevel="3">
      <c r="A434" s="29"/>
      <c r="B434" s="28" t="s">
        <v>347</v>
      </c>
      <c r="C434" s="30">
        <v>2000</v>
      </c>
      <c r="D434" s="30">
        <f t="shared" si="49"/>
        <v>2000</v>
      </c>
      <c r="E434" s="30">
        <f t="shared" si="49"/>
        <v>2000</v>
      </c>
      <c r="H434" s="41">
        <f t="shared" si="41"/>
        <v>2000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2000</v>
      </c>
      <c r="D441" s="30">
        <f t="shared" si="49"/>
        <v>2000</v>
      </c>
      <c r="E441" s="30">
        <f t="shared" si="49"/>
        <v>2000</v>
      </c>
      <c r="H441" s="41">
        <f t="shared" si="41"/>
        <v>2000</v>
      </c>
    </row>
    <row r="442" spans="1:8" hidden="1" outlineLevel="3">
      <c r="A442" s="29"/>
      <c r="B442" s="28" t="s">
        <v>355</v>
      </c>
      <c r="C442" s="30">
        <v>15600</v>
      </c>
      <c r="D442" s="30">
        <f t="shared" si="49"/>
        <v>15600</v>
      </c>
      <c r="E442" s="30">
        <f t="shared" si="49"/>
        <v>15600</v>
      </c>
      <c r="H442" s="41">
        <f t="shared" si="41"/>
        <v>15600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74" t="s">
        <v>357</v>
      </c>
      <c r="B444" s="175"/>
      <c r="C444" s="32">
        <f>C445+C454+C455+C459+C462+C463+C468+C474+C477+C480+C481+C450</f>
        <v>75000</v>
      </c>
      <c r="D444" s="32">
        <f>D445+D454+D455+D459+D462+D463+D468+D474+D477+D480+D481+D450</f>
        <v>75000</v>
      </c>
      <c r="E444" s="32">
        <f>E445+E454+E455+E459+E462+E463+E468+E474+E477+E480+E481+E450</f>
        <v>75000</v>
      </c>
      <c r="H444" s="41">
        <f t="shared" si="41"/>
        <v>75000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1"/>
        <v>15000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5000</v>
      </c>
      <c r="D447" s="30">
        <f t="shared" ref="D447:E449" si="50">C447</f>
        <v>5000</v>
      </c>
      <c r="E447" s="30">
        <f t="shared" si="50"/>
        <v>5000</v>
      </c>
      <c r="H447" s="41">
        <f t="shared" si="41"/>
        <v>5000</v>
      </c>
    </row>
    <row r="448" spans="1:8" ht="15" hidden="1" customHeight="1" outlineLevel="3">
      <c r="A448" s="28"/>
      <c r="B448" s="28" t="s">
        <v>361</v>
      </c>
      <c r="C448" s="30">
        <v>10000</v>
      </c>
      <c r="D448" s="30">
        <f t="shared" si="50"/>
        <v>10000</v>
      </c>
      <c r="E448" s="30">
        <f t="shared" si="50"/>
        <v>10000</v>
      </c>
      <c r="H448" s="41">
        <f t="shared" si="41"/>
        <v>10000</v>
      </c>
    </row>
    <row r="449" spans="1:8" ht="15" hidden="1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30000</v>
      </c>
      <c r="D450" s="5">
        <f>SUM(D451:D453)</f>
        <v>30000</v>
      </c>
      <c r="E450" s="5">
        <f>SUM(E451:E453)</f>
        <v>30000</v>
      </c>
      <c r="H450" s="41">
        <f t="shared" ref="H450:H513" si="51">C450</f>
        <v>30000</v>
      </c>
    </row>
    <row r="451" spans="1:8" ht="15" hidden="1" customHeight="1" outlineLevel="3">
      <c r="A451" s="28"/>
      <c r="B451" s="28" t="s">
        <v>364</v>
      </c>
      <c r="C451" s="30">
        <v>30000</v>
      </c>
      <c r="D451" s="30">
        <f>C451</f>
        <v>30000</v>
      </c>
      <c r="E451" s="30">
        <f>D451</f>
        <v>30000</v>
      </c>
      <c r="H451" s="41">
        <f t="shared" si="51"/>
        <v>30000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  <c r="H454" s="41">
        <f t="shared" si="51"/>
        <v>12000</v>
      </c>
    </row>
    <row r="455" spans="1:8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6000</v>
      </c>
      <c r="D463" s="5">
        <f>SUM(D464:D467)</f>
        <v>6000</v>
      </c>
      <c r="E463" s="5">
        <f>SUM(E464:E467)</f>
        <v>6000</v>
      </c>
      <c r="H463" s="41">
        <f t="shared" si="51"/>
        <v>6000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6000</v>
      </c>
      <c r="D466" s="30">
        <f t="shared" si="55"/>
        <v>6000</v>
      </c>
      <c r="E466" s="30">
        <f t="shared" si="55"/>
        <v>6000</v>
      </c>
      <c r="H466" s="41">
        <f t="shared" si="51"/>
        <v>6000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5000</v>
      </c>
      <c r="D477" s="5">
        <f>SUM(D478:D479)</f>
        <v>5000</v>
      </c>
      <c r="E477" s="5">
        <f>SUM(E478:E479)</f>
        <v>5000</v>
      </c>
      <c r="H477" s="41">
        <f t="shared" si="51"/>
        <v>5000</v>
      </c>
    </row>
    <row r="478" spans="1:8" ht="15" hidden="1" customHeight="1" outlineLevel="3">
      <c r="A478" s="28"/>
      <c r="B478" s="28" t="s">
        <v>383</v>
      </c>
      <c r="C478" s="30">
        <v>5000</v>
      </c>
      <c r="D478" s="30">
        <f t="shared" ref="D478:E481" si="57">C478</f>
        <v>5000</v>
      </c>
      <c r="E478" s="30">
        <f t="shared" si="57"/>
        <v>5000</v>
      </c>
      <c r="H478" s="41">
        <f t="shared" si="51"/>
        <v>5000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5000</v>
      </c>
      <c r="D480" s="5">
        <f t="shared" si="57"/>
        <v>5000</v>
      </c>
      <c r="E480" s="5">
        <f t="shared" si="57"/>
        <v>5000</v>
      </c>
      <c r="H480" s="41">
        <f t="shared" si="51"/>
        <v>5000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74" t="s">
        <v>388</v>
      </c>
      <c r="B482" s="175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84" t="s">
        <v>389</v>
      </c>
      <c r="B483" s="185"/>
      <c r="C483" s="35">
        <f>C484+C504+C509+C522+C528+C538</f>
        <v>59070</v>
      </c>
      <c r="D483" s="35">
        <f>D484+D504+D509+D522+D528+D538</f>
        <v>59070</v>
      </c>
      <c r="E483" s="35">
        <f>E484+E504+E509+E522+E528+E538</f>
        <v>59070</v>
      </c>
      <c r="G483" s="39" t="s">
        <v>592</v>
      </c>
      <c r="H483" s="41">
        <f t="shared" si="51"/>
        <v>59070</v>
      </c>
      <c r="I483" s="42"/>
      <c r="J483" s="40" t="b">
        <f>AND(H483=I483)</f>
        <v>0</v>
      </c>
    </row>
    <row r="484" spans="1:10" hidden="1" outlineLevel="1">
      <c r="A484" s="174" t="s">
        <v>390</v>
      </c>
      <c r="B484" s="175"/>
      <c r="C484" s="32">
        <f>C485+C486+C490+C491+C494+C497+C500+C501+C502+C503</f>
        <v>25300</v>
      </c>
      <c r="D484" s="32">
        <f>D485+D486+D490+D491+D494+D497+D500+D501+D502+D503</f>
        <v>25300</v>
      </c>
      <c r="E484" s="32">
        <f>E485+E486+E490+E491+E494+E497+E500+E501+E502+E503</f>
        <v>25300</v>
      </c>
      <c r="H484" s="41">
        <f t="shared" si="51"/>
        <v>25300</v>
      </c>
    </row>
    <row r="485" spans="1:10" hidden="1" outlineLevel="2">
      <c r="A485" s="6">
        <v>3302</v>
      </c>
      <c r="B485" s="4" t="s">
        <v>391</v>
      </c>
      <c r="C485" s="5">
        <v>1300</v>
      </c>
      <c r="D485" s="5">
        <f>C485</f>
        <v>1300</v>
      </c>
      <c r="E485" s="5">
        <f>D485</f>
        <v>1300</v>
      </c>
      <c r="H485" s="41">
        <f t="shared" si="51"/>
        <v>1300</v>
      </c>
    </row>
    <row r="486" spans="1:10" hidden="1" outlineLevel="2">
      <c r="A486" s="6">
        <v>3302</v>
      </c>
      <c r="B486" s="4" t="s">
        <v>392</v>
      </c>
      <c r="C486" s="5">
        <f>SUM(C487:C489)</f>
        <v>10000</v>
      </c>
      <c r="D486" s="5">
        <f>SUM(D487:D489)</f>
        <v>10000</v>
      </c>
      <c r="E486" s="5">
        <f>SUM(E487:E489)</f>
        <v>10000</v>
      </c>
      <c r="H486" s="41">
        <f t="shared" si="51"/>
        <v>10000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10000</v>
      </c>
      <c r="D488" s="30">
        <f t="shared" ref="D488:E489" si="58">C488</f>
        <v>10000</v>
      </c>
      <c r="E488" s="30">
        <f t="shared" si="58"/>
        <v>10000</v>
      </c>
      <c r="H488" s="41">
        <f t="shared" si="51"/>
        <v>10000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12000</v>
      </c>
      <c r="D497" s="5">
        <f>SUM(D498:D499)</f>
        <v>12000</v>
      </c>
      <c r="E497" s="5">
        <f>SUM(E498:E499)</f>
        <v>12000</v>
      </c>
      <c r="H497" s="41">
        <f t="shared" si="51"/>
        <v>12000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12000</v>
      </c>
      <c r="D499" s="30">
        <f t="shared" si="59"/>
        <v>12000</v>
      </c>
      <c r="E499" s="30">
        <f t="shared" si="59"/>
        <v>12000</v>
      </c>
      <c r="H499" s="41">
        <f t="shared" si="51"/>
        <v>12000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74" t="s">
        <v>410</v>
      </c>
      <c r="B504" s="175"/>
      <c r="C504" s="32">
        <f>SUM(C505:C508)</f>
        <v>6400</v>
      </c>
      <c r="D504" s="32">
        <f>SUM(D505:D508)</f>
        <v>6400</v>
      </c>
      <c r="E504" s="32">
        <f>SUM(E505:E508)</f>
        <v>6400</v>
      </c>
      <c r="H504" s="41">
        <f t="shared" si="51"/>
        <v>6400</v>
      </c>
    </row>
    <row r="505" spans="1:12" hidden="1" outlineLevel="2" collapsed="1">
      <c r="A505" s="6">
        <v>3303</v>
      </c>
      <c r="B505" s="4" t="s">
        <v>411</v>
      </c>
      <c r="C505" s="5">
        <v>6400</v>
      </c>
      <c r="D505" s="5">
        <f>C505</f>
        <v>6400</v>
      </c>
      <c r="E505" s="5">
        <f>D505</f>
        <v>6400</v>
      </c>
      <c r="H505" s="41">
        <f t="shared" si="51"/>
        <v>6400</v>
      </c>
    </row>
    <row r="506" spans="1:12" hidden="1" outlineLevel="2">
      <c r="A506" s="6">
        <v>3303</v>
      </c>
      <c r="B506" s="4" t="s">
        <v>412</v>
      </c>
      <c r="C506" s="5"/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74" t="s">
        <v>414</v>
      </c>
      <c r="B509" s="175"/>
      <c r="C509" s="32">
        <f>C510+C511+C512+C513+C517+C518+C519+C520+C521</f>
        <v>25000</v>
      </c>
      <c r="D509" s="32">
        <f>D510+D511+D512+D513+D517+D518+D519+D520+D521</f>
        <v>25000</v>
      </c>
      <c r="E509" s="32">
        <f>E510+E511+E512+E513+E517+E518+E519+E520+E521</f>
        <v>25000</v>
      </c>
      <c r="F509" s="51"/>
      <c r="H509" s="41">
        <f t="shared" si="51"/>
        <v>25000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4000</v>
      </c>
      <c r="D513" s="5">
        <f>SUM(D514:D516)</f>
        <v>4000</v>
      </c>
      <c r="E513" s="5">
        <f>SUM(E514:E516)</f>
        <v>4000</v>
      </c>
      <c r="H513" s="41">
        <f t="shared" si="51"/>
        <v>4000</v>
      </c>
    </row>
    <row r="514" spans="1:8" ht="15" hidden="1" customHeight="1" outlineLevel="3">
      <c r="A514" s="29"/>
      <c r="B514" s="28" t="s">
        <v>419</v>
      </c>
      <c r="C514" s="30">
        <v>4000</v>
      </c>
      <c r="D514" s="30">
        <f t="shared" ref="D514:E521" si="62">C514</f>
        <v>4000</v>
      </c>
      <c r="E514" s="30">
        <f t="shared" si="62"/>
        <v>4000</v>
      </c>
      <c r="H514" s="41">
        <f t="shared" ref="H514:H577" si="63">C514</f>
        <v>4000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15000</v>
      </c>
      <c r="D517" s="5">
        <f t="shared" si="62"/>
        <v>15000</v>
      </c>
      <c r="E517" s="5">
        <f t="shared" si="62"/>
        <v>15000</v>
      </c>
      <c r="H517" s="41">
        <f t="shared" si="63"/>
        <v>15000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6000</v>
      </c>
      <c r="D520" s="5">
        <f t="shared" si="62"/>
        <v>6000</v>
      </c>
      <c r="E520" s="5">
        <f t="shared" si="62"/>
        <v>6000</v>
      </c>
      <c r="H520" s="41">
        <f t="shared" si="63"/>
        <v>6000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74" t="s">
        <v>426</v>
      </c>
      <c r="B522" s="175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74" t="s">
        <v>432</v>
      </c>
      <c r="B528" s="175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74" t="s">
        <v>441</v>
      </c>
      <c r="B538" s="175"/>
      <c r="C538" s="32">
        <f>SUM(C539:C544)</f>
        <v>2370</v>
      </c>
      <c r="D538" s="32">
        <f>SUM(D539:D544)</f>
        <v>2370</v>
      </c>
      <c r="E538" s="32">
        <f>SUM(E539:E544)</f>
        <v>2370</v>
      </c>
      <c r="H538" s="41">
        <f t="shared" si="63"/>
        <v>2370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2370</v>
      </c>
      <c r="D540" s="5">
        <f t="shared" ref="D540:E543" si="66">C540</f>
        <v>2370</v>
      </c>
      <c r="E540" s="5">
        <f t="shared" si="66"/>
        <v>2370</v>
      </c>
      <c r="H540" s="41">
        <f t="shared" si="63"/>
        <v>2370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82" t="s">
        <v>449</v>
      </c>
      <c r="B547" s="18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74" t="s">
        <v>450</v>
      </c>
      <c r="B548" s="175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74" t="s">
        <v>451</v>
      </c>
      <c r="B549" s="175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80" t="s">
        <v>455</v>
      </c>
      <c r="B550" s="181"/>
      <c r="C550" s="36">
        <f>C551</f>
        <v>83288.570999999996</v>
      </c>
      <c r="D550" s="36">
        <f>D551</f>
        <v>83288.570999999996</v>
      </c>
      <c r="E550" s="36">
        <f>E551</f>
        <v>83288.570999999996</v>
      </c>
      <c r="G550" s="39" t="s">
        <v>59</v>
      </c>
      <c r="H550" s="41">
        <f t="shared" si="63"/>
        <v>83288.570999999996</v>
      </c>
      <c r="I550" s="42"/>
      <c r="J550" s="40" t="b">
        <f>AND(H550=I550)</f>
        <v>0</v>
      </c>
    </row>
    <row r="551" spans="1:10">
      <c r="A551" s="176" t="s">
        <v>456</v>
      </c>
      <c r="B551" s="177"/>
      <c r="C551" s="33">
        <f>C552+C556</f>
        <v>83288.570999999996</v>
      </c>
      <c r="D551" s="33">
        <f>D552+D556</f>
        <v>83288.570999999996</v>
      </c>
      <c r="E551" s="33">
        <f>E552+E556</f>
        <v>83288.570999999996</v>
      </c>
      <c r="G551" s="39" t="s">
        <v>594</v>
      </c>
      <c r="H551" s="41">
        <f t="shared" si="63"/>
        <v>83288.570999999996</v>
      </c>
      <c r="I551" s="42"/>
      <c r="J551" s="40" t="b">
        <f>AND(H551=I551)</f>
        <v>0</v>
      </c>
    </row>
    <row r="552" spans="1:10" hidden="1" outlineLevel="1">
      <c r="A552" s="174" t="s">
        <v>457</v>
      </c>
      <c r="B552" s="175"/>
      <c r="C552" s="32">
        <f>SUM(C553:C555)</f>
        <v>83288.570999999996</v>
      </c>
      <c r="D552" s="32">
        <f>SUM(D553:D555)</f>
        <v>83288.570999999996</v>
      </c>
      <c r="E552" s="32">
        <f>SUM(E553:E555)</f>
        <v>83288.570999999996</v>
      </c>
      <c r="H552" s="41">
        <f t="shared" si="63"/>
        <v>83288.570999999996</v>
      </c>
    </row>
    <row r="553" spans="1:10" hidden="1" outlineLevel="2" collapsed="1">
      <c r="A553" s="6">
        <v>5500</v>
      </c>
      <c r="B553" s="4" t="s">
        <v>458</v>
      </c>
      <c r="C553" s="5">
        <v>83288.570999999996</v>
      </c>
      <c r="D553" s="5">
        <f t="shared" ref="D553:E555" si="67">C553</f>
        <v>83288.570999999996</v>
      </c>
      <c r="E553" s="5">
        <f t="shared" si="67"/>
        <v>83288.570999999996</v>
      </c>
      <c r="H553" s="41">
        <f t="shared" si="63"/>
        <v>83288.570999999996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74" t="s">
        <v>461</v>
      </c>
      <c r="B556" s="175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8" t="s">
        <v>62</v>
      </c>
      <c r="B559" s="179"/>
      <c r="C559" s="37">
        <f>C560+C716+C725</f>
        <v>986189.85100000014</v>
      </c>
      <c r="D559" s="37">
        <f>D560+D716+D725</f>
        <v>986189.85100000014</v>
      </c>
      <c r="E559" s="37">
        <f>E560+E716+E725</f>
        <v>986189.85100000014</v>
      </c>
      <c r="G559" s="39" t="s">
        <v>62</v>
      </c>
      <c r="H559" s="41">
        <f t="shared" si="63"/>
        <v>986189.85100000014</v>
      </c>
      <c r="I559" s="42"/>
      <c r="J559" s="40" t="b">
        <f>AND(H559=I559)</f>
        <v>0</v>
      </c>
    </row>
    <row r="560" spans="1:10">
      <c r="A560" s="180" t="s">
        <v>464</v>
      </c>
      <c r="B560" s="181"/>
      <c r="C560" s="36">
        <f>C561+C638+C642+C645</f>
        <v>911339.33600000013</v>
      </c>
      <c r="D560" s="36">
        <f>D561+D638+D642+D645</f>
        <v>911339.33600000013</v>
      </c>
      <c r="E560" s="36">
        <f>E561+E638+E642+E645</f>
        <v>911339.33600000013</v>
      </c>
      <c r="G560" s="39" t="s">
        <v>61</v>
      </c>
      <c r="H560" s="41">
        <f t="shared" si="63"/>
        <v>911339.33600000013</v>
      </c>
      <c r="I560" s="42"/>
      <c r="J560" s="40" t="b">
        <f>AND(H560=I560)</f>
        <v>0</v>
      </c>
    </row>
    <row r="561" spans="1:10">
      <c r="A561" s="176" t="s">
        <v>465</v>
      </c>
      <c r="B561" s="177"/>
      <c r="C561" s="38">
        <f>C562+C567+C568+C569+C576+C577+C581+C584+C585+C586+C587+C592+C595+C599+C603+C610+C616+C628</f>
        <v>911339.33600000013</v>
      </c>
      <c r="D561" s="38">
        <f>D562+D567+D568+D569+D576+D577+D581+D584+D585+D586+D587+D592+D595+D599+D603+D610+D616+D628</f>
        <v>911339.33600000013</v>
      </c>
      <c r="E561" s="38">
        <f>E562+E567+E568+E569+E576+E577+E581+E584+E585+E586+E587+E592+E595+E599+E603+E610+E616+E628</f>
        <v>911339.33600000013</v>
      </c>
      <c r="G561" s="39" t="s">
        <v>595</v>
      </c>
      <c r="H561" s="41">
        <f t="shared" si="63"/>
        <v>911339.33600000013</v>
      </c>
      <c r="I561" s="42"/>
      <c r="J561" s="40" t="b">
        <f>AND(H561=I561)</f>
        <v>0</v>
      </c>
    </row>
    <row r="562" spans="1:10" hidden="1" outlineLevel="1">
      <c r="A562" s="174" t="s">
        <v>466</v>
      </c>
      <c r="B562" s="175"/>
      <c r="C562" s="32">
        <f>SUM(C563:C566)</f>
        <v>84034.938000000009</v>
      </c>
      <c r="D562" s="32">
        <f>SUM(D563:D566)</f>
        <v>84034.938000000009</v>
      </c>
      <c r="E562" s="32">
        <f>SUM(E563:E566)</f>
        <v>84034.938000000009</v>
      </c>
      <c r="H562" s="41">
        <f t="shared" si="63"/>
        <v>84034.938000000009</v>
      </c>
    </row>
    <row r="563" spans="1:10" hidden="1" outlineLevel="2">
      <c r="A563" s="7">
        <v>6600</v>
      </c>
      <c r="B563" s="4" t="s">
        <v>468</v>
      </c>
      <c r="C563" s="5">
        <v>1220.07</v>
      </c>
      <c r="D563" s="5">
        <f>C563</f>
        <v>1220.07</v>
      </c>
      <c r="E563" s="5">
        <f>D563</f>
        <v>1220.07</v>
      </c>
      <c r="H563" s="41">
        <f t="shared" si="63"/>
        <v>1220.07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82814.868000000002</v>
      </c>
      <c r="D566" s="5">
        <f t="shared" si="68"/>
        <v>82814.868000000002</v>
      </c>
      <c r="E566" s="5">
        <f t="shared" si="68"/>
        <v>82814.868000000002</v>
      </c>
      <c r="H566" s="41">
        <f t="shared" si="63"/>
        <v>82814.868000000002</v>
      </c>
    </row>
    <row r="567" spans="1:10" hidden="1" outlineLevel="1">
      <c r="A567" s="174" t="s">
        <v>467</v>
      </c>
      <c r="B567" s="175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74" t="s">
        <v>472</v>
      </c>
      <c r="B568" s="175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74" t="s">
        <v>473</v>
      </c>
      <c r="B569" s="175"/>
      <c r="C569" s="32">
        <f>SUM(C570:C575)</f>
        <v>425602.5</v>
      </c>
      <c r="D569" s="32">
        <f>SUM(D570:D575)</f>
        <v>425602.5</v>
      </c>
      <c r="E569" s="32">
        <f>SUM(E570:E575)</f>
        <v>425602.5</v>
      </c>
      <c r="H569" s="41">
        <f t="shared" si="63"/>
        <v>425602.5</v>
      </c>
    </row>
    <row r="570" spans="1:10" hidden="1" outlineLevel="2">
      <c r="A570" s="7">
        <v>6603</v>
      </c>
      <c r="B570" s="4" t="s">
        <v>474</v>
      </c>
      <c r="C570" s="5">
        <v>400000</v>
      </c>
      <c r="D570" s="5">
        <f>C570</f>
        <v>400000</v>
      </c>
      <c r="E570" s="5">
        <f>D570</f>
        <v>400000</v>
      </c>
      <c r="H570" s="41">
        <f t="shared" si="63"/>
        <v>400000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25602.5</v>
      </c>
      <c r="D572" s="5">
        <f t="shared" si="69"/>
        <v>25602.5</v>
      </c>
      <c r="E572" s="5">
        <f t="shared" si="69"/>
        <v>25602.5</v>
      </c>
      <c r="H572" s="41">
        <f t="shared" si="63"/>
        <v>25602.5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74" t="s">
        <v>480</v>
      </c>
      <c r="B576" s="175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74" t="s">
        <v>481</v>
      </c>
      <c r="B577" s="175"/>
      <c r="C577" s="32">
        <f>SUM(C578:C580)</f>
        <v>4000</v>
      </c>
      <c r="D577" s="32">
        <f>SUM(D578:D580)</f>
        <v>4000</v>
      </c>
      <c r="E577" s="32">
        <f>SUM(E578:E580)</f>
        <v>4000</v>
      </c>
      <c r="H577" s="41">
        <f t="shared" si="63"/>
        <v>4000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4000</v>
      </c>
      <c r="D580" s="5">
        <f t="shared" si="70"/>
        <v>4000</v>
      </c>
      <c r="E580" s="5">
        <f t="shared" si="70"/>
        <v>4000</v>
      </c>
      <c r="H580" s="41">
        <f t="shared" si="71"/>
        <v>4000</v>
      </c>
    </row>
    <row r="581" spans="1:8" hidden="1" outlineLevel="1">
      <c r="A581" s="174" t="s">
        <v>485</v>
      </c>
      <c r="B581" s="175"/>
      <c r="C581" s="32">
        <f>SUM(C582:C583)</f>
        <v>19520.974999999999</v>
      </c>
      <c r="D581" s="32">
        <f>SUM(D582:D583)</f>
        <v>19520.974999999999</v>
      </c>
      <c r="E581" s="32">
        <f>SUM(E582:E583)</f>
        <v>19520.974999999999</v>
      </c>
      <c r="H581" s="41">
        <f t="shared" si="71"/>
        <v>19520.974999999999</v>
      </c>
    </row>
    <row r="582" spans="1:8" hidden="1" outlineLevel="2">
      <c r="A582" s="7">
        <v>6606</v>
      </c>
      <c r="B582" s="4" t="s">
        <v>486</v>
      </c>
      <c r="C582" s="5">
        <v>4520.9750000000004</v>
      </c>
      <c r="D582" s="5">
        <f t="shared" ref="D582:E586" si="72">C582</f>
        <v>4520.9750000000004</v>
      </c>
      <c r="E582" s="5">
        <f t="shared" si="72"/>
        <v>4520.9750000000004</v>
      </c>
      <c r="H582" s="41">
        <f t="shared" si="71"/>
        <v>4520.9750000000004</v>
      </c>
    </row>
    <row r="583" spans="1:8" hidden="1" outlineLevel="2">
      <c r="A583" s="7">
        <v>6606</v>
      </c>
      <c r="B583" s="4" t="s">
        <v>487</v>
      </c>
      <c r="C583" s="5">
        <v>15000</v>
      </c>
      <c r="D583" s="5">
        <f t="shared" si="72"/>
        <v>15000</v>
      </c>
      <c r="E583" s="5">
        <f t="shared" si="72"/>
        <v>15000</v>
      </c>
      <c r="H583" s="41">
        <f t="shared" si="71"/>
        <v>15000</v>
      </c>
    </row>
    <row r="584" spans="1:8" hidden="1" outlineLevel="1">
      <c r="A584" s="174" t="s">
        <v>488</v>
      </c>
      <c r="B584" s="175"/>
      <c r="C584" s="32">
        <v>1500</v>
      </c>
      <c r="D584" s="32">
        <f t="shared" si="72"/>
        <v>1500</v>
      </c>
      <c r="E584" s="32">
        <f t="shared" si="72"/>
        <v>1500</v>
      </c>
      <c r="H584" s="41">
        <f t="shared" si="71"/>
        <v>1500</v>
      </c>
    </row>
    <row r="585" spans="1:8" hidden="1" outlineLevel="1" collapsed="1">
      <c r="A585" s="174" t="s">
        <v>489</v>
      </c>
      <c r="B585" s="175"/>
      <c r="C585" s="32">
        <v>6000</v>
      </c>
      <c r="D585" s="32">
        <f t="shared" si="72"/>
        <v>6000</v>
      </c>
      <c r="E585" s="32">
        <f t="shared" si="72"/>
        <v>6000</v>
      </c>
      <c r="H585" s="41">
        <f t="shared" si="71"/>
        <v>6000</v>
      </c>
    </row>
    <row r="586" spans="1:8" hidden="1" outlineLevel="1" collapsed="1">
      <c r="A586" s="174" t="s">
        <v>490</v>
      </c>
      <c r="B586" s="175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74" t="s">
        <v>491</v>
      </c>
      <c r="B587" s="175"/>
      <c r="C587" s="32">
        <f>SUM(C588:C591)</f>
        <v>19364.862999999998</v>
      </c>
      <c r="D587" s="32">
        <f>SUM(D588:D591)</f>
        <v>19364.862999999998</v>
      </c>
      <c r="E587" s="32">
        <f>SUM(E588:E591)</f>
        <v>19364.862999999998</v>
      </c>
      <c r="H587" s="41">
        <f t="shared" si="71"/>
        <v>19364.862999999998</v>
      </c>
    </row>
    <row r="588" spans="1:8" hidden="1" outlineLevel="2">
      <c r="A588" s="7">
        <v>6610</v>
      </c>
      <c r="B588" s="4" t="s">
        <v>492</v>
      </c>
      <c r="C588" s="5">
        <v>17057.478999999999</v>
      </c>
      <c r="D588" s="5">
        <f>C588</f>
        <v>17057.478999999999</v>
      </c>
      <c r="E588" s="5">
        <f>D588</f>
        <v>17057.478999999999</v>
      </c>
      <c r="H588" s="41">
        <f t="shared" si="71"/>
        <v>17057.478999999999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2307.384</v>
      </c>
      <c r="D591" s="5">
        <f t="shared" si="73"/>
        <v>2307.384</v>
      </c>
      <c r="E591" s="5">
        <f t="shared" si="73"/>
        <v>2307.384</v>
      </c>
      <c r="H591" s="41">
        <f t="shared" si="71"/>
        <v>2307.384</v>
      </c>
    </row>
    <row r="592" spans="1:8" hidden="1" outlineLevel="1">
      <c r="A592" s="174" t="s">
        <v>498</v>
      </c>
      <c r="B592" s="175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74" t="s">
        <v>502</v>
      </c>
      <c r="B595" s="175"/>
      <c r="C595" s="32">
        <f>SUM(C596:C598)</f>
        <v>16582.36</v>
      </c>
      <c r="D595" s="32">
        <f>SUM(D596:D598)</f>
        <v>16582.36</v>
      </c>
      <c r="E595" s="32">
        <f>SUM(E596:E598)</f>
        <v>16582.36</v>
      </c>
      <c r="H595" s="41">
        <f t="shared" si="71"/>
        <v>16582.36</v>
      </c>
    </row>
    <row r="596" spans="1:8" hidden="1" outlineLevel="2">
      <c r="A596" s="7">
        <v>6612</v>
      </c>
      <c r="B596" s="4" t="s">
        <v>499</v>
      </c>
      <c r="C596" s="5">
        <v>16582.36</v>
      </c>
      <c r="D596" s="5">
        <f>C596</f>
        <v>16582.36</v>
      </c>
      <c r="E596" s="5">
        <f>D596</f>
        <v>16582.36</v>
      </c>
      <c r="H596" s="41">
        <f t="shared" si="71"/>
        <v>16582.36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74" t="s">
        <v>503</v>
      </c>
      <c r="B599" s="175"/>
      <c r="C599" s="32">
        <f>SUM(C600:C602)</f>
        <v>214161.321</v>
      </c>
      <c r="D599" s="32">
        <f>SUM(D600:D602)</f>
        <v>214161.321</v>
      </c>
      <c r="E599" s="32">
        <f>SUM(E600:E602)</f>
        <v>214161.321</v>
      </c>
      <c r="H599" s="41">
        <f t="shared" si="71"/>
        <v>214161.321</v>
      </c>
    </row>
    <row r="600" spans="1:8" hidden="1" outlineLevel="2">
      <c r="A600" s="7">
        <v>6613</v>
      </c>
      <c r="B600" s="4" t="s">
        <v>504</v>
      </c>
      <c r="C600" s="5">
        <v>76.790000000000006</v>
      </c>
      <c r="D600" s="5">
        <f t="shared" ref="D600:E602" si="75">C600</f>
        <v>76.790000000000006</v>
      </c>
      <c r="E600" s="5">
        <f t="shared" si="75"/>
        <v>76.790000000000006</v>
      </c>
      <c r="H600" s="41">
        <f t="shared" si="71"/>
        <v>76.790000000000006</v>
      </c>
    </row>
    <row r="601" spans="1:8" hidden="1" outlineLevel="2">
      <c r="A601" s="7">
        <v>6613</v>
      </c>
      <c r="B601" s="4" t="s">
        <v>505</v>
      </c>
      <c r="C601" s="5">
        <v>214084.53099999999</v>
      </c>
      <c r="D601" s="5">
        <f t="shared" si="75"/>
        <v>214084.53099999999</v>
      </c>
      <c r="E601" s="5">
        <f t="shared" si="75"/>
        <v>214084.53099999999</v>
      </c>
      <c r="H601" s="41">
        <f t="shared" si="71"/>
        <v>214084.53099999999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74" t="s">
        <v>506</v>
      </c>
      <c r="B603" s="175"/>
      <c r="C603" s="32">
        <f>SUM(C604:C609)</f>
        <v>15690.898000000001</v>
      </c>
      <c r="D603" s="32">
        <f>SUM(D604:D609)</f>
        <v>15690.898000000001</v>
      </c>
      <c r="E603" s="32">
        <f>SUM(E604:E609)</f>
        <v>15690.898000000001</v>
      </c>
      <c r="H603" s="41">
        <f t="shared" si="71"/>
        <v>15690.898000000001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8322</v>
      </c>
      <c r="D605" s="5">
        <f t="shared" ref="D605:E609" si="76">C605</f>
        <v>8322</v>
      </c>
      <c r="E605" s="5">
        <f t="shared" si="76"/>
        <v>8322</v>
      </c>
      <c r="H605" s="41">
        <f t="shared" si="71"/>
        <v>8322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1582.82</v>
      </c>
      <c r="D608" s="5">
        <f t="shared" si="76"/>
        <v>1582.82</v>
      </c>
      <c r="E608" s="5">
        <f t="shared" si="76"/>
        <v>1582.82</v>
      </c>
      <c r="H608" s="41">
        <f t="shared" si="71"/>
        <v>1582.82</v>
      </c>
    </row>
    <row r="609" spans="1:8" hidden="1" outlineLevel="2">
      <c r="A609" s="7">
        <v>6614</v>
      </c>
      <c r="B609" s="4" t="s">
        <v>512</v>
      </c>
      <c r="C609" s="5">
        <v>5786.0780000000004</v>
      </c>
      <c r="D609" s="5">
        <f t="shared" si="76"/>
        <v>5786.0780000000004</v>
      </c>
      <c r="E609" s="5">
        <f t="shared" si="76"/>
        <v>5786.0780000000004</v>
      </c>
      <c r="H609" s="41">
        <f t="shared" si="71"/>
        <v>5786.0780000000004</v>
      </c>
    </row>
    <row r="610" spans="1:8" hidden="1" outlineLevel="1">
      <c r="A610" s="174" t="s">
        <v>513</v>
      </c>
      <c r="B610" s="175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74" t="s">
        <v>519</v>
      </c>
      <c r="B616" s="175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74" t="s">
        <v>531</v>
      </c>
      <c r="B628" s="175"/>
      <c r="C628" s="32">
        <f>SUM(C629:C637)</f>
        <v>104881.481</v>
      </c>
      <c r="D628" s="32">
        <f>SUM(D629:D637)</f>
        <v>104881.481</v>
      </c>
      <c r="E628" s="32">
        <f>SUM(E629:E637)</f>
        <v>104881.481</v>
      </c>
      <c r="H628" s="41">
        <f t="shared" si="71"/>
        <v>104881.481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104881.481</v>
      </c>
      <c r="D632" s="5">
        <f t="shared" si="79"/>
        <v>104881.481</v>
      </c>
      <c r="E632" s="5">
        <f t="shared" si="79"/>
        <v>104881.481</v>
      </c>
      <c r="H632" s="41">
        <f t="shared" si="71"/>
        <v>104881.481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76" t="s">
        <v>541</v>
      </c>
      <c r="B638" s="17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74" t="s">
        <v>542</v>
      </c>
      <c r="B639" s="175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74" t="s">
        <v>543</v>
      </c>
      <c r="B640" s="175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74" t="s">
        <v>544</v>
      </c>
      <c r="B641" s="175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76" t="s">
        <v>545</v>
      </c>
      <c r="B642" s="17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74" t="s">
        <v>546</v>
      </c>
      <c r="B643" s="175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74" t="s">
        <v>547</v>
      </c>
      <c r="B644" s="175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76" t="s">
        <v>548</v>
      </c>
      <c r="B645" s="17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74" t="s">
        <v>549</v>
      </c>
      <c r="B646" s="175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74" t="s">
        <v>550</v>
      </c>
      <c r="B651" s="175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74" t="s">
        <v>551</v>
      </c>
      <c r="B652" s="175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74" t="s">
        <v>552</v>
      </c>
      <c r="B653" s="175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74" t="s">
        <v>553</v>
      </c>
      <c r="B660" s="175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74" t="s">
        <v>554</v>
      </c>
      <c r="B661" s="175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74" t="s">
        <v>555</v>
      </c>
      <c r="B665" s="175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74" t="s">
        <v>556</v>
      </c>
      <c r="B668" s="175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74" t="s">
        <v>557</v>
      </c>
      <c r="B669" s="175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74" t="s">
        <v>558</v>
      </c>
      <c r="B670" s="175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74" t="s">
        <v>559</v>
      </c>
      <c r="B671" s="175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74" t="s">
        <v>560</v>
      </c>
      <c r="B676" s="175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74" t="s">
        <v>561</v>
      </c>
      <c r="B679" s="175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74" t="s">
        <v>562</v>
      </c>
      <c r="B683" s="175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74" t="s">
        <v>563</v>
      </c>
      <c r="B687" s="175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74" t="s">
        <v>564</v>
      </c>
      <c r="B694" s="175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74" t="s">
        <v>565</v>
      </c>
      <c r="B700" s="175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74" t="s">
        <v>566</v>
      </c>
      <c r="B712" s="175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74" t="s">
        <v>567</v>
      </c>
      <c r="B713" s="175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74" t="s">
        <v>568</v>
      </c>
      <c r="B714" s="175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74" t="s">
        <v>569</v>
      </c>
      <c r="B715" s="175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80" t="s">
        <v>570</v>
      </c>
      <c r="B716" s="181"/>
      <c r="C716" s="36">
        <f>C717</f>
        <v>74850.514999999999</v>
      </c>
      <c r="D716" s="36">
        <f>D717</f>
        <v>74850.514999999999</v>
      </c>
      <c r="E716" s="36">
        <f>E717</f>
        <v>74850.514999999999</v>
      </c>
      <c r="G716" s="39" t="s">
        <v>66</v>
      </c>
      <c r="H716" s="41">
        <f t="shared" si="92"/>
        <v>74850.514999999999</v>
      </c>
      <c r="I716" s="42"/>
      <c r="J716" s="40" t="b">
        <f>AND(H716=I716)</f>
        <v>0</v>
      </c>
    </row>
    <row r="717" spans="1:10">
      <c r="A717" s="176" t="s">
        <v>571</v>
      </c>
      <c r="B717" s="177"/>
      <c r="C717" s="33">
        <f>C718+C722</f>
        <v>74850.514999999999</v>
      </c>
      <c r="D717" s="33">
        <f>D718+D722</f>
        <v>74850.514999999999</v>
      </c>
      <c r="E717" s="33">
        <f>E718+E722</f>
        <v>74850.514999999999</v>
      </c>
      <c r="G717" s="39" t="s">
        <v>599</v>
      </c>
      <c r="H717" s="41">
        <f t="shared" si="92"/>
        <v>74850.514999999999</v>
      </c>
      <c r="I717" s="42"/>
      <c r="J717" s="40" t="b">
        <f>AND(H717=I717)</f>
        <v>0</v>
      </c>
    </row>
    <row r="718" spans="1:10" hidden="1" outlineLevel="1" collapsed="1">
      <c r="A718" s="186" t="s">
        <v>851</v>
      </c>
      <c r="B718" s="187"/>
      <c r="C718" s="31">
        <f>SUM(C719:C721)</f>
        <v>74850.514999999999</v>
      </c>
      <c r="D718" s="31">
        <f>SUM(D719:D721)</f>
        <v>74850.514999999999</v>
      </c>
      <c r="E718" s="31">
        <f>SUM(E719:E721)</f>
        <v>74850.514999999999</v>
      </c>
      <c r="H718" s="41">
        <f t="shared" si="92"/>
        <v>74850.514999999999</v>
      </c>
    </row>
    <row r="719" spans="1:10" ht="15" hidden="1" customHeight="1" outlineLevel="2">
      <c r="A719" s="6">
        <v>10950</v>
      </c>
      <c r="B719" s="4" t="s">
        <v>572</v>
      </c>
      <c r="C719" s="5">
        <v>74850.514999999999</v>
      </c>
      <c r="D719" s="5">
        <f>C719</f>
        <v>74850.514999999999</v>
      </c>
      <c r="E719" s="5">
        <f>D719</f>
        <v>74850.514999999999</v>
      </c>
      <c r="H719" s="41">
        <f t="shared" si="92"/>
        <v>74850.514999999999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86" t="s">
        <v>850</v>
      </c>
      <c r="B722" s="187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80" t="s">
        <v>577</v>
      </c>
      <c r="B725" s="18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6" t="s">
        <v>588</v>
      </c>
      <c r="B726" s="17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86" t="s">
        <v>849</v>
      </c>
      <c r="B727" s="18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6" t="s">
        <v>848</v>
      </c>
      <c r="B730" s="187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6" t="s">
        <v>846</v>
      </c>
      <c r="B733" s="18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86" t="s">
        <v>843</v>
      </c>
      <c r="B739" s="187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6" t="s">
        <v>842</v>
      </c>
      <c r="B741" s="18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6" t="s">
        <v>841</v>
      </c>
      <c r="B743" s="18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86" t="s">
        <v>836</v>
      </c>
      <c r="B750" s="18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86" t="s">
        <v>834</v>
      </c>
      <c r="B755" s="187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86" t="s">
        <v>830</v>
      </c>
      <c r="B760" s="18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86" t="s">
        <v>828</v>
      </c>
      <c r="B765" s="18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6" t="s">
        <v>826</v>
      </c>
      <c r="B767" s="187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6" t="s">
        <v>823</v>
      </c>
      <c r="B771" s="187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86" t="s">
        <v>817</v>
      </c>
      <c r="B777" s="187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3" t="s">
        <v>30</v>
      </c>
      <c r="B1" s="163"/>
      <c r="C1" s="163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4" t="s">
        <v>60</v>
      </c>
      <c r="B2" s="16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5" t="s">
        <v>578</v>
      </c>
      <c r="B3" s="16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6" t="s">
        <v>124</v>
      </c>
      <c r="B4" s="16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6" t="s">
        <v>125</v>
      </c>
      <c r="B11" s="16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6" t="s">
        <v>145</v>
      </c>
      <c r="B38" s="16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6" t="s">
        <v>158</v>
      </c>
      <c r="B61" s="16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5" t="s">
        <v>579</v>
      </c>
      <c r="B67" s="16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6" t="s">
        <v>163</v>
      </c>
      <c r="B68" s="16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0" t="s">
        <v>62</v>
      </c>
      <c r="B114" s="17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8" t="s">
        <v>580</v>
      </c>
      <c r="B115" s="16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6" t="s">
        <v>195</v>
      </c>
      <c r="B116" s="16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66" t="s">
        <v>202</v>
      </c>
      <c r="B135" s="16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68" t="s">
        <v>581</v>
      </c>
      <c r="B152" s="16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6" t="s">
        <v>208</v>
      </c>
      <c r="B153" s="16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66" t="s">
        <v>212</v>
      </c>
      <c r="B163" s="16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66" t="s">
        <v>214</v>
      </c>
      <c r="B170" s="16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68" t="s">
        <v>582</v>
      </c>
      <c r="B177" s="16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6" t="s">
        <v>217</v>
      </c>
      <c r="B178" s="16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2" t="s">
        <v>849</v>
      </c>
      <c r="B179" s="17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2" t="s">
        <v>848</v>
      </c>
      <c r="B184" s="17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2" t="s">
        <v>846</v>
      </c>
      <c r="B188" s="17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2" t="s">
        <v>843</v>
      </c>
      <c r="B197" s="17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2" t="s">
        <v>842</v>
      </c>
      <c r="B200" s="17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2" t="s">
        <v>841</v>
      </c>
      <c r="B203" s="17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2" t="s">
        <v>836</v>
      </c>
      <c r="B215" s="17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2" t="s">
        <v>834</v>
      </c>
      <c r="B222" s="17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2" t="s">
        <v>830</v>
      </c>
      <c r="B228" s="17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2" t="s">
        <v>828</v>
      </c>
      <c r="B235" s="17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2" t="s">
        <v>826</v>
      </c>
      <c r="B238" s="17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2" t="s">
        <v>823</v>
      </c>
      <c r="B243" s="17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2" t="s">
        <v>817</v>
      </c>
      <c r="B250" s="17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63" t="s">
        <v>67</v>
      </c>
      <c r="B256" s="163"/>
      <c r="C256" s="163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8" t="s">
        <v>60</v>
      </c>
      <c r="B257" s="179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0" t="s">
        <v>266</v>
      </c>
      <c r="B258" s="181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6" t="s">
        <v>267</v>
      </c>
      <c r="B259" s="17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4" t="s">
        <v>268</v>
      </c>
      <c r="B260" s="17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4" t="s">
        <v>269</v>
      </c>
      <c r="B263" s="17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4" t="s">
        <v>601</v>
      </c>
      <c r="B314" s="17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6" t="s">
        <v>270</v>
      </c>
      <c r="B339" s="17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4" t="s">
        <v>271</v>
      </c>
      <c r="B340" s="175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4" t="s">
        <v>357</v>
      </c>
      <c r="B444" s="17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4" t="s">
        <v>388</v>
      </c>
      <c r="B482" s="175"/>
      <c r="C482" s="32">
        <v>0</v>
      </c>
      <c r="D482" s="32">
        <v>0</v>
      </c>
      <c r="E482" s="32">
        <v>0</v>
      </c>
    </row>
    <row r="483" spans="1:10">
      <c r="A483" s="184" t="s">
        <v>389</v>
      </c>
      <c r="B483" s="185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4" t="s">
        <v>390</v>
      </c>
      <c r="B484" s="17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4" t="s">
        <v>410</v>
      </c>
      <c r="B504" s="17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74" t="s">
        <v>961</v>
      </c>
      <c r="B509" s="175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74" t="s">
        <v>414</v>
      </c>
      <c r="B510" s="175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74" t="s">
        <v>426</v>
      </c>
      <c r="B523" s="175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74" t="s">
        <v>432</v>
      </c>
      <c r="B529" s="175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74" t="s">
        <v>441</v>
      </c>
      <c r="B539" s="175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82" t="s">
        <v>449</v>
      </c>
      <c r="B548" s="183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74" t="s">
        <v>450</v>
      </c>
      <c r="B549" s="175"/>
      <c r="C549" s="32"/>
      <c r="D549" s="32">
        <f>C549</f>
        <v>0</v>
      </c>
      <c r="E549" s="32">
        <f>D549</f>
        <v>0</v>
      </c>
    </row>
    <row r="550" spans="1:10" outlineLevel="1">
      <c r="A550" s="174" t="s">
        <v>451</v>
      </c>
      <c r="B550" s="175"/>
      <c r="C550" s="32">
        <v>0</v>
      </c>
      <c r="D550" s="32">
        <f>C550</f>
        <v>0</v>
      </c>
      <c r="E550" s="32">
        <f>D550</f>
        <v>0</v>
      </c>
    </row>
    <row r="551" spans="1:10">
      <c r="A551" s="180" t="s">
        <v>455</v>
      </c>
      <c r="B551" s="181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76" t="s">
        <v>456</v>
      </c>
      <c r="B552" s="177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74" t="s">
        <v>457</v>
      </c>
      <c r="B553" s="175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74" t="s">
        <v>461</v>
      </c>
      <c r="B557" s="175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8" t="s">
        <v>62</v>
      </c>
      <c r="B560" s="179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80" t="s">
        <v>464</v>
      </c>
      <c r="B561" s="181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76" t="s">
        <v>465</v>
      </c>
      <c r="B562" s="177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74" t="s">
        <v>466</v>
      </c>
      <c r="B563" s="175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74" t="s">
        <v>467</v>
      </c>
      <c r="B568" s="175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74" t="s">
        <v>472</v>
      </c>
      <c r="B569" s="175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74" t="s">
        <v>473</v>
      </c>
      <c r="B570" s="175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74" t="s">
        <v>480</v>
      </c>
      <c r="B577" s="175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74" t="s">
        <v>481</v>
      </c>
      <c r="B578" s="175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74" t="s">
        <v>485</v>
      </c>
      <c r="B582" s="175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74" t="s">
        <v>488</v>
      </c>
      <c r="B585" s="17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4" t="s">
        <v>489</v>
      </c>
      <c r="B586" s="17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74" t="s">
        <v>490</v>
      </c>
      <c r="B587" s="175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74" t="s">
        <v>491</v>
      </c>
      <c r="B588" s="175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74" t="s">
        <v>498</v>
      </c>
      <c r="B593" s="175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74" t="s">
        <v>502</v>
      </c>
      <c r="B596" s="175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74" t="s">
        <v>503</v>
      </c>
      <c r="B600" s="175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74" t="s">
        <v>506</v>
      </c>
      <c r="B604" s="175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74" t="s">
        <v>513</v>
      </c>
      <c r="B611" s="175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74" t="s">
        <v>519</v>
      </c>
      <c r="B617" s="175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74" t="s">
        <v>531</v>
      </c>
      <c r="B629" s="175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76" t="s">
        <v>541</v>
      </c>
      <c r="B639" s="177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74" t="s">
        <v>542</v>
      </c>
      <c r="B640" s="175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74" t="s">
        <v>543</v>
      </c>
      <c r="B641" s="175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74" t="s">
        <v>544</v>
      </c>
      <c r="B642" s="175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6" t="s">
        <v>545</v>
      </c>
      <c r="B643" s="177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74" t="s">
        <v>546</v>
      </c>
      <c r="B644" s="175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74" t="s">
        <v>547</v>
      </c>
      <c r="B645" s="175"/>
      <c r="C645" s="32">
        <v>0</v>
      </c>
      <c r="D645" s="32">
        <f>C645</f>
        <v>0</v>
      </c>
      <c r="E645" s="32">
        <f>D645</f>
        <v>0</v>
      </c>
    </row>
    <row r="646" spans="1:10">
      <c r="A646" s="176" t="s">
        <v>548</v>
      </c>
      <c r="B646" s="177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74" t="s">
        <v>549</v>
      </c>
      <c r="B647" s="175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74" t="s">
        <v>550</v>
      </c>
      <c r="B652" s="175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74" t="s">
        <v>551</v>
      </c>
      <c r="B653" s="175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74" t="s">
        <v>552</v>
      </c>
      <c r="B654" s="175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74" t="s">
        <v>553</v>
      </c>
      <c r="B661" s="175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74" t="s">
        <v>554</v>
      </c>
      <c r="B662" s="175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74" t="s">
        <v>555</v>
      </c>
      <c r="B666" s="175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74" t="s">
        <v>556</v>
      </c>
      <c r="B669" s="17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4" t="s">
        <v>557</v>
      </c>
      <c r="B670" s="17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74" t="s">
        <v>558</v>
      </c>
      <c r="B671" s="175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74" t="s">
        <v>559</v>
      </c>
      <c r="B672" s="175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74" t="s">
        <v>560</v>
      </c>
      <c r="B677" s="175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74" t="s">
        <v>561</v>
      </c>
      <c r="B680" s="175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74" t="s">
        <v>562</v>
      </c>
      <c r="B684" s="175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74" t="s">
        <v>563</v>
      </c>
      <c r="B688" s="175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74" t="s">
        <v>564</v>
      </c>
      <c r="B695" s="175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74" t="s">
        <v>565</v>
      </c>
      <c r="B701" s="175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74" t="s">
        <v>566</v>
      </c>
      <c r="B713" s="175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74" t="s">
        <v>567</v>
      </c>
      <c r="B714" s="175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74" t="s">
        <v>568</v>
      </c>
      <c r="B715" s="175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74" t="s">
        <v>569</v>
      </c>
      <c r="B716" s="175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80" t="s">
        <v>570</v>
      </c>
      <c r="B717" s="181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76" t="s">
        <v>571</v>
      </c>
      <c r="B718" s="177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86" t="s">
        <v>851</v>
      </c>
      <c r="B719" s="187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86" t="s">
        <v>850</v>
      </c>
      <c r="B723" s="187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80" t="s">
        <v>577</v>
      </c>
      <c r="B726" s="181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76" t="s">
        <v>588</v>
      </c>
      <c r="B727" s="177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86" t="s">
        <v>849</v>
      </c>
      <c r="B728" s="187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86" t="s">
        <v>848</v>
      </c>
      <c r="B731" s="187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86" t="s">
        <v>846</v>
      </c>
      <c r="B734" s="187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86" t="s">
        <v>843</v>
      </c>
      <c r="B740" s="187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86" t="s">
        <v>842</v>
      </c>
      <c r="B742" s="187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86" t="s">
        <v>841</v>
      </c>
      <c r="B744" s="187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86" t="s">
        <v>836</v>
      </c>
      <c r="B751" s="187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86" t="s">
        <v>834</v>
      </c>
      <c r="B756" s="187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86" t="s">
        <v>830</v>
      </c>
      <c r="B761" s="187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86" t="s">
        <v>828</v>
      </c>
      <c r="B766" s="187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86" t="s">
        <v>826</v>
      </c>
      <c r="B768" s="187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86" t="s">
        <v>823</v>
      </c>
      <c r="B772" s="187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86" t="s">
        <v>817</v>
      </c>
      <c r="B778" s="187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 </vt:lpstr>
      <vt:lpstr>ميزانية 2014</vt:lpstr>
      <vt:lpstr>ميزانية 2015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2018-02-06T13:50:56Z</dcterms:modified>
</cp:coreProperties>
</file>