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سيدي بوزيد\"/>
    </mc:Choice>
  </mc:AlternateContent>
  <xr:revisionPtr revIDLastSave="0" documentId="12_ncr:500000_{6EF41039-A0BA-4BB1-BB16-F7272A573C34}" xr6:coauthVersionLast="31" xr6:coauthVersionMax="31" xr10:uidLastSave="{00000000-0000-0000-0000-000000000000}"/>
  <bookViews>
    <workbookView xWindow="0" yWindow="0" windowWidth="19200" windowHeight="6960" tabRatio="963" firstSheet="7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E296" i="39" l="1"/>
  <c r="D296" i="39"/>
  <c r="D298" i="39"/>
  <c r="E298" i="39" s="1"/>
  <c r="D302" i="39"/>
  <c r="E302" i="39" s="1"/>
  <c r="D305" i="39"/>
  <c r="E305" i="39" s="1"/>
  <c r="D308" i="39"/>
  <c r="E308" i="39" s="1"/>
  <c r="D289" i="39"/>
  <c r="E289" i="39" s="1"/>
  <c r="D265" i="39"/>
  <c r="E265" i="39" s="1"/>
  <c r="E43" i="36" l="1"/>
  <c r="E37" i="36"/>
  <c r="E31" i="36"/>
  <c r="E25" i="36"/>
  <c r="E13" i="36"/>
  <c r="E7" i="36"/>
  <c r="C43" i="36" l="1"/>
  <c r="D43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D763" i="39"/>
  <c r="E763" i="39" s="1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E753" i="39"/>
  <c r="D753" i="39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C743" i="39" s="1"/>
  <c r="D745" i="39"/>
  <c r="C744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E724" i="39"/>
  <c r="D724" i="39"/>
  <c r="D723" i="39"/>
  <c r="D722" i="39" s="1"/>
  <c r="C722" i="39"/>
  <c r="D721" i="39"/>
  <c r="E721" i="39" s="1"/>
  <c r="D720" i="39"/>
  <c r="E720" i="39" s="1"/>
  <c r="D719" i="39"/>
  <c r="E719" i="39" s="1"/>
  <c r="C718" i="39"/>
  <c r="C717" i="39" s="1"/>
  <c r="C716" i="39" s="1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D696" i="39"/>
  <c r="E696" i="39" s="1"/>
  <c r="D695" i="39"/>
  <c r="C694" i="39"/>
  <c r="D693" i="39"/>
  <c r="E693" i="39" s="1"/>
  <c r="D692" i="39"/>
  <c r="E692" i="39" s="1"/>
  <c r="D691" i="39"/>
  <c r="E691" i="39" s="1"/>
  <c r="D690" i="39"/>
  <c r="E690" i="39" s="1"/>
  <c r="D689" i="39"/>
  <c r="E689" i="39" s="1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D656" i="39"/>
  <c r="E656" i="39" s="1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E630" i="39"/>
  <c r="D630" i="39"/>
  <c r="D629" i="39"/>
  <c r="C628" i="39"/>
  <c r="E627" i="39"/>
  <c r="D627" i="39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D613" i="39"/>
  <c r="E613" i="39" s="1"/>
  <c r="D612" i="39"/>
  <c r="E612" i="39" s="1"/>
  <c r="D611" i="39"/>
  <c r="C610" i="39"/>
  <c r="D609" i="39"/>
  <c r="E609" i="39" s="1"/>
  <c r="D608" i="39"/>
  <c r="E608" i="39" s="1"/>
  <c r="D607" i="39"/>
  <c r="E607" i="39" s="1"/>
  <c r="D606" i="39"/>
  <c r="E606" i="39" s="1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D596" i="39"/>
  <c r="E596" i="39" s="1"/>
  <c r="C595" i="39"/>
  <c r="D594" i="39"/>
  <c r="E594" i="39" s="1"/>
  <c r="E593" i="39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D579" i="39"/>
  <c r="E579" i="39" s="1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D556" i="39" s="1"/>
  <c r="C556" i="39"/>
  <c r="D555" i="39"/>
  <c r="E555" i="39" s="1"/>
  <c r="D554" i="39"/>
  <c r="E554" i="39" s="1"/>
  <c r="D553" i="39"/>
  <c r="E553" i="39" s="1"/>
  <c r="D552" i="39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D524" i="39"/>
  <c r="E524" i="39" s="1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E423" i="39"/>
  <c r="D423" i="39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D415" i="39"/>
  <c r="E415" i="39" s="1"/>
  <c r="D414" i="39"/>
  <c r="E414" i="39" s="1"/>
  <c r="D413" i="39"/>
  <c r="C412" i="39"/>
  <c r="D411" i="39"/>
  <c r="E411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E388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E353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J339" i="39"/>
  <c r="D338" i="39"/>
  <c r="E338" i="39" s="1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E330" i="39"/>
  <c r="D330" i="39"/>
  <c r="D329" i="39"/>
  <c r="C328" i="39"/>
  <c r="E327" i="39"/>
  <c r="E325" i="39" s="1"/>
  <c r="D327" i="39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D319" i="39"/>
  <c r="E319" i="39" s="1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D310" i="39"/>
  <c r="E310" i="39" s="1"/>
  <c r="D309" i="39"/>
  <c r="D307" i="39"/>
  <c r="E307" i="39" s="1"/>
  <c r="D306" i="39"/>
  <c r="E306" i="39" s="1"/>
  <c r="D304" i="39"/>
  <c r="E304" i="39" s="1"/>
  <c r="D303" i="39"/>
  <c r="E303" i="39" s="1"/>
  <c r="D301" i="39"/>
  <c r="E301" i="39" s="1"/>
  <c r="D300" i="39"/>
  <c r="E300" i="39" s="1"/>
  <c r="D299" i="39"/>
  <c r="E299" i="39" s="1"/>
  <c r="D297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E281" i="39"/>
  <c r="D281" i="39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E247" i="39"/>
  <c r="D247" i="39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D227" i="39"/>
  <c r="E227" i="39" s="1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C203" i="39" s="1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D173" i="39"/>
  <c r="E173" i="39" s="1"/>
  <c r="D172" i="39"/>
  <c r="E172" i="39" s="1"/>
  <c r="C171" i="39"/>
  <c r="C170" i="39" s="1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J153" i="39"/>
  <c r="J152" i="39"/>
  <c r="D151" i="39"/>
  <c r="E151" i="39" s="1"/>
  <c r="D150" i="39"/>
  <c r="C149" i="39"/>
  <c r="D148" i="39"/>
  <c r="E148" i="39" s="1"/>
  <c r="E146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D132" i="39" s="1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D102" i="39"/>
  <c r="E102" i="39" s="1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D60" i="39"/>
  <c r="E60" i="39" s="1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D25" i="39"/>
  <c r="E25" i="39" s="1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D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C734" i="38"/>
  <c r="C733" i="38" s="1"/>
  <c r="D732" i="38"/>
  <c r="E732" i="38" s="1"/>
  <c r="E731" i="38" s="1"/>
  <c r="E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E688" i="38"/>
  <c r="D688" i="38"/>
  <c r="C687" i="38"/>
  <c r="D686" i="38"/>
  <c r="E686" i="38" s="1"/>
  <c r="D685" i="38"/>
  <c r="E685" i="38" s="1"/>
  <c r="D684" i="38"/>
  <c r="E684" i="38" s="1"/>
  <c r="C683" i="38"/>
  <c r="D682" i="38"/>
  <c r="E682" i="38" s="1"/>
  <c r="D681" i="38"/>
  <c r="E681" i="38" s="1"/>
  <c r="D680" i="38"/>
  <c r="E680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D672" i="38"/>
  <c r="E672" i="38" s="1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6" i="38" s="1"/>
  <c r="D647" i="38"/>
  <c r="E647" i="38" s="1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E622" i="38"/>
  <c r="D622" i="38"/>
  <c r="D621" i="38"/>
  <c r="E621" i="38" s="1"/>
  <c r="D620" i="38"/>
  <c r="E620" i="38" s="1"/>
  <c r="D619" i="38"/>
  <c r="E619" i="38" s="1"/>
  <c r="D618" i="38"/>
  <c r="E618" i="38" s="1"/>
  <c r="D617" i="38"/>
  <c r="E617" i="38" s="1"/>
  <c r="D616" i="38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D607" i="38"/>
  <c r="E607" i="38" s="1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E590" i="38"/>
  <c r="D590" i="38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C552" i="38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E537" i="38"/>
  <c r="D537" i="38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D519" i="38"/>
  <c r="E519" i="38" s="1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E506" i="38"/>
  <c r="D506" i="38"/>
  <c r="D505" i="38"/>
  <c r="C504" i="38"/>
  <c r="E503" i="38"/>
  <c r="D503" i="38"/>
  <c r="D502" i="38"/>
  <c r="E502" i="38" s="1"/>
  <c r="D501" i="38"/>
  <c r="E501" i="38" s="1"/>
  <c r="D500" i="38"/>
  <c r="E500" i="38" s="1"/>
  <c r="E499" i="38"/>
  <c r="D499" i="38"/>
  <c r="D498" i="38"/>
  <c r="E498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6" i="38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C444" i="38" s="1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E424" i="38"/>
  <c r="D424" i="38"/>
  <c r="D423" i="38"/>
  <c r="C422" i="38"/>
  <c r="E421" i="38"/>
  <c r="D421" i="38"/>
  <c r="D420" i="38"/>
  <c r="E420" i="38" s="1"/>
  <c r="D419" i="38"/>
  <c r="E419" i="38" s="1"/>
  <c r="D418" i="38"/>
  <c r="E418" i="38" s="1"/>
  <c r="E417" i="38"/>
  <c r="D417" i="38"/>
  <c r="C416" i="38"/>
  <c r="D415" i="38"/>
  <c r="E415" i="38" s="1"/>
  <c r="D414" i="38"/>
  <c r="E414" i="38" s="1"/>
  <c r="D413" i="38"/>
  <c r="E413" i="38" s="1"/>
  <c r="C412" i="38"/>
  <c r="D411" i="38"/>
  <c r="E411" i="38" s="1"/>
  <c r="D410" i="38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D350" i="38"/>
  <c r="E350" i="38" s="1"/>
  <c r="D349" i="38"/>
  <c r="E349" i="38" s="1"/>
  <c r="C348" i="38"/>
  <c r="D347" i="38"/>
  <c r="E347" i="38" s="1"/>
  <c r="D346" i="38"/>
  <c r="E346" i="38" s="1"/>
  <c r="D345" i="38"/>
  <c r="D344" i="38" s="1"/>
  <c r="C344" i="38"/>
  <c r="C340" i="38" s="1"/>
  <c r="C339" i="38" s="1"/>
  <c r="D343" i="38"/>
  <c r="E343" i="38" s="1"/>
  <c r="D342" i="38"/>
  <c r="E342" i="38" s="1"/>
  <c r="E341" i="38"/>
  <c r="D341" i="38"/>
  <c r="J339" i="38"/>
  <c r="E338" i="38"/>
  <c r="D338" i="38"/>
  <c r="D337" i="38"/>
  <c r="E337" i="38" s="1"/>
  <c r="E336" i="38"/>
  <c r="D336" i="38"/>
  <c r="D335" i="38"/>
  <c r="E335" i="38" s="1"/>
  <c r="E334" i="38"/>
  <c r="D334" i="38"/>
  <c r="D333" i="38"/>
  <c r="E333" i="38" s="1"/>
  <c r="E332" i="38"/>
  <c r="D332" i="38"/>
  <c r="D331" i="38" s="1"/>
  <c r="C331" i="38"/>
  <c r="D330" i="38"/>
  <c r="E330" i="38" s="1"/>
  <c r="D329" i="38"/>
  <c r="E329" i="38" s="1"/>
  <c r="C328" i="38"/>
  <c r="D327" i="38"/>
  <c r="E327" i="38" s="1"/>
  <c r="E326" i="38"/>
  <c r="D326" i="38"/>
  <c r="C325" i="38"/>
  <c r="D324" i="38"/>
  <c r="E324" i="38" s="1"/>
  <c r="D323" i="38"/>
  <c r="E323" i="38" s="1"/>
  <c r="D322" i="38"/>
  <c r="E322" i="38" s="1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C315" i="38"/>
  <c r="D313" i="38"/>
  <c r="E313" i="38" s="1"/>
  <c r="D312" i="38"/>
  <c r="E312" i="38" s="1"/>
  <c r="D311" i="38"/>
  <c r="E311" i="38" s="1"/>
  <c r="D310" i="38"/>
  <c r="E310" i="38" s="1"/>
  <c r="D309" i="38"/>
  <c r="E309" i="38" s="1"/>
  <c r="C308" i="38"/>
  <c r="D307" i="38"/>
  <c r="E307" i="38" s="1"/>
  <c r="D306" i="38"/>
  <c r="E306" i="38" s="1"/>
  <c r="E305" i="38" s="1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C298" i="38"/>
  <c r="D297" i="38"/>
  <c r="C296" i="38"/>
  <c r="D295" i="38"/>
  <c r="E295" i="38" s="1"/>
  <c r="E294" i="38"/>
  <c r="D294" i="38"/>
  <c r="D293" i="38"/>
  <c r="E293" i="38" s="1"/>
  <c r="D292" i="38"/>
  <c r="E292" i="38" s="1"/>
  <c r="D291" i="38"/>
  <c r="E291" i="38" s="1"/>
  <c r="D290" i="38"/>
  <c r="E290" i="38" s="1"/>
  <c r="C289" i="38"/>
  <c r="D288" i="38"/>
  <c r="E288" i="38" s="1"/>
  <c r="D287" i="38"/>
  <c r="E287" i="38" s="1"/>
  <c r="D286" i="38"/>
  <c r="E286" i="38" s="1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E276" i="38"/>
  <c r="D276" i="38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C265" i="38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D251" i="38"/>
  <c r="E251" i="38" s="1"/>
  <c r="C250" i="38"/>
  <c r="D249" i="38"/>
  <c r="E249" i="38" s="1"/>
  <c r="D248" i="38"/>
  <c r="E248" i="38" s="1"/>
  <c r="E247" i="38"/>
  <c r="D247" i="38"/>
  <c r="D246" i="38"/>
  <c r="E246" i="38" s="1"/>
  <c r="E245" i="38"/>
  <c r="D245" i="38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E218" i="38"/>
  <c r="D218" i="38"/>
  <c r="D216" i="38" s="1"/>
  <c r="D217" i="38"/>
  <c r="E217" i="38" s="1"/>
  <c r="C216" i="38"/>
  <c r="D214" i="38"/>
  <c r="D213" i="38" s="1"/>
  <c r="C213" i="38"/>
  <c r="D212" i="38"/>
  <c r="E212" i="38" s="1"/>
  <c r="E211" i="38" s="1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C204" i="38"/>
  <c r="D202" i="38"/>
  <c r="E202" i="38" s="1"/>
  <c r="E201" i="38" s="1"/>
  <c r="E200" i="38" s="1"/>
  <c r="C201" i="38"/>
  <c r="C200" i="38" s="1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D190" i="38"/>
  <c r="E190" i="38" s="1"/>
  <c r="C189" i="38"/>
  <c r="D187" i="38"/>
  <c r="E187" i="38" s="1"/>
  <c r="D186" i="38"/>
  <c r="E186" i="38" s="1"/>
  <c r="C185" i="38"/>
  <c r="C184" i="38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D174" i="38" s="1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C163" i="38" s="1"/>
  <c r="J163" i="38"/>
  <c r="E162" i="38"/>
  <c r="D162" i="38"/>
  <c r="D161" i="38"/>
  <c r="E161" i="38" s="1"/>
  <c r="C160" i="38"/>
  <c r="D159" i="38"/>
  <c r="E159" i="38" s="1"/>
  <c r="D158" i="38"/>
  <c r="E158" i="38" s="1"/>
  <c r="C157" i="38"/>
  <c r="D156" i="38"/>
  <c r="E156" i="38" s="1"/>
  <c r="E155" i="38"/>
  <c r="D155" i="38"/>
  <c r="C154" i="38"/>
  <c r="J153" i="38"/>
  <c r="J152" i="38"/>
  <c r="D151" i="38"/>
  <c r="E151" i="38" s="1"/>
  <c r="D150" i="38"/>
  <c r="E150" i="38" s="1"/>
  <c r="C149" i="38"/>
  <c r="D148" i="38"/>
  <c r="E148" i="38" s="1"/>
  <c r="E147" i="38"/>
  <c r="D147" i="38"/>
  <c r="C146" i="38"/>
  <c r="D145" i="38"/>
  <c r="E145" i="38" s="1"/>
  <c r="D144" i="38"/>
  <c r="E144" i="38" s="1"/>
  <c r="C143" i="38"/>
  <c r="D142" i="38"/>
  <c r="E142" i="38" s="1"/>
  <c r="D141" i="38"/>
  <c r="E141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E71" i="38"/>
  <c r="D71" i="38"/>
  <c r="D70" i="38"/>
  <c r="E70" i="38" s="1"/>
  <c r="D69" i="38"/>
  <c r="E69" i="38" s="1"/>
  <c r="J68" i="38"/>
  <c r="C68" i="38"/>
  <c r="C67" i="38" s="1"/>
  <c r="J67" i="38"/>
  <c r="D66" i="38"/>
  <c r="E66" i="38" s="1"/>
  <c r="E65" i="38"/>
  <c r="D65" i="38"/>
  <c r="D64" i="38"/>
  <c r="E64" i="38" s="1"/>
  <c r="D63" i="38"/>
  <c r="E63" i="38" s="1"/>
  <c r="D62" i="38"/>
  <c r="E62" i="38" s="1"/>
  <c r="J61" i="38"/>
  <c r="C61" i="38"/>
  <c r="D60" i="38"/>
  <c r="E60" i="38" s="1"/>
  <c r="E59" i="38"/>
  <c r="D59" i="38"/>
  <c r="D58" i="38"/>
  <c r="E58" i="38" s="1"/>
  <c r="D57" i="38"/>
  <c r="E57" i="38" s="1"/>
  <c r="D56" i="38"/>
  <c r="E56" i="38" s="1"/>
  <c r="D55" i="38"/>
  <c r="E55" i="38" s="1"/>
  <c r="D54" i="38"/>
  <c r="E54" i="38" s="1"/>
  <c r="D53" i="38"/>
  <c r="E53" i="38" s="1"/>
  <c r="D52" i="38"/>
  <c r="E52" i="38" s="1"/>
  <c r="D51" i="38"/>
  <c r="E51" i="38" s="1"/>
  <c r="D50" i="38"/>
  <c r="E50" i="38" s="1"/>
  <c r="E49" i="38"/>
  <c r="D49" i="38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C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E31" i="38"/>
  <c r="D31" i="38"/>
  <c r="D30" i="38"/>
  <c r="E30" i="38" s="1"/>
  <c r="D29" i="38"/>
  <c r="E29" i="38" s="1"/>
  <c r="D28" i="38"/>
  <c r="E28" i="38" s="1"/>
  <c r="E27" i="38"/>
  <c r="D27" i="38"/>
  <c r="D26" i="38"/>
  <c r="E26" i="38" s="1"/>
  <c r="D25" i="38"/>
  <c r="E25" i="38" s="1"/>
  <c r="D24" i="38"/>
  <c r="E24" i="38" s="1"/>
  <c r="D23" i="38"/>
  <c r="E23" i="38" s="1"/>
  <c r="D22" i="38"/>
  <c r="E22" i="38" s="1"/>
  <c r="D21" i="38"/>
  <c r="E21" i="38" s="1"/>
  <c r="D20" i="38"/>
  <c r="E20" i="38" s="1"/>
  <c r="D19" i="38"/>
  <c r="E19" i="38" s="1"/>
  <c r="D18" i="38"/>
  <c r="E18" i="38" s="1"/>
  <c r="D17" i="38"/>
  <c r="E17" i="38" s="1"/>
  <c r="D16" i="38"/>
  <c r="E16" i="38" s="1"/>
  <c r="E15" i="38"/>
  <c r="D15" i="38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D6" i="38"/>
  <c r="D5" i="38"/>
  <c r="E5" i="38" s="1"/>
  <c r="J4" i="38"/>
  <c r="C4" i="38"/>
  <c r="J3" i="38"/>
  <c r="J2" i="38"/>
  <c r="J1" i="38"/>
  <c r="D9" i="37"/>
  <c r="D11" i="37" s="1"/>
  <c r="C9" i="37"/>
  <c r="C11" i="37" s="1"/>
  <c r="B11" i="37"/>
  <c r="D7" i="37"/>
  <c r="C7" i="37"/>
  <c r="B7" i="37"/>
  <c r="D5" i="37"/>
  <c r="C5" i="37"/>
  <c r="B5" i="37"/>
  <c r="E42" i="36"/>
  <c r="D42" i="36"/>
  <c r="C42" i="36"/>
  <c r="E41" i="36"/>
  <c r="D41" i="36"/>
  <c r="C41" i="36"/>
  <c r="E40" i="36"/>
  <c r="D40" i="36"/>
  <c r="C40" i="36"/>
  <c r="E39" i="36"/>
  <c r="D39" i="36"/>
  <c r="E38" i="36"/>
  <c r="D38" i="36"/>
  <c r="C38" i="36"/>
  <c r="C39" i="36" s="1"/>
  <c r="I73" i="35"/>
  <c r="H73" i="35"/>
  <c r="G73" i="35"/>
  <c r="F73" i="35"/>
  <c r="E73" i="35"/>
  <c r="D73" i="35"/>
  <c r="C73" i="35"/>
  <c r="I70" i="35"/>
  <c r="H70" i="35"/>
  <c r="G70" i="35"/>
  <c r="F70" i="35"/>
  <c r="E70" i="35"/>
  <c r="D70" i="35"/>
  <c r="C70" i="35"/>
  <c r="I67" i="35"/>
  <c r="I66" i="35" s="1"/>
  <c r="H67" i="35"/>
  <c r="H66" i="35" s="1"/>
  <c r="G67" i="35"/>
  <c r="F67" i="35"/>
  <c r="E67" i="35"/>
  <c r="D67" i="35"/>
  <c r="C67" i="35"/>
  <c r="E66" i="35"/>
  <c r="D66" i="35"/>
  <c r="H63" i="35"/>
  <c r="G63" i="35"/>
  <c r="F63" i="35"/>
  <c r="E63" i="35"/>
  <c r="D63" i="35"/>
  <c r="C63" i="35"/>
  <c r="I60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36" i="35"/>
  <c r="I35" i="35" s="1"/>
  <c r="H36" i="35"/>
  <c r="G36" i="35"/>
  <c r="F36" i="35"/>
  <c r="E36" i="35"/>
  <c r="E35" i="35" s="1"/>
  <c r="D36" i="35"/>
  <c r="C36" i="35"/>
  <c r="I32" i="35"/>
  <c r="H32" i="35"/>
  <c r="G32" i="35"/>
  <c r="F32" i="35"/>
  <c r="E32" i="35"/>
  <c r="D32" i="35"/>
  <c r="C32" i="35"/>
  <c r="I29" i="35"/>
  <c r="I28" i="35" s="1"/>
  <c r="H29" i="35"/>
  <c r="G29" i="35"/>
  <c r="G28" i="35" s="1"/>
  <c r="F29" i="35"/>
  <c r="E29" i="35"/>
  <c r="E28" i="35" s="1"/>
  <c r="D29" i="35"/>
  <c r="C29" i="35"/>
  <c r="C28" i="35" s="1"/>
  <c r="F28" i="35"/>
  <c r="I25" i="35"/>
  <c r="H25" i="35"/>
  <c r="G25" i="35"/>
  <c r="F25" i="35"/>
  <c r="E25" i="35"/>
  <c r="D25" i="35"/>
  <c r="C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E67" i="34"/>
  <c r="D67" i="34"/>
  <c r="C67" i="34"/>
  <c r="C63" i="34" s="1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F54" i="34"/>
  <c r="E54" i="34"/>
  <c r="D54" i="34"/>
  <c r="C54" i="34"/>
  <c r="I51" i="34"/>
  <c r="H51" i="34"/>
  <c r="G51" i="34"/>
  <c r="F51" i="34"/>
  <c r="E51" i="34"/>
  <c r="D51" i="34"/>
  <c r="C51" i="34"/>
  <c r="I48" i="34"/>
  <c r="H48" i="34"/>
  <c r="G48" i="34"/>
  <c r="F48" i="34"/>
  <c r="E48" i="34"/>
  <c r="D48" i="34"/>
  <c r="C48" i="34"/>
  <c r="I33" i="34"/>
  <c r="H33" i="34"/>
  <c r="G33" i="34"/>
  <c r="F33" i="34"/>
  <c r="E33" i="34"/>
  <c r="D33" i="34"/>
  <c r="C33" i="34"/>
  <c r="I29" i="34"/>
  <c r="H29" i="34"/>
  <c r="G29" i="34"/>
  <c r="F29" i="34"/>
  <c r="E29" i="34"/>
  <c r="D29" i="34"/>
  <c r="C29" i="34"/>
  <c r="I26" i="34"/>
  <c r="H26" i="34"/>
  <c r="G26" i="34"/>
  <c r="G25" i="34" s="1"/>
  <c r="F26" i="34"/>
  <c r="E26" i="34"/>
  <c r="D26" i="34"/>
  <c r="D25" i="34" s="1"/>
  <c r="C26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409" i="39" l="1"/>
  <c r="D409" i="39"/>
  <c r="D4" i="39"/>
  <c r="H25" i="34"/>
  <c r="F66" i="35"/>
  <c r="C3" i="38"/>
  <c r="D201" i="38"/>
  <c r="D200" i="38" s="1"/>
  <c r="D412" i="38"/>
  <c r="C484" i="38"/>
  <c r="E497" i="38"/>
  <c r="D700" i="38"/>
  <c r="C67" i="39"/>
  <c r="D136" i="39"/>
  <c r="E395" i="39"/>
  <c r="D497" i="39"/>
  <c r="D671" i="39"/>
  <c r="E160" i="38"/>
  <c r="D239" i="38"/>
  <c r="D238" i="38" s="1"/>
  <c r="D409" i="38"/>
  <c r="E679" i="38"/>
  <c r="D683" i="38"/>
  <c r="D741" i="38"/>
  <c r="C3" i="39"/>
  <c r="C153" i="39"/>
  <c r="E157" i="39"/>
  <c r="E181" i="39"/>
  <c r="E180" i="39" s="1"/>
  <c r="E179" i="39" s="1"/>
  <c r="D201" i="39"/>
  <c r="D200" i="39" s="1"/>
  <c r="C263" i="39"/>
  <c r="D404" i="39"/>
  <c r="D491" i="39"/>
  <c r="C25" i="34"/>
  <c r="C4" i="34" s="1"/>
  <c r="C74" i="34" s="1"/>
  <c r="D32" i="34"/>
  <c r="H32" i="34"/>
  <c r="E32" i="34"/>
  <c r="I32" i="34"/>
  <c r="C32" i="34"/>
  <c r="G32" i="34"/>
  <c r="F63" i="34"/>
  <c r="F32" i="34" s="1"/>
  <c r="E143" i="38"/>
  <c r="C551" i="38"/>
  <c r="C550" i="38" s="1"/>
  <c r="C561" i="38"/>
  <c r="E734" i="38"/>
  <c r="E733" i="38" s="1"/>
  <c r="C228" i="39"/>
  <c r="E445" i="39"/>
  <c r="D513" i="39"/>
  <c r="D509" i="39" s="1"/>
  <c r="D531" i="39"/>
  <c r="D528" i="39" s="1"/>
  <c r="E562" i="39"/>
  <c r="E592" i="39"/>
  <c r="E595" i="39"/>
  <c r="D646" i="39"/>
  <c r="D4" i="38"/>
  <c r="D38" i="38"/>
  <c r="E117" i="38"/>
  <c r="E126" i="38"/>
  <c r="D180" i="38"/>
  <c r="C188" i="38"/>
  <c r="D207" i="38"/>
  <c r="E214" i="38"/>
  <c r="E213" i="38" s="1"/>
  <c r="E203" i="38" s="1"/>
  <c r="D220" i="38"/>
  <c r="D233" i="38"/>
  <c r="E237" i="38"/>
  <c r="E236" i="38" s="1"/>
  <c r="E235" i="38" s="1"/>
  <c r="C263" i="38"/>
  <c r="C259" i="38" s="1"/>
  <c r="C258" i="38" s="1"/>
  <c r="C257" i="38" s="1"/>
  <c r="D315" i="38"/>
  <c r="G4" i="34"/>
  <c r="D4" i="34"/>
  <c r="F25" i="34"/>
  <c r="D28" i="35"/>
  <c r="C170" i="38"/>
  <c r="E239" i="38"/>
  <c r="E238" i="38" s="1"/>
  <c r="D244" i="38"/>
  <c r="D243" i="38" s="1"/>
  <c r="D296" i="38"/>
  <c r="E297" i="38"/>
  <c r="E296" i="38" s="1"/>
  <c r="E308" i="38"/>
  <c r="D4" i="35"/>
  <c r="I4" i="35"/>
  <c r="F4" i="35"/>
  <c r="E132" i="38"/>
  <c r="E167" i="38"/>
  <c r="D120" i="38"/>
  <c r="D140" i="38"/>
  <c r="D143" i="38"/>
  <c r="D154" i="38"/>
  <c r="D160" i="38"/>
  <c r="C215" i="38"/>
  <c r="E357" i="38"/>
  <c r="D382" i="38"/>
  <c r="D491" i="38"/>
  <c r="D494" i="38"/>
  <c r="D484" i="38" s="1"/>
  <c r="D587" i="38"/>
  <c r="E665" i="38"/>
  <c r="D679" i="38"/>
  <c r="D731" i="38"/>
  <c r="D730" i="38" s="1"/>
  <c r="D744" i="38"/>
  <c r="D743" i="38" s="1"/>
  <c r="D11" i="39"/>
  <c r="D61" i="39"/>
  <c r="E137" i="39"/>
  <c r="D140" i="39"/>
  <c r="E160" i="39"/>
  <c r="D353" i="39"/>
  <c r="D373" i="39"/>
  <c r="D382" i="39"/>
  <c r="C484" i="39"/>
  <c r="C483" i="39" s="1"/>
  <c r="E544" i="39"/>
  <c r="E538" i="39" s="1"/>
  <c r="D595" i="39"/>
  <c r="D603" i="39"/>
  <c r="C645" i="39"/>
  <c r="C483" i="38"/>
  <c r="E756" i="38"/>
  <c r="E755" i="38" s="1"/>
  <c r="D760" i="38"/>
  <c r="D123" i="39"/>
  <c r="D610" i="39"/>
  <c r="D616" i="39"/>
  <c r="E687" i="39"/>
  <c r="D373" i="38"/>
  <c r="D392" i="38"/>
  <c r="D399" i="38"/>
  <c r="E410" i="38"/>
  <c r="E409" i="38" s="1"/>
  <c r="D455" i="38"/>
  <c r="D463" i="38"/>
  <c r="D474" i="38"/>
  <c r="D552" i="38"/>
  <c r="D562" i="38"/>
  <c r="E648" i="38"/>
  <c r="E646" i="38" s="1"/>
  <c r="D661" i="38"/>
  <c r="D687" i="38"/>
  <c r="D722" i="38"/>
  <c r="D38" i="39"/>
  <c r="D3" i="39" s="1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378" i="38"/>
  <c r="D445" i="38"/>
  <c r="E587" i="38"/>
  <c r="D595" i="38"/>
  <c r="D665" i="38"/>
  <c r="E416" i="39"/>
  <c r="D429" i="39"/>
  <c r="D551" i="39"/>
  <c r="D550" i="39" s="1"/>
  <c r="D727" i="39"/>
  <c r="E751" i="39"/>
  <c r="C2" i="38"/>
  <c r="E392" i="38"/>
  <c r="E399" i="38"/>
  <c r="E463" i="38"/>
  <c r="E474" i="38"/>
  <c r="E661" i="38"/>
  <c r="E722" i="38"/>
  <c r="E216" i="38"/>
  <c r="E120" i="38"/>
  <c r="E157" i="38"/>
  <c r="E289" i="38"/>
  <c r="E362" i="38"/>
  <c r="E362" i="39"/>
  <c r="E373" i="39"/>
  <c r="E671" i="39"/>
  <c r="E700" i="39"/>
  <c r="E429" i="39"/>
  <c r="E491" i="39"/>
  <c r="H4" i="34"/>
  <c r="E4" i="35"/>
  <c r="C4" i="35"/>
  <c r="G4" i="35"/>
  <c r="H28" i="35"/>
  <c r="H4" i="35" s="1"/>
  <c r="I77" i="35"/>
  <c r="C66" i="35"/>
  <c r="G66" i="35"/>
  <c r="E11" i="38"/>
  <c r="E61" i="38"/>
  <c r="C116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C314" i="38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E750" i="38" s="1"/>
  <c r="E39" i="39"/>
  <c r="C163" i="39"/>
  <c r="C152" i="39" s="1"/>
  <c r="E196" i="39"/>
  <c r="E195" i="39" s="1"/>
  <c r="E207" i="39"/>
  <c r="D244" i="39"/>
  <c r="D243" i="39" s="1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5" i="35"/>
  <c r="H35" i="35"/>
  <c r="D11" i="38"/>
  <c r="D61" i="38"/>
  <c r="D129" i="38"/>
  <c r="D132" i="38"/>
  <c r="E136" i="38"/>
  <c r="E146" i="38"/>
  <c r="E149" i="38"/>
  <c r="E154" i="38"/>
  <c r="C153" i="38"/>
  <c r="C152" i="38" s="1"/>
  <c r="D164" i="38"/>
  <c r="D163" i="38" s="1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7" i="38"/>
  <c r="C716" i="38" s="1"/>
  <c r="D734" i="38"/>
  <c r="D733" i="38" s="1"/>
  <c r="D739" i="38"/>
  <c r="C743" i="38"/>
  <c r="D751" i="38"/>
  <c r="D777" i="38"/>
  <c r="E12" i="39"/>
  <c r="E11" i="39" s="1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D679" i="39"/>
  <c r="D687" i="39"/>
  <c r="D768" i="39"/>
  <c r="D767" i="39" s="1"/>
  <c r="E77" i="35"/>
  <c r="F77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52" i="38" s="1"/>
  <c r="D182" i="38"/>
  <c r="E194" i="38"/>
  <c r="E193" i="38" s="1"/>
  <c r="E188" i="38" s="1"/>
  <c r="E208" i="38"/>
  <c r="E207" i="38" s="1"/>
  <c r="C203" i="38"/>
  <c r="E229" i="38"/>
  <c r="E228" i="38" s="1"/>
  <c r="E302" i="38"/>
  <c r="E316" i="38"/>
  <c r="E315" i="38" s="1"/>
  <c r="E345" i="38"/>
  <c r="E344" i="38" s="1"/>
  <c r="E416" i="38"/>
  <c r="D429" i="38"/>
  <c r="E577" i="38"/>
  <c r="D671" i="38"/>
  <c r="D756" i="38"/>
  <c r="D755" i="38" s="1"/>
  <c r="E762" i="38"/>
  <c r="E761" i="38" s="1"/>
  <c r="E760" i="38" s="1"/>
  <c r="E141" i="39"/>
  <c r="E140" i="39" s="1"/>
  <c r="D154" i="39"/>
  <c r="D160" i="39"/>
  <c r="E234" i="39"/>
  <c r="E233" i="39" s="1"/>
  <c r="D239" i="39"/>
  <c r="D238" i="39" s="1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123" i="38"/>
  <c r="E116" i="38" s="1"/>
  <c r="E179" i="38"/>
  <c r="D215" i="38"/>
  <c r="E244" i="38"/>
  <c r="E243" i="38" s="1"/>
  <c r="E265" i="38"/>
  <c r="E263" i="38" s="1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5" i="39"/>
  <c r="E4" i="39" s="1"/>
  <c r="C116" i="39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D445" i="39"/>
  <c r="E475" i="39"/>
  <c r="E474" i="39" s="1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57" i="39"/>
  <c r="E171" i="39"/>
  <c r="E170" i="39" s="1"/>
  <c r="E185" i="39"/>
  <c r="E184" i="39" s="1"/>
  <c r="E204" i="39"/>
  <c r="E214" i="39"/>
  <c r="E213" i="39" s="1"/>
  <c r="D229" i="39"/>
  <c r="D228" i="39" s="1"/>
  <c r="E348" i="39"/>
  <c r="D395" i="39"/>
  <c r="E404" i="39"/>
  <c r="E422" i="39"/>
  <c r="C444" i="39"/>
  <c r="D450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97" i="39"/>
  <c r="E309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38" i="39"/>
  <c r="E331" i="39"/>
  <c r="E486" i="39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504" i="39"/>
  <c r="D581" i="39"/>
  <c r="D653" i="39"/>
  <c r="D645" i="39" s="1"/>
  <c r="E750" i="39"/>
  <c r="E140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444" i="38"/>
  <c r="C135" i="38"/>
  <c r="C115" i="38" s="1"/>
  <c r="D149" i="38"/>
  <c r="E260" i="38"/>
  <c r="D265" i="38"/>
  <c r="D528" i="38"/>
  <c r="E569" i="38"/>
  <c r="E628" i="38"/>
  <c r="E676" i="38"/>
  <c r="C726" i="38"/>
  <c r="C725" i="38" s="1"/>
  <c r="D750" i="38"/>
  <c r="E772" i="38"/>
  <c r="E771" i="38" s="1"/>
  <c r="E68" i="38"/>
  <c r="D97" i="38"/>
  <c r="D67" i="38" s="1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C560" i="38" s="1"/>
  <c r="D676" i="38"/>
  <c r="E683" i="38"/>
  <c r="E694" i="38"/>
  <c r="D772" i="38"/>
  <c r="D771" i="38" s="1"/>
  <c r="D77" i="35"/>
  <c r="F35" i="35"/>
  <c r="C35" i="35"/>
  <c r="G35" i="35"/>
  <c r="G77" i="35"/>
  <c r="I74" i="34"/>
  <c r="F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84" i="31" s="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5" i="31" s="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7" i="31" s="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E697" i="33"/>
  <c r="D697" i="33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C683" i="33"/>
  <c r="D682" i="33"/>
  <c r="E682" i="33" s="1"/>
  <c r="D681" i="33"/>
  <c r="E681" i="33" s="1"/>
  <c r="D680" i="33"/>
  <c r="E680" i="33" s="1"/>
  <c r="C679" i="33"/>
  <c r="D678" i="33"/>
  <c r="E678" i="33" s="1"/>
  <c r="D677" i="33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D666" i="33"/>
  <c r="C665" i="33"/>
  <c r="D664" i="33"/>
  <c r="E664" i="33" s="1"/>
  <c r="D663" i="33"/>
  <c r="E663" i="33" s="1"/>
  <c r="D662" i="33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E619" i="33"/>
  <c r="D619" i="33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E608" i="33"/>
  <c r="D608" i="33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E558" i="33"/>
  <c r="D558" i="33"/>
  <c r="D557" i="33"/>
  <c r="C556" i="33"/>
  <c r="D555" i="33"/>
  <c r="E555" i="33" s="1"/>
  <c r="D554" i="33"/>
  <c r="E554" i="33" s="1"/>
  <c r="D553" i="33"/>
  <c r="C552" i="33"/>
  <c r="J551" i="33"/>
  <c r="J550" i="33"/>
  <c r="D549" i="33"/>
  <c r="E549" i="33" s="1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E533" i="33"/>
  <c r="D533" i="33"/>
  <c r="D532" i="33"/>
  <c r="E532" i="33" s="1"/>
  <c r="C531" i="33"/>
  <c r="D530" i="33"/>
  <c r="D529" i="33" s="1"/>
  <c r="C529" i="33"/>
  <c r="D527" i="33"/>
  <c r="E527" i="33" s="1"/>
  <c r="D526" i="33"/>
  <c r="E526" i="33" s="1"/>
  <c r="E525" i="33"/>
  <c r="D525" i="33"/>
  <c r="D524" i="33"/>
  <c r="E524" i="33" s="1"/>
  <c r="D523" i="33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E501" i="33"/>
  <c r="D501" i="33"/>
  <c r="D500" i="33"/>
  <c r="E500" i="33" s="1"/>
  <c r="D499" i="33"/>
  <c r="E499" i="33" s="1"/>
  <c r="D498" i="33"/>
  <c r="C497" i="33"/>
  <c r="D496" i="33"/>
  <c r="E496" i="33" s="1"/>
  <c r="D495" i="33"/>
  <c r="D494" i="33" s="1"/>
  <c r="C494" i="33"/>
  <c r="D493" i="33"/>
  <c r="E493" i="33" s="1"/>
  <c r="D492" i="33"/>
  <c r="E492" i="33" s="1"/>
  <c r="C491" i="33"/>
  <c r="E490" i="33"/>
  <c r="D490" i="33"/>
  <c r="D489" i="33"/>
  <c r="E489" i="33" s="1"/>
  <c r="D488" i="33"/>
  <c r="E488" i="33" s="1"/>
  <c r="D487" i="33"/>
  <c r="C486" i="33"/>
  <c r="D485" i="33"/>
  <c r="E485" i="33" s="1"/>
  <c r="J483" i="33"/>
  <c r="E481" i="33"/>
  <c r="D481" i="33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E452" i="33"/>
  <c r="D452" i="33"/>
  <c r="D451" i="33"/>
  <c r="C450" i="33"/>
  <c r="E449" i="33"/>
  <c r="D449" i="33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E434" i="33"/>
  <c r="D434" i="33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E401" i="33"/>
  <c r="D401" i="33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E333" i="33"/>
  <c r="D333" i="33"/>
  <c r="D332" i="33"/>
  <c r="C331" i="33"/>
  <c r="D330" i="33"/>
  <c r="E330" i="33" s="1"/>
  <c r="D329" i="33"/>
  <c r="E329" i="33" s="1"/>
  <c r="C328" i="33"/>
  <c r="D327" i="33"/>
  <c r="E327" i="33" s="1"/>
  <c r="E326" i="33"/>
  <c r="D326" i="33"/>
  <c r="C325" i="33"/>
  <c r="D324" i="33"/>
  <c r="E324" i="33" s="1"/>
  <c r="D323" i="33"/>
  <c r="E323" i="33" s="1"/>
  <c r="D322" i="33"/>
  <c r="E322" i="33" s="1"/>
  <c r="D321" i="33"/>
  <c r="E321" i="33" s="1"/>
  <c r="E320" i="33"/>
  <c r="D320" i="33"/>
  <c r="D319" i="33"/>
  <c r="E319" i="33" s="1"/>
  <c r="D318" i="33"/>
  <c r="E318" i="33" s="1"/>
  <c r="D317" i="33"/>
  <c r="E316" i="33"/>
  <c r="D316" i="33"/>
  <c r="C315" i="33"/>
  <c r="D313" i="33"/>
  <c r="E313" i="33" s="1"/>
  <c r="D312" i="33"/>
  <c r="D311" i="33"/>
  <c r="E311" i="33" s="1"/>
  <c r="D310" i="33"/>
  <c r="E310" i="33" s="1"/>
  <c r="E309" i="33"/>
  <c r="D309" i="33"/>
  <c r="C308" i="33"/>
  <c r="D307" i="33"/>
  <c r="E307" i="33" s="1"/>
  <c r="E306" i="33"/>
  <c r="D306" i="33"/>
  <c r="D305" i="33" s="1"/>
  <c r="C305" i="33"/>
  <c r="D304" i="33"/>
  <c r="E304" i="33" s="1"/>
  <c r="D303" i="33"/>
  <c r="C302" i="33"/>
  <c r="D301" i="33"/>
  <c r="E301" i="33" s="1"/>
  <c r="D300" i="33"/>
  <c r="E300" i="33" s="1"/>
  <c r="E299" i="33"/>
  <c r="D299" i="33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E274" i="33"/>
  <c r="D274" i="33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E266" i="33"/>
  <c r="D266" i="33"/>
  <c r="C265" i="33"/>
  <c r="D264" i="33"/>
  <c r="D262" i="33"/>
  <c r="E262" i="33" s="1"/>
  <c r="D261" i="33"/>
  <c r="E261" i="33" s="1"/>
  <c r="C260" i="33"/>
  <c r="J259" i="33"/>
  <c r="J258" i="33"/>
  <c r="J257" i="33"/>
  <c r="J256" i="33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D227" i="33"/>
  <c r="E227" i="33" s="1"/>
  <c r="D226" i="33"/>
  <c r="E226" i="33" s="1"/>
  <c r="D225" i="33"/>
  <c r="E225" i="33" s="1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E205" i="33"/>
  <c r="D205" i="33"/>
  <c r="C204" i="33"/>
  <c r="D202" i="33"/>
  <c r="C201" i="33"/>
  <c r="C200" i="33" s="1"/>
  <c r="D199" i="33"/>
  <c r="D198" i="33" s="1"/>
  <c r="C198" i="33"/>
  <c r="C197" i="33" s="1"/>
  <c r="D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E181" i="33"/>
  <c r="E180" i="33" s="1"/>
  <c r="D181" i="33"/>
  <c r="D180" i="33" s="1"/>
  <c r="C179" i="33"/>
  <c r="J178" i="33"/>
  <c r="J177" i="33"/>
  <c r="D176" i="33"/>
  <c r="E176" i="33" s="1"/>
  <c r="D175" i="33"/>
  <c r="D174" i="33" s="1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D162" i="33"/>
  <c r="E162" i="33" s="1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E141" i="33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D127" i="33"/>
  <c r="D126" i="33" s="1"/>
  <c r="C126" i="33"/>
  <c r="D125" i="33"/>
  <c r="E125" i="33" s="1"/>
  <c r="D124" i="33"/>
  <c r="C123" i="33"/>
  <c r="D122" i="33"/>
  <c r="E122" i="33" s="1"/>
  <c r="D121" i="33"/>
  <c r="E121" i="33" s="1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E106" i="33"/>
  <c r="D106" i="33"/>
  <c r="D105" i="33"/>
  <c r="E105" i="33" s="1"/>
  <c r="D104" i="33"/>
  <c r="E104" i="33" s="1"/>
  <c r="D103" i="33"/>
  <c r="E103" i="33" s="1"/>
  <c r="E102" i="33"/>
  <c r="D102" i="33"/>
  <c r="D101" i="33"/>
  <c r="E101" i="33" s="1"/>
  <c r="D100" i="33"/>
  <c r="E100" i="33" s="1"/>
  <c r="D99" i="33"/>
  <c r="E98" i="33"/>
  <c r="D98" i="33"/>
  <c r="J97" i="33"/>
  <c r="C97" i="33"/>
  <c r="E96" i="33"/>
  <c r="D96" i="33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E88" i="33"/>
  <c r="D88" i="33"/>
  <c r="D87" i="33"/>
  <c r="E87" i="33" s="1"/>
  <c r="D86" i="33"/>
  <c r="E86" i="33" s="1"/>
  <c r="D85" i="33"/>
  <c r="E85" i="33" s="1"/>
  <c r="E84" i="33"/>
  <c r="D84" i="33"/>
  <c r="D83" i="33"/>
  <c r="E83" i="33" s="1"/>
  <c r="D82" i="33"/>
  <c r="E82" i="33" s="1"/>
  <c r="D81" i="33"/>
  <c r="E81" i="33" s="1"/>
  <c r="E80" i="33"/>
  <c r="D80" i="33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E72" i="33"/>
  <c r="D72" i="33"/>
  <c r="D71" i="33"/>
  <c r="E71" i="33" s="1"/>
  <c r="D70" i="33"/>
  <c r="E70" i="33" s="1"/>
  <c r="D69" i="33"/>
  <c r="E69" i="33" s="1"/>
  <c r="J68" i="33"/>
  <c r="C68" i="33"/>
  <c r="J67" i="33"/>
  <c r="E66" i="33"/>
  <c r="D66" i="33"/>
  <c r="D65" i="33"/>
  <c r="E65" i="33" s="1"/>
  <c r="D64" i="33"/>
  <c r="D63" i="33"/>
  <c r="E63" i="33" s="1"/>
  <c r="E62" i="33"/>
  <c r="D62" i="33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E51" i="33"/>
  <c r="D51" i="33"/>
  <c r="D50" i="33"/>
  <c r="E50" i="33" s="1"/>
  <c r="D49" i="33"/>
  <c r="E49" i="33" s="1"/>
  <c r="D48" i="33"/>
  <c r="E48" i="33" s="1"/>
  <c r="E47" i="33"/>
  <c r="D47" i="33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E39" i="33" s="1"/>
  <c r="J38" i="33"/>
  <c r="C38" i="33"/>
  <c r="D37" i="33"/>
  <c r="E37" i="33" s="1"/>
  <c r="D36" i="33"/>
  <c r="E36" i="33" s="1"/>
  <c r="D35" i="33"/>
  <c r="E35" i="33" s="1"/>
  <c r="D34" i="33"/>
  <c r="E34" i="33" s="1"/>
  <c r="E33" i="33"/>
  <c r="D33" i="33"/>
  <c r="D32" i="33"/>
  <c r="E32" i="33" s="1"/>
  <c r="D31" i="33"/>
  <c r="E31" i="33" s="1"/>
  <c r="D30" i="33"/>
  <c r="E30" i="33" s="1"/>
  <c r="E29" i="33"/>
  <c r="D29" i="33"/>
  <c r="D28" i="33"/>
  <c r="E28" i="33" s="1"/>
  <c r="D27" i="33"/>
  <c r="E27" i="33" s="1"/>
  <c r="D26" i="33"/>
  <c r="E26" i="33" s="1"/>
  <c r="E25" i="33"/>
  <c r="D25" i="33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E17" i="33"/>
  <c r="D17" i="33"/>
  <c r="D16" i="33"/>
  <c r="E16" i="33" s="1"/>
  <c r="D15" i="33"/>
  <c r="E15" i="33" s="1"/>
  <c r="D14" i="33"/>
  <c r="E14" i="33" s="1"/>
  <c r="E13" i="33"/>
  <c r="D13" i="33"/>
  <c r="D12" i="33"/>
  <c r="E12" i="33" s="1"/>
  <c r="J11" i="33"/>
  <c r="C11" i="33"/>
  <c r="D10" i="33"/>
  <c r="E10" i="33" s="1"/>
  <c r="D9" i="33"/>
  <c r="E9" i="33" s="1"/>
  <c r="E8" i="33"/>
  <c r="D8" i="33"/>
  <c r="D7" i="33"/>
  <c r="E7" i="33" s="1"/>
  <c r="D6" i="33"/>
  <c r="E6" i="33" s="1"/>
  <c r="D5" i="33"/>
  <c r="E5" i="33" s="1"/>
  <c r="J4" i="33"/>
  <c r="C4" i="33"/>
  <c r="J3" i="33"/>
  <c r="J2" i="33"/>
  <c r="J1" i="33"/>
  <c r="C77" i="35" l="1"/>
  <c r="E551" i="39"/>
  <c r="E550" i="39" s="1"/>
  <c r="E444" i="39"/>
  <c r="C259" i="39"/>
  <c r="C115" i="39"/>
  <c r="C114" i="39" s="1"/>
  <c r="C2" i="39"/>
  <c r="D61" i="33"/>
  <c r="E127" i="33"/>
  <c r="C153" i="33"/>
  <c r="E175" i="33"/>
  <c r="D260" i="33"/>
  <c r="D331" i="33"/>
  <c r="D373" i="33"/>
  <c r="D522" i="33"/>
  <c r="D661" i="33"/>
  <c r="D665" i="33"/>
  <c r="E74" i="34"/>
  <c r="D551" i="38"/>
  <c r="D550" i="38" s="1"/>
  <c r="E263" i="39"/>
  <c r="E153" i="38"/>
  <c r="E152" i="38" s="1"/>
  <c r="C67" i="33"/>
  <c r="C228" i="33"/>
  <c r="D250" i="33"/>
  <c r="D325" i="33"/>
  <c r="E374" i="33"/>
  <c r="E373" i="33" s="1"/>
  <c r="C484" i="33"/>
  <c r="D556" i="33"/>
  <c r="E666" i="33"/>
  <c r="D718" i="33"/>
  <c r="D772" i="33"/>
  <c r="D771" i="33" s="1"/>
  <c r="C528" i="31"/>
  <c r="C551" i="31"/>
  <c r="C550" i="31" s="1"/>
  <c r="C645" i="31"/>
  <c r="F74" i="34"/>
  <c r="E67" i="38"/>
  <c r="E135" i="38"/>
  <c r="D378" i="33"/>
  <c r="D455" i="33"/>
  <c r="D676" i="33"/>
  <c r="D683" i="33"/>
  <c r="E484" i="39"/>
  <c r="E483" i="39" s="1"/>
  <c r="D135" i="39"/>
  <c r="E188" i="39"/>
  <c r="E528" i="38"/>
  <c r="D314" i="38"/>
  <c r="D179" i="38"/>
  <c r="D132" i="33"/>
  <c r="D185" i="33"/>
  <c r="D184" i="33" s="1"/>
  <c r="D38" i="33"/>
  <c r="E64" i="33"/>
  <c r="E61" i="33" s="1"/>
  <c r="D123" i="33"/>
  <c r="E133" i="33"/>
  <c r="E132" i="33" s="1"/>
  <c r="D182" i="33"/>
  <c r="D179" i="33" s="1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C726" i="33" s="1"/>
  <c r="C725" i="33" s="1"/>
  <c r="D777" i="33"/>
  <c r="C170" i="31"/>
  <c r="C188" i="31"/>
  <c r="D3" i="38"/>
  <c r="C178" i="38"/>
  <c r="C177" i="38" s="1"/>
  <c r="C114" i="38" s="1"/>
  <c r="E229" i="33"/>
  <c r="E228" i="33" s="1"/>
  <c r="E298" i="33"/>
  <c r="E645" i="39"/>
  <c r="D4" i="33"/>
  <c r="C3" i="33"/>
  <c r="D97" i="33"/>
  <c r="E143" i="33"/>
  <c r="D160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E551" i="38"/>
  <c r="E550" i="38" s="1"/>
  <c r="D561" i="38"/>
  <c r="D340" i="38"/>
  <c r="D444" i="38"/>
  <c r="D484" i="39"/>
  <c r="D483" i="39" s="1"/>
  <c r="D340" i="39"/>
  <c r="D153" i="39"/>
  <c r="D152" i="39" s="1"/>
  <c r="D215" i="39"/>
  <c r="D203" i="39"/>
  <c r="D67" i="39"/>
  <c r="D2" i="39" s="1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D135" i="38"/>
  <c r="E4" i="33"/>
  <c r="E513" i="33"/>
  <c r="E11" i="33"/>
  <c r="E126" i="33"/>
  <c r="E174" i="33"/>
  <c r="E68" i="33"/>
  <c r="D157" i="33"/>
  <c r="D153" i="33" s="1"/>
  <c r="E239" i="33"/>
  <c r="E238" i="33" s="1"/>
  <c r="D409" i="33"/>
  <c r="D416" i="33"/>
  <c r="D429" i="33"/>
  <c r="D11" i="33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H77" i="35"/>
  <c r="D116" i="38"/>
  <c r="D115" i="38" s="1"/>
  <c r="E561" i="38"/>
  <c r="D263" i="39"/>
  <c r="D188" i="39"/>
  <c r="C215" i="33"/>
  <c r="E120" i="33"/>
  <c r="E154" i="33"/>
  <c r="E153" i="33" s="1"/>
  <c r="E167" i="33"/>
  <c r="E204" i="33"/>
  <c r="E244" i="33"/>
  <c r="E243" i="33" s="1"/>
  <c r="D328" i="33"/>
  <c r="D353" i="33"/>
  <c r="C444" i="33"/>
  <c r="D474" i="33"/>
  <c r="D497" i="33"/>
  <c r="E99" i="33"/>
  <c r="E97" i="33" s="1"/>
  <c r="E67" i="33" s="1"/>
  <c r="C116" i="33"/>
  <c r="E124" i="33"/>
  <c r="E123" i="33" s="1"/>
  <c r="E148" i="33"/>
  <c r="E146" i="33" s="1"/>
  <c r="C163" i="33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178" i="38" s="1"/>
  <c r="D177" i="38" s="1"/>
  <c r="D444" i="39"/>
  <c r="E717" i="39"/>
  <c r="E716" i="39" s="1"/>
  <c r="E215" i="39"/>
  <c r="E3" i="38"/>
  <c r="E140" i="33"/>
  <c r="E289" i="33"/>
  <c r="E522" i="33"/>
  <c r="E646" i="33"/>
  <c r="E314" i="38"/>
  <c r="D645" i="38"/>
  <c r="D560" i="38" s="1"/>
  <c r="E178" i="38"/>
  <c r="E177" i="38" s="1"/>
  <c r="E38" i="33"/>
  <c r="E260" i="33"/>
  <c r="E412" i="33"/>
  <c r="E491" i="33"/>
  <c r="C551" i="33"/>
  <c r="C550" i="33" s="1"/>
  <c r="D592" i="33"/>
  <c r="D610" i="33"/>
  <c r="C135" i="31"/>
  <c r="C717" i="31"/>
  <c r="C716" i="31" s="1"/>
  <c r="E340" i="38"/>
  <c r="E339" i="38" s="1"/>
  <c r="C339" i="39"/>
  <c r="C258" i="39" s="1"/>
  <c r="C257" i="39" s="1"/>
  <c r="E163" i="39"/>
  <c r="E152" i="39" s="1"/>
  <c r="D116" i="39"/>
  <c r="E3" i="39"/>
  <c r="E561" i="39"/>
  <c r="E203" i="39"/>
  <c r="C559" i="39"/>
  <c r="E340" i="39"/>
  <c r="E314" i="39"/>
  <c r="E116" i="39"/>
  <c r="E135" i="39"/>
  <c r="E67" i="39"/>
  <c r="D561" i="39"/>
  <c r="D560" i="39" s="1"/>
  <c r="E726" i="39"/>
  <c r="E725" i="39" s="1"/>
  <c r="D314" i="39"/>
  <c r="D259" i="39" s="1"/>
  <c r="C559" i="38"/>
  <c r="E484" i="38"/>
  <c r="E259" i="38"/>
  <c r="E726" i="38"/>
  <c r="E725" i="38" s="1"/>
  <c r="E509" i="38"/>
  <c r="D263" i="38"/>
  <c r="D483" i="38"/>
  <c r="D726" i="38"/>
  <c r="D725" i="38" s="1"/>
  <c r="E115" i="38"/>
  <c r="E645" i="38"/>
  <c r="E560" i="38" s="1"/>
  <c r="C483" i="31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D163" i="33" s="1"/>
  <c r="E171" i="33"/>
  <c r="E194" i="33"/>
  <c r="E193" i="33" s="1"/>
  <c r="D193" i="33"/>
  <c r="E208" i="33"/>
  <c r="E207" i="33" s="1"/>
  <c r="E203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203" i="33"/>
  <c r="E179" i="33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D736" i="28"/>
  <c r="E736" i="28" s="1"/>
  <c r="D735" i="28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E449" i="28"/>
  <c r="D449" i="28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7" i="28" s="1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D758" i="26"/>
  <c r="E758" i="26" s="1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E319" i="26"/>
  <c r="D319" i="26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6" i="26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59" i="39" l="1"/>
  <c r="E339" i="39"/>
  <c r="D339" i="39"/>
  <c r="D258" i="39" s="1"/>
  <c r="D257" i="39" s="1"/>
  <c r="D115" i="39"/>
  <c r="D114" i="39" s="1"/>
  <c r="D179" i="26"/>
  <c r="D344" i="28"/>
  <c r="D734" i="28"/>
  <c r="E484" i="33"/>
  <c r="D259" i="38"/>
  <c r="D258" i="38" s="1"/>
  <c r="D559" i="39"/>
  <c r="E560" i="39"/>
  <c r="E559" i="39" s="1"/>
  <c r="C115" i="33"/>
  <c r="D3" i="33"/>
  <c r="E3" i="33"/>
  <c r="C2" i="33"/>
  <c r="C152" i="33"/>
  <c r="D97" i="28"/>
  <c r="E378" i="26"/>
  <c r="D353" i="28"/>
  <c r="D373" i="28"/>
  <c r="E528" i="33"/>
  <c r="D444" i="33"/>
  <c r="D484" i="33"/>
  <c r="D314" i="33"/>
  <c r="E683" i="27"/>
  <c r="D450" i="28"/>
  <c r="E592" i="28"/>
  <c r="E163" i="33"/>
  <c r="C559" i="31"/>
  <c r="C178" i="31"/>
  <c r="C177" i="31" s="1"/>
  <c r="D339" i="38"/>
  <c r="E183" i="26"/>
  <c r="E182" i="26" s="1"/>
  <c r="D404" i="26"/>
  <c r="D587" i="26"/>
  <c r="E679" i="26"/>
  <c r="E183" i="27"/>
  <c r="E182" i="27" s="1"/>
  <c r="D250" i="28"/>
  <c r="D733" i="28"/>
  <c r="E745" i="28"/>
  <c r="E744" i="28" s="1"/>
  <c r="D751" i="28"/>
  <c r="D750" i="28" s="1"/>
  <c r="D756" i="28"/>
  <c r="D755" i="28" s="1"/>
  <c r="D185" i="31"/>
  <c r="D184" i="31" s="1"/>
  <c r="D263" i="33"/>
  <c r="D259" i="33" s="1"/>
  <c r="C115" i="31"/>
  <c r="D178" i="39"/>
  <c r="D177" i="39" s="1"/>
  <c r="C152" i="31"/>
  <c r="D171" i="26"/>
  <c r="D170" i="26" s="1"/>
  <c r="D315" i="26"/>
  <c r="D353" i="26"/>
  <c r="E382" i="26"/>
  <c r="E405" i="26"/>
  <c r="E404" i="26" s="1"/>
  <c r="E588" i="26"/>
  <c r="D143" i="27"/>
  <c r="D120" i="28"/>
  <c r="D132" i="28"/>
  <c r="E251" i="28"/>
  <c r="E416" i="28"/>
  <c r="D494" i="28"/>
  <c r="E513" i="28"/>
  <c r="E509" i="28" s="1"/>
  <c r="D529" i="28"/>
  <c r="C560" i="33"/>
  <c r="D228" i="33"/>
  <c r="E743" i="33"/>
  <c r="E170" i="33"/>
  <c r="E178" i="39"/>
  <c r="E177" i="39" s="1"/>
  <c r="E645" i="33"/>
  <c r="E340" i="33"/>
  <c r="E258" i="39"/>
  <c r="E257" i="39" s="1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E152" i="33"/>
  <c r="E2" i="33"/>
  <c r="E483" i="38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D11" i="26"/>
  <c r="E181" i="26"/>
  <c r="E180" i="26" s="1"/>
  <c r="E316" i="26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E115" i="39"/>
  <c r="E114" i="39" s="1"/>
  <c r="D308" i="31"/>
  <c r="E538" i="33"/>
  <c r="E483" i="33" s="1"/>
  <c r="C114" i="33"/>
  <c r="D152" i="33"/>
  <c r="D135" i="33"/>
  <c r="C559" i="33"/>
  <c r="E444" i="33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D339" i="33" s="1"/>
  <c r="D258" i="33" s="1"/>
  <c r="D257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E244" i="28" s="1"/>
  <c r="E243" i="28" s="1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D215" i="28" s="1"/>
  <c r="E654" i="28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5" i="31" s="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216" i="27" s="1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E154" i="28" s="1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D325" i="27"/>
  <c r="E354" i="27"/>
  <c r="E353" i="27" s="1"/>
  <c r="E396" i="27"/>
  <c r="E395" i="27" s="1"/>
  <c r="D459" i="27"/>
  <c r="E596" i="27"/>
  <c r="E595" i="27" s="1"/>
  <c r="D595" i="27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49" i="28"/>
  <c r="E189" i="28"/>
  <c r="D265" i="28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E179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43" i="27"/>
  <c r="E753" i="27"/>
  <c r="E751" i="27" s="1"/>
  <c r="E750" i="27" s="1"/>
  <c r="D751" i="27"/>
  <c r="D750" i="27" s="1"/>
  <c r="E11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D203" i="26" l="1"/>
  <c r="D484" i="26"/>
  <c r="D551" i="26"/>
  <c r="D550" i="26" s="1"/>
  <c r="D67" i="28"/>
  <c r="D2" i="28" s="1"/>
  <c r="E743" i="26"/>
  <c r="D116" i="28"/>
  <c r="D528" i="26"/>
  <c r="E339" i="33"/>
  <c r="E258" i="33" s="1"/>
  <c r="E257" i="33" s="1"/>
  <c r="E203" i="26"/>
  <c r="D163" i="26"/>
  <c r="E538" i="27"/>
  <c r="D228" i="27"/>
  <c r="D528" i="31"/>
  <c r="E259" i="33"/>
  <c r="E170" i="28"/>
  <c r="E170" i="26"/>
  <c r="E163" i="26"/>
  <c r="C114" i="31"/>
  <c r="D263" i="26"/>
  <c r="D263" i="28"/>
  <c r="D153" i="27"/>
  <c r="D203" i="31"/>
  <c r="D484" i="27"/>
  <c r="D444" i="28"/>
  <c r="D645" i="28"/>
  <c r="D179" i="31"/>
  <c r="E114" i="33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152" i="28" s="1"/>
  <c r="E263" i="26"/>
  <c r="E726" i="26"/>
  <c r="E725" i="26" s="1"/>
  <c r="E153" i="26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67" i="27"/>
  <c r="E263" i="27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35" i="28"/>
  <c r="E645" i="28"/>
  <c r="E67" i="28"/>
  <c r="E484" i="31"/>
  <c r="D153" i="28"/>
  <c r="D3" i="26"/>
  <c r="D2" i="26" s="1"/>
  <c r="E3" i="26"/>
  <c r="E67" i="26"/>
  <c r="E228" i="27"/>
  <c r="E178" i="27" s="1"/>
  <c r="E177" i="27" s="1"/>
  <c r="E645" i="27"/>
  <c r="E170" i="27"/>
  <c r="E152" i="27" s="1"/>
  <c r="E228" i="28"/>
  <c r="E178" i="28" s="1"/>
  <c r="E177" i="28" s="1"/>
  <c r="D152" i="28"/>
  <c r="E228" i="31"/>
  <c r="D178" i="31"/>
  <c r="D177" i="31" s="1"/>
  <c r="D340" i="31"/>
  <c r="D314" i="28"/>
  <c r="D259" i="28" s="1"/>
  <c r="D3" i="31"/>
  <c r="D153" i="31"/>
  <c r="E551" i="26"/>
  <c r="E550" i="26" s="1"/>
  <c r="D483" i="27"/>
  <c r="E314" i="27"/>
  <c r="D263" i="27"/>
  <c r="D259" i="27" s="1"/>
  <c r="D561" i="27"/>
  <c r="E538" i="28"/>
  <c r="E645" i="31"/>
  <c r="D314" i="31"/>
  <c r="D259" i="31" s="1"/>
  <c r="D561" i="28"/>
  <c r="D560" i="28" s="1"/>
  <c r="D559" i="28" s="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483" i="31" s="1"/>
  <c r="D561" i="31"/>
  <c r="E444" i="31"/>
  <c r="E444" i="28"/>
  <c r="E561" i="28"/>
  <c r="E560" i="28" s="1"/>
  <c r="D483" i="28"/>
  <c r="E116" i="28"/>
  <c r="E314" i="28"/>
  <c r="E484" i="28"/>
  <c r="E340" i="28"/>
  <c r="E263" i="28"/>
  <c r="E551" i="28"/>
  <c r="E550" i="28" s="1"/>
  <c r="E3" i="28"/>
  <c r="E259" i="27"/>
  <c r="D152" i="27"/>
  <c r="E726" i="27"/>
  <c r="E725" i="27" s="1"/>
  <c r="D135" i="27"/>
  <c r="D115" i="27" s="1"/>
  <c r="D560" i="27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339" i="26" s="1"/>
  <c r="E483" i="26"/>
  <c r="E561" i="26"/>
  <c r="D645" i="26"/>
  <c r="D560" i="26" s="1"/>
  <c r="D559" i="26" s="1"/>
  <c r="E152" i="26" l="1"/>
  <c r="E483" i="28"/>
  <c r="E115" i="28"/>
  <c r="D178" i="27"/>
  <c r="D177" i="27" s="1"/>
  <c r="D114" i="28"/>
  <c r="D2" i="27"/>
  <c r="E152" i="31"/>
  <c r="E483" i="31"/>
  <c r="E114" i="26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258" i="28" s="1"/>
  <c r="E257" i="28" s="1"/>
  <c r="E114" i="28"/>
  <c r="D114" i="27"/>
  <c r="E258" i="27"/>
  <c r="E257" i="27" s="1"/>
  <c r="E559" i="27"/>
  <c r="D559" i="27"/>
  <c r="D258" i="26"/>
  <c r="D257" i="26" s="1"/>
  <c r="E258" i="31" l="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228" i="26" l="1"/>
  <c r="C228" i="28"/>
  <c r="C743" i="26"/>
  <c r="C67" i="26"/>
  <c r="C170" i="26"/>
  <c r="C135" i="26"/>
  <c r="C163" i="26"/>
  <c r="C444" i="27"/>
  <c r="C743" i="27"/>
  <c r="C551" i="26"/>
  <c r="C550" i="26" s="1"/>
  <c r="C163" i="28"/>
  <c r="C3" i="26"/>
  <c r="C2" i="26" s="1"/>
  <c r="C67" i="28"/>
  <c r="C2" i="28" s="1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561" i="28"/>
  <c r="C560" i="28" s="1"/>
  <c r="C743" i="28"/>
  <c r="C726" i="28" s="1"/>
  <c r="C725" i="28" s="1"/>
  <c r="C116" i="28"/>
  <c r="C444" i="28"/>
  <c r="C339" i="28" s="1"/>
  <c r="C153" i="26"/>
  <c r="C152" i="26" s="1"/>
  <c r="C188" i="26"/>
  <c r="C484" i="26"/>
  <c r="C116" i="26"/>
  <c r="C215" i="26"/>
  <c r="C645" i="26"/>
  <c r="C560" i="26" s="1"/>
  <c r="C528" i="26"/>
  <c r="C203" i="26"/>
  <c r="C263" i="26"/>
  <c r="C203" i="27"/>
  <c r="C263" i="27"/>
  <c r="C170" i="27"/>
  <c r="C153" i="27"/>
  <c r="C314" i="27"/>
  <c r="C340" i="27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483" i="28" l="1"/>
  <c r="C339" i="27"/>
  <c r="C115" i="26"/>
  <c r="C178" i="28"/>
  <c r="C177" i="28" s="1"/>
  <c r="C115" i="28"/>
  <c r="C259" i="28"/>
  <c r="C259" i="27"/>
  <c r="C559" i="26"/>
  <c r="C559" i="28"/>
  <c r="C2" i="27"/>
  <c r="C178" i="27"/>
  <c r="C177" i="27" s="1"/>
  <c r="C483" i="26"/>
  <c r="C339" i="26"/>
  <c r="C259" i="26"/>
  <c r="C178" i="26"/>
  <c r="C177" i="26" s="1"/>
  <c r="C114" i="26" s="1"/>
  <c r="C152" i="28"/>
  <c r="C258" i="28"/>
  <c r="C257" i="28" s="1"/>
  <c r="C152" i="27"/>
  <c r="C115" i="27"/>
  <c r="C114" i="28"/>
  <c r="C560" i="27"/>
  <c r="C559" i="27" s="1"/>
  <c r="C483" i="27"/>
  <c r="C258" i="27" s="1"/>
  <c r="C257" i="27" s="1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<sst xmlns="http://schemas.openxmlformats.org/spreadsheetml/2006/main" count="6333" uniqueCount="979">
  <si>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</si>
  <si>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</si>
  <si>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</si>
  <si>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</si>
  <si>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</si>
  <si>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</si>
  <si>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</si>
  <si>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</si>
  <si>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</si>
  <si>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</si>
  <si>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</si>
  <si>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</si>
  <si>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</si>
  <si>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</si>
  <si>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</si>
  <si>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</si>
  <si>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</si>
  <si>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</si>
  <si>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</si>
  <si>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</si>
  <si>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</si>
  <si>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</si>
  <si>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</si>
  <si>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</si>
  <si>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</si>
  <si>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</si>
  <si>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</si>
  <si>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</si>
  <si>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</si>
  <si>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</si>
  <si>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</si>
  <si>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</si>
  <si>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</si>
  <si>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</si>
  <si>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</si>
  <si>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</si>
  <si>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</si>
  <si>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</si>
  <si>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</si>
  <si>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</si>
  <si>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</si>
  <si>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</si>
  <si>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</si>
  <si>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</si>
  <si>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</si>
  <si>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</si>
  <si>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</si>
  <si>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</si>
  <si>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</si>
  <si>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</si>
  <si>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</si>
  <si>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</si>
  <si>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</si>
  <si>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</si>
  <si>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</si>
  <si>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</si>
  <si>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</si>
  <si>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</si>
  <si>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</si>
  <si>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</si>
  <si>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</si>
  <si>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</si>
  <si>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</si>
  <si>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</si>
  <si>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</si>
  <si>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</si>
  <si>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</si>
  <si>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</si>
  <si>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</si>
  <si>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</si>
  <si>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</si>
  <si>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</si>
  <si>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</si>
  <si>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</si>
  <si>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</si>
  <si>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</si>
  <si>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</si>
  <si>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</si>
  <si>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</si>
  <si>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</si>
  <si>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</si>
  <si>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</si>
  <si>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</si>
  <si>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</si>
  <si>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</si>
  <si>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</si>
  <si>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</si>
  <si>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</si>
  <si>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</si>
  <si>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</si>
  <si>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</si>
  <si>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</si>
  <si>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</si>
  <si>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</si>
  <si>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</si>
  <si>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</si>
  <si>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</si>
  <si>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</si>
  <si>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</si>
  <si>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</si>
  <si>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</si>
  <si>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</si>
  <si>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</si>
  <si>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</si>
  <si>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</si>
  <si>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</si>
  <si>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</si>
  <si>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</si>
  <si>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</si>
  <si>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</si>
  <si>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</si>
  <si>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</si>
  <si>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</si>
  <si>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</si>
  <si>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</si>
  <si>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</si>
  <si>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</si>
  <si>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</si>
  <si>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</si>
  <si>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</si>
  <si>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</si>
  <si>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</si>
  <si>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</si>
  <si>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</si>
  <si>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</si>
  <si>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</si>
  <si>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</si>
  <si>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</si>
  <si>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</si>
  <si>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</si>
  <si>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</si>
  <si>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</si>
  <si>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</si>
  <si>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</si>
  <si>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</si>
  <si>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</si>
  <si>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</si>
  <si>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</si>
  <si>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</si>
  <si>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</si>
  <si>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</si>
  <si>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</si>
  <si>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</si>
  <si>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</si>
  <si>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</si>
  <si>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</si>
  <si>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</si>
  <si>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</si>
  <si>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</si>
  <si>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</si>
  <si>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</si>
  <si>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</si>
  <si>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</si>
  <si>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</si>
  <si>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</si>
  <si>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</si>
  <si>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</si>
  <si>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</si>
  <si>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</si>
  <si>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</si>
  <si>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</si>
  <si>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</si>
  <si>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</si>
  <si>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</si>
  <si>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</si>
  <si>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</si>
  <si>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</si>
  <si>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</si>
  <si>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</si>
  <si>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</si>
  <si>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</si>
  <si>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</si>
  <si>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</si>
  <si>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</si>
  <si>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</si>
  <si>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</si>
  <si>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</si>
  <si>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</si>
  <si>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</si>
  <si>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</si>
  <si>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</si>
  <si>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</si>
  <si>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</si>
  <si>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</si>
  <si>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</si>
  <si>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</si>
  <si>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</si>
  <si>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</si>
  <si>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</si>
  <si>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</si>
  <si>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</si>
  <si>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</si>
  <si>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</si>
  <si>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</si>
  <si>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</si>
  <si>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</si>
  <si>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</si>
  <si>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</si>
  <si>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</si>
  <si>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</si>
  <si>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</si>
  <si>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</si>
  <si>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</si>
  <si>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</si>
  <si>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</si>
  <si>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</si>
  <si>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</si>
  <si>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</si>
  <si>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</si>
  <si>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</si>
  <si>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</si>
  <si>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</si>
  <si>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</si>
  <si>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</si>
  <si>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</si>
  <si>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</si>
  <si>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</si>
  <si>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</si>
  <si>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</si>
  <si>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</si>
  <si>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</si>
  <si>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</si>
  <si>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</si>
  <si>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</si>
  <si>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</si>
  <si>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</si>
  <si>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</si>
  <si>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</si>
  <si>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</si>
  <si>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</si>
  <si>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</si>
  <si>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</si>
  <si>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</si>
  <si>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</si>
  <si>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</si>
  <si>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</si>
  <si>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</si>
  <si>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</si>
  <si>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</si>
  <si>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</si>
  <si>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</si>
  <si>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</si>
  <si>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</si>
  <si>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</si>
  <si>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</si>
  <si>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</si>
  <si>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</si>
  <si>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</si>
  <si>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</si>
  <si>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</si>
  <si>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</si>
  <si>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</si>
  <si>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</si>
  <si>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</si>
  <si>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</si>
  <si>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</si>
  <si>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</si>
  <si>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</si>
  <si>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</si>
  <si>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</si>
  <si>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</si>
  <si>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</si>
  <si>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</si>
  <si>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</si>
  <si>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</si>
  <si>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</si>
  <si>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</si>
  <si>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</si>
  <si>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</si>
  <si>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</si>
  <si>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</si>
  <si>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</si>
  <si>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</si>
  <si>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</si>
  <si>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</si>
  <si>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</si>
  <si>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</si>
  <si>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</si>
  <si>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</si>
  <si>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</si>
  <si>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</si>
  <si>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</si>
  <si>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</si>
  <si>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</si>
  <si>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</si>
  <si>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</si>
  <si>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</si>
  <si>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</si>
  <si>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</si>
  <si>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</si>
  <si>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</si>
  <si>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</si>
  <si>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</si>
  <si>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</si>
  <si>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</si>
  <si>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</si>
  <si>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</si>
  <si>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</si>
  <si>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</si>
  <si>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</si>
  <si>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</si>
  <si>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</si>
  <si>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</si>
  <si>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</si>
  <si>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</si>
  <si>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</si>
  <si>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</si>
  <si>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</si>
  <si>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</si>
  <si>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</si>
  <si>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</si>
  <si>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</si>
  <si>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</si>
  <si>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</si>
  <si>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</si>
  <si>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</si>
  <si>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</si>
  <si>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</si>
  <si>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</si>
  <si>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</si>
  <si>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</si>
  <si>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</si>
  <si>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</si>
  <si>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</si>
  <si>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</si>
  <si>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</si>
  <si>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</si>
  <si>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</si>
  <si>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</si>
  <si>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</si>
  <si>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</si>
  <si>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</si>
  <si>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</si>
  <si>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</si>
  <si>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</si>
  <si>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</si>
  <si>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</si>
  <si>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</si>
  <si>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</si>
  <si>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</si>
  <si>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</si>
  <si>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</si>
  <si>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</si>
  <si>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</si>
  <si>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</si>
  <si>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</si>
  <si>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</si>
  <si>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</si>
  <si>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</si>
  <si>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</si>
  <si>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</si>
  <si>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</si>
  <si>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</si>
  <si>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</si>
  <si>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</si>
  <si>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</si>
  <si>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</si>
  <si>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</si>
  <si>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</si>
  <si>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</si>
  <si>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</si>
  <si>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</si>
  <si>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</si>
  <si>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</si>
  <si>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</si>
  <si>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</si>
  <si>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</si>
  <si>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</si>
  <si>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</si>
  <si>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</si>
  <si>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</si>
  <si>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</si>
  <si>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</si>
  <si>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</si>
  <si>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</si>
  <si>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</si>
  <si>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</si>
  <si>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</si>
  <si>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</si>
  <si>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</si>
  <si>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</si>
  <si>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</si>
  <si>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</si>
  <si>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</si>
  <si>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</si>
  <si>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</si>
  <si>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</si>
  <si>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</si>
  <si>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</si>
  <si>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</si>
  <si>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</si>
  <si>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</si>
  <si>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</si>
  <si>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</si>
  <si>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</si>
  <si>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</si>
  <si>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</si>
  <si>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</si>
  <si>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</si>
  <si>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</si>
  <si>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</si>
  <si>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</si>
  <si>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</si>
  <si>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</si>
  <si>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</si>
  <si>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</si>
  <si>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</si>
  <si>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</si>
  <si>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</si>
  <si>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</si>
  <si>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</si>
  <si>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</si>
  <si>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</si>
  <si>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</si>
  <si>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</si>
  <si>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</si>
  <si>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</si>
  <si>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</si>
  <si>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</si>
  <si>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</si>
  <si>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</si>
  <si>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</si>
  <si>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</si>
  <si>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</si>
  <si>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</si>
  <si>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</si>
  <si>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</si>
  <si>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</si>
  <si>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</si>
  <si>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</si>
  <si>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</si>
  <si>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</si>
  <si>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</si>
  <si>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</si>
  <si>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</si>
  <si>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</si>
  <si>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</si>
  <si>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</si>
  <si>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</si>
  <si>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</si>
  <si>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</si>
  <si>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</si>
  <si>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</si>
  <si>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</si>
  <si>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</si>
  <si>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</si>
  <si>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</si>
  <si>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</si>
  <si>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</si>
  <si>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</si>
  <si>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</si>
  <si>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</si>
  <si>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</si>
  <si>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</si>
  <si>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</si>
  <si>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</si>
  <si>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</si>
  <si>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</si>
  <si>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</si>
  <si>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</si>
  <si>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</si>
  <si>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</si>
  <si>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</si>
  <si>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</si>
  <si>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</si>
  <si>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</si>
  <si>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</si>
  <si>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</si>
  <si>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</si>
  <si>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</si>
  <si>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</si>
  <si>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</si>
  <si>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</si>
  <si>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</si>
  <si>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</si>
  <si>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</si>
  <si>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</si>
  <si>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</si>
  <si>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</si>
  <si>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</si>
  <si>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</si>
  <si>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</si>
  <si>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</si>
  <si>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</si>
  <si>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</si>
  <si>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</si>
  <si>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</si>
  <si>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</si>
  <si>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</si>
  <si>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</si>
  <si>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</si>
  <si>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</si>
  <si>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</si>
  <si>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</si>
  <si>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</si>
  <si>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</si>
  <si>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</si>
  <si>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</si>
  <si>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</si>
  <si>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</si>
  <si>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</si>
  <si>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</si>
  <si>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</si>
  <si>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</si>
  <si>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</si>
  <si>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</si>
  <si>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</si>
  <si>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</si>
  <si>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</si>
  <si>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</si>
  <si>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</si>
  <si>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</si>
  <si>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</si>
  <si>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</si>
  <si>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</si>
  <si>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</si>
  <si>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</si>
  <si>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</si>
  <si>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</si>
  <si>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</si>
  <si>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</si>
  <si>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</si>
  <si>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</si>
  <si>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</si>
  <si>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</si>
  <si>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</si>
  <si>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</si>
  <si>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</si>
  <si>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</si>
  <si>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</si>
  <si>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</si>
  <si>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</si>
  <si>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</si>
  <si>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</si>
  <si>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</si>
  <si>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</si>
  <si>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</si>
  <si>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</si>
  <si>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</si>
  <si>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</si>
  <si>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</si>
  <si>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</si>
  <si>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</si>
  <si>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</si>
  <si>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</si>
  <si>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</si>
  <si>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</si>
  <si>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</si>
  <si>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</si>
  <si>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</si>
  <si>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</si>
  <si>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</si>
  <si>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</si>
  <si>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</si>
  <si>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</si>
  <si>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</si>
  <si>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</si>
  <si>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</si>
  <si>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</si>
  <si>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</si>
  <si>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</si>
  <si>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</si>
  <si>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</si>
  <si>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</si>
  <si>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</si>
  <si>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</si>
  <si>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</si>
  <si>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</si>
  <si>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</si>
  <si>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</si>
  <si>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</si>
  <si>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</si>
  <si>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</si>
  <si>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</si>
  <si>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</si>
  <si>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</si>
  <si>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</si>
  <si>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</si>
  <si>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</si>
  <si>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</si>
  <si>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</si>
  <si>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</si>
  <si>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</si>
  <si>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</si>
  <si>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</si>
  <si>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</si>
  <si>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</si>
  <si>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</si>
  <si>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</si>
  <si>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</si>
  <si>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</si>
  <si>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</si>
  <si>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</si>
  <si>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</si>
  <si>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</si>
  <si>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</si>
  <si>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</si>
  <si>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</si>
  <si>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</si>
  <si>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</si>
  <si>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</si>
  <si>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</si>
  <si>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</si>
  <si>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</si>
  <si>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</si>
  <si>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</si>
  <si>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</si>
  <si>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</si>
  <si>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</si>
  <si>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</si>
  <si>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</si>
  <si>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</si>
  <si>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</si>
  <si>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</si>
  <si>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</si>
  <si>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</si>
  <si>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</si>
  <si>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</si>
  <si>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</si>
  <si>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</si>
  <si>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</si>
  <si>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</si>
  <si>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</si>
  <si>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</si>
  <si>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</si>
  <si>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</si>
  <si>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</si>
  <si>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</si>
  <si>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</si>
  <si>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</si>
  <si>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</si>
  <si>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</si>
  <si>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</si>
  <si>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</si>
  <si>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</si>
  <si>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</si>
  <si>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</si>
  <si>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</si>
  <si>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</si>
  <si>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</si>
  <si>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</si>
  <si>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</si>
  <si>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</si>
  <si>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</si>
  <si>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</si>
  <si>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</si>
  <si>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</si>
  <si>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</si>
  <si>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</si>
  <si>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</si>
  <si>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</si>
  <si>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</si>
  <si>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</si>
  <si>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</si>
  <si>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</si>
  <si>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</si>
  <si>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</si>
  <si>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</si>
  <si>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</si>
  <si>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</si>
  <si>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</si>
  <si>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</si>
  <si>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</si>
  <si>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</si>
  <si>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</si>
  <si>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</si>
  <si>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</si>
  <si>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</si>
  <si>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</si>
  <si>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</si>
  <si>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</si>
  <si>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</si>
  <si>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</si>
  <si>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</si>
  <si>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</si>
  <si>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</si>
  <si>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</si>
  <si>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</si>
  <si>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</si>
  <si>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</si>
  <si>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</si>
  <si>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</si>
  <si>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</si>
  <si>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</si>
  <si>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</si>
  <si>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</si>
  <si>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</si>
  <si>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</si>
  <si>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</si>
  <si>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</si>
  <si>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</si>
  <si>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</si>
  <si>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</si>
  <si>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</si>
  <si>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</si>
  <si>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</si>
  <si>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</si>
  <si>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</si>
  <si>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</si>
  <si>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</si>
  <si>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</si>
  <si>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</si>
  <si>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</si>
  <si>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</si>
  <si>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</si>
  <si>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</si>
  <si>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</si>
  <si>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</si>
  <si>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</si>
  <si>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</si>
  <si>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</si>
  <si>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</si>
  <si>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</si>
  <si>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</si>
  <si>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</si>
  <si>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</si>
  <si>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</si>
  <si>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</si>
  <si>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</si>
  <si>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</si>
  <si>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</si>
  <si>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</si>
  <si>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</si>
  <si>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</si>
  <si>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</si>
  <si>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</si>
  <si>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</si>
  <si>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</si>
  <si>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</si>
  <si>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</si>
  <si>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</si>
  <si>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</si>
  <si>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</si>
  <si>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</si>
  <si>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</si>
  <si>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</si>
  <si>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</si>
  <si>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</si>
  <si>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</si>
  <si>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</si>
  <si>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</si>
  <si>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</si>
  <si>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</si>
  <si>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</si>
  <si>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</si>
  <si>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</si>
  <si>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</si>
  <si>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</si>
  <si>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</si>
  <si>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</si>
  <si>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</si>
  <si>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</si>
  <si>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</si>
  <si>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</si>
  <si>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</si>
  <si>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</si>
  <si>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</si>
  <si>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</si>
  <si>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</si>
  <si>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</si>
  <si>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</si>
  <si>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</si>
  <si>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</si>
  <si>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</si>
  <si>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</si>
  <si>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</si>
  <si>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</si>
  <si>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</si>
  <si>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</si>
  <si>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</si>
  <si>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</si>
  <si>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</si>
  <si>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</si>
  <si>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</si>
  <si>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</si>
  <si>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</si>
  <si>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</si>
  <si>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</si>
  <si>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</si>
  <si>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</si>
  <si>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</si>
  <si>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</si>
  <si>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</si>
  <si>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</si>
  <si>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</si>
  <si>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</si>
  <si>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</si>
  <si>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</si>
  <si>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</si>
  <si>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</si>
  <si>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</si>
  <si>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</si>
  <si>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</si>
  <si>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</si>
  <si>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</si>
  <si>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</si>
  <si>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</si>
  <si>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</si>
  <si>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</si>
  <si>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</si>
  <si>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</si>
  <si>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</si>
  <si>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</si>
  <si>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</si>
  <si>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</si>
  <si>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</si>
  <si>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</si>
  <si>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</si>
  <si>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</si>
  <si>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</si>
  <si>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</si>
  <si>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</si>
  <si>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</si>
  <si>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</si>
  <si>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</si>
  <si>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</si>
  <si>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</si>
  <si>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</si>
  <si>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</si>
  <si>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</si>
  <si>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</si>
  <si>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</si>
  <si>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</si>
  <si>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</si>
  <si>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</si>
  <si>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</si>
  <si>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</si>
  <si>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</si>
  <si>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</si>
  <si>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</si>
  <si>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</si>
  <si>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</si>
  <si>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</si>
  <si>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</si>
  <si>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</si>
  <si>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</si>
  <si>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</si>
  <si>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</si>
  <si>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</si>
  <si>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</si>
  <si>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</si>
  <si>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</si>
  <si>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</si>
  <si>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</si>
  <si>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</si>
  <si>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</si>
  <si>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</si>
  <si>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</si>
  <si>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</si>
  <si>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</si>
  <si>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</si>
  <si>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</si>
  <si>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</si>
  <si>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</si>
  <si>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</si>
  <si>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</si>
  <si>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</si>
  <si>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</si>
  <si>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</si>
  <si>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</si>
  <si>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</si>
  <si>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</si>
  <si>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</si>
  <si>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</si>
  <si>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</si>
  <si>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</si>
  <si>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</si>
  <si>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</si>
  <si>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</si>
  <si>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</si>
  <si>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</si>
  <si>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</si>
  <si>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</si>
  <si>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</si>
  <si>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</si>
  <si>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</si>
  <si>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</si>
  <si>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</si>
  <si>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</si>
  <si>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</si>
  <si>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</si>
  <si>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</si>
  <si>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</si>
  <si>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</si>
  <si>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</si>
  <si>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</si>
  <si>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</si>
  <si>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</si>
  <si>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</si>
  <si>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</si>
  <si>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</si>
  <si>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</si>
  <si>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</si>
  <si>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</si>
  <si>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</si>
  <si>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</si>
  <si>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</si>
  <si>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</si>
  <si>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</si>
  <si>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</si>
  <si>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</si>
  <si>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</si>
  <si>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</si>
  <si>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</si>
  <si>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</si>
  <si>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</si>
  <si>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</si>
  <si>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</si>
  <si>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</si>
  <si>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</si>
  <si>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</si>
  <si>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</si>
  <si>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</si>
  <si>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</si>
  <si>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</si>
  <si>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</si>
  <si>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</si>
  <si>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</si>
  <si>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</si>
  <si>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</si>
  <si>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</si>
  <si>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</si>
  <si>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</si>
  <si>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</si>
  <si>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</si>
  <si>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</si>
  <si>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</si>
  <si>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</si>
  <si>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</si>
  <si>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</si>
  <si>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</si>
  <si>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</si>
  <si>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</si>
  <si>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</si>
  <si>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</si>
  <si>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</si>
  <si>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</si>
  <si>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</si>
  <si>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</si>
  <si>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</si>
  <si>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</si>
  <si>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</si>
  <si>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</si>
  <si>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</si>
  <si>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</si>
  <si>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</si>
  <si>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</si>
  <si>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</si>
  <si>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</si>
  <si>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</si>
  <si>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</si>
  <si>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</si>
  <si>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</si>
  <si>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</si>
  <si>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</si>
  <si>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</si>
  <si>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</si>
  <si>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</si>
  <si>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</si>
  <si>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</si>
  <si>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</si>
  <si>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</si>
  <si>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)</t>
  </si>
  <si>
    <t xml:space="preserve">المعلوم على المؤسسات </t>
  </si>
  <si>
    <t>مداخيل الأسواق المستلزمة</t>
  </si>
  <si>
    <t>الاكرية</t>
  </si>
  <si>
    <t>احداث وتهيئة مساحات خضراء</t>
  </si>
  <si>
    <t>تجميل مداخل المدن</t>
  </si>
  <si>
    <t>اقتناء وسائل النقل</t>
  </si>
  <si>
    <t>صيانة الطرقات والارصفة</t>
  </si>
  <si>
    <t xml:space="preserve">صيانة وتوسيع شبكة التنوير الهمومي </t>
  </si>
  <si>
    <t>اقتناء عقارات</t>
  </si>
  <si>
    <t>الماء الصالح للشراب</t>
  </si>
  <si>
    <t>تهيئة ماوى السيارات</t>
  </si>
  <si>
    <t>توسيع مركب تجاري</t>
  </si>
  <si>
    <t>دراسة مخطط المرور</t>
  </si>
  <si>
    <t xml:space="preserve">سوق بلدي موسمي </t>
  </si>
  <si>
    <t>اقتناء معدات نظافة وطرقات</t>
  </si>
  <si>
    <t>دراسة المخطط البلدي للتصرف في النفايات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</si>
</sst>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3" fontId="0" fillId="15" borderId="1" xfId="0" applyNumberFormat="1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final%20doc/&#1608;&#1604;&#1575;&#1610;&#1577;%20&#1587;&#1610;&#1583;&#1610;%20&#1576;&#1608;&#1586;&#1610;&#1583;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3" t="s">
        <v>30</v>
      </c>
      <c r="B1" s="183"/>
      <c r="C1" s="183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3" t="s">
        <v>67</v>
      </c>
      <c r="B256" s="183"/>
      <c r="C256" s="183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rightToLeft="1" topLeftCell="B1" workbookViewId="0">
      <selection activeCell="E44" sqref="E44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66" customWidth="1"/>
  </cols>
  <sheetData>
    <row r="1" spans="1:5">
      <c r="A1" s="150" t="s">
        <v>940</v>
      </c>
      <c r="B1" s="150" t="s">
        <v>941</v>
      </c>
      <c r="C1" s="150" t="s">
        <v>961</v>
      </c>
      <c r="D1" s="150" t="s">
        <v>942</v>
      </c>
      <c r="E1" s="163" t="s">
        <v>943</v>
      </c>
    </row>
    <row r="2" spans="1:5">
      <c r="A2" s="202" t="s">
        <v>944</v>
      </c>
      <c r="B2" s="151">
        <v>2011</v>
      </c>
      <c r="C2" s="152"/>
      <c r="D2" s="152"/>
      <c r="E2" s="164"/>
    </row>
    <row r="3" spans="1:5">
      <c r="A3" s="203"/>
      <c r="B3" s="151">
        <v>2012</v>
      </c>
      <c r="C3" s="152"/>
      <c r="D3" s="152"/>
      <c r="E3" s="164"/>
    </row>
    <row r="4" spans="1:5">
      <c r="A4" s="203"/>
      <c r="B4" s="151">
        <v>2013</v>
      </c>
      <c r="C4" s="152"/>
      <c r="D4" s="152"/>
      <c r="E4" s="164"/>
    </row>
    <row r="5" spans="1:5">
      <c r="A5" s="203"/>
      <c r="B5" s="151">
        <v>2014</v>
      </c>
      <c r="C5" s="152"/>
      <c r="D5" s="152"/>
      <c r="E5" s="164"/>
    </row>
    <row r="6" spans="1:5">
      <c r="A6" s="203"/>
      <c r="B6" s="151">
        <v>2015</v>
      </c>
      <c r="C6" s="152"/>
      <c r="D6" s="152"/>
      <c r="E6" s="164"/>
    </row>
    <row r="7" spans="1:5">
      <c r="A7" s="204"/>
      <c r="B7" s="151">
        <v>2016</v>
      </c>
      <c r="C7" s="152">
        <v>55161.7</v>
      </c>
      <c r="D7" s="152">
        <v>51356.103999999999</v>
      </c>
      <c r="E7" s="164">
        <f>D7/C7</f>
        <v>0.93101017553846244</v>
      </c>
    </row>
    <row r="8" spans="1:5">
      <c r="A8" s="205" t="s">
        <v>945</v>
      </c>
      <c r="B8" s="153">
        <v>2011</v>
      </c>
      <c r="C8" s="154"/>
      <c r="D8" s="154"/>
      <c r="E8" s="165"/>
    </row>
    <row r="9" spans="1:5">
      <c r="A9" s="206"/>
      <c r="B9" s="153">
        <v>2012</v>
      </c>
      <c r="C9" s="154"/>
      <c r="D9" s="154"/>
      <c r="E9" s="165"/>
    </row>
    <row r="10" spans="1:5">
      <c r="A10" s="206"/>
      <c r="B10" s="153">
        <v>2013</v>
      </c>
      <c r="C10" s="154"/>
      <c r="D10" s="154"/>
      <c r="E10" s="165"/>
    </row>
    <row r="11" spans="1:5">
      <c r="A11" s="206"/>
      <c r="B11" s="153">
        <v>2014</v>
      </c>
      <c r="C11" s="154"/>
      <c r="D11" s="154"/>
      <c r="E11" s="165"/>
    </row>
    <row r="12" spans="1:5">
      <c r="A12" s="206"/>
      <c r="B12" s="153">
        <v>2015</v>
      </c>
      <c r="C12" s="154"/>
      <c r="D12" s="154"/>
      <c r="E12" s="165"/>
    </row>
    <row r="13" spans="1:5">
      <c r="A13" s="207"/>
      <c r="B13" s="153">
        <v>2016</v>
      </c>
      <c r="C13" s="154">
        <v>34502.718999999997</v>
      </c>
      <c r="D13" s="154">
        <v>19456.330000000002</v>
      </c>
      <c r="E13" s="165">
        <f>D13/C13</f>
        <v>0.56390715178128437</v>
      </c>
    </row>
    <row r="14" spans="1:5">
      <c r="A14" s="202" t="s">
        <v>123</v>
      </c>
      <c r="B14" s="151">
        <v>2011</v>
      </c>
      <c r="C14" s="152"/>
      <c r="D14" s="152"/>
      <c r="E14" s="164"/>
    </row>
    <row r="15" spans="1:5">
      <c r="A15" s="203"/>
      <c r="B15" s="151">
        <v>2012</v>
      </c>
      <c r="C15" s="152"/>
      <c r="D15" s="152"/>
      <c r="E15" s="164"/>
    </row>
    <row r="16" spans="1:5">
      <c r="A16" s="203"/>
      <c r="B16" s="151">
        <v>2013</v>
      </c>
      <c r="C16" s="152"/>
      <c r="D16" s="152"/>
      <c r="E16" s="164"/>
    </row>
    <row r="17" spans="1:5">
      <c r="A17" s="203"/>
      <c r="B17" s="151">
        <v>2014</v>
      </c>
      <c r="C17" s="152"/>
      <c r="D17" s="152"/>
      <c r="E17" s="164"/>
    </row>
    <row r="18" spans="1:5">
      <c r="A18" s="203"/>
      <c r="B18" s="151">
        <v>2015</v>
      </c>
      <c r="C18" s="152"/>
      <c r="D18" s="152"/>
      <c r="E18" s="164"/>
    </row>
    <row r="19" spans="1:5">
      <c r="A19" s="204"/>
      <c r="B19" s="151">
        <v>2016</v>
      </c>
      <c r="C19" s="152"/>
      <c r="D19" s="152"/>
      <c r="E19" s="164"/>
    </row>
    <row r="20" spans="1:5">
      <c r="A20" s="208" t="s">
        <v>963</v>
      </c>
      <c r="B20" s="153">
        <v>2011</v>
      </c>
      <c r="C20" s="154"/>
      <c r="D20" s="154"/>
      <c r="E20" s="165"/>
    </row>
    <row r="21" spans="1:5">
      <c r="A21" s="209"/>
      <c r="B21" s="153">
        <v>2012</v>
      </c>
      <c r="C21" s="154"/>
      <c r="D21" s="154"/>
      <c r="E21" s="165"/>
    </row>
    <row r="22" spans="1:5">
      <c r="A22" s="209"/>
      <c r="B22" s="153">
        <v>2013</v>
      </c>
      <c r="C22" s="154"/>
      <c r="D22" s="154"/>
      <c r="E22" s="165"/>
    </row>
    <row r="23" spans="1:5">
      <c r="A23" s="209"/>
      <c r="B23" s="153">
        <v>2014</v>
      </c>
      <c r="C23" s="154"/>
      <c r="D23" s="154"/>
      <c r="E23" s="165"/>
    </row>
    <row r="24" spans="1:5">
      <c r="A24" s="209"/>
      <c r="B24" s="153">
        <v>2015</v>
      </c>
      <c r="C24" s="154"/>
      <c r="D24" s="154"/>
      <c r="E24" s="165"/>
    </row>
    <row r="25" spans="1:5">
      <c r="A25" s="210"/>
      <c r="B25" s="153">
        <v>2016</v>
      </c>
      <c r="C25" s="154">
        <v>170000</v>
      </c>
      <c r="D25" s="154">
        <v>248471.38800000001</v>
      </c>
      <c r="E25" s="165">
        <f>D25/C25</f>
        <v>1.4615964000000001</v>
      </c>
    </row>
    <row r="26" spans="1:5">
      <c r="A26" s="202" t="s">
        <v>964</v>
      </c>
      <c r="B26" s="151">
        <v>2011</v>
      </c>
      <c r="C26" s="152"/>
      <c r="D26" s="152"/>
      <c r="E26" s="164"/>
    </row>
    <row r="27" spans="1:5">
      <c r="A27" s="203"/>
      <c r="B27" s="151">
        <v>2012</v>
      </c>
      <c r="C27" s="152"/>
      <c r="D27" s="152"/>
      <c r="E27" s="164"/>
    </row>
    <row r="28" spans="1:5">
      <c r="A28" s="203"/>
      <c r="B28" s="151">
        <v>2013</v>
      </c>
      <c r="C28" s="152"/>
      <c r="D28" s="152"/>
      <c r="E28" s="164"/>
    </row>
    <row r="29" spans="1:5">
      <c r="A29" s="203"/>
      <c r="B29" s="151">
        <v>2014</v>
      </c>
      <c r="C29" s="152"/>
      <c r="D29" s="152"/>
      <c r="E29" s="164"/>
    </row>
    <row r="30" spans="1:5">
      <c r="A30" s="203"/>
      <c r="B30" s="151">
        <v>2015</v>
      </c>
      <c r="C30" s="152"/>
      <c r="D30" s="152"/>
      <c r="E30" s="164"/>
    </row>
    <row r="31" spans="1:5">
      <c r="A31" s="204"/>
      <c r="B31" s="151">
        <v>2016</v>
      </c>
      <c r="C31" s="162">
        <v>363200</v>
      </c>
      <c r="D31" s="152">
        <v>368200</v>
      </c>
      <c r="E31" s="164">
        <f>D31/C31</f>
        <v>1.0137665198237886</v>
      </c>
    </row>
    <row r="32" spans="1:5">
      <c r="A32" s="208" t="s">
        <v>965</v>
      </c>
      <c r="B32" s="153">
        <v>2011</v>
      </c>
      <c r="C32" s="154"/>
      <c r="D32" s="154"/>
      <c r="E32" s="165"/>
    </row>
    <row r="33" spans="1:5">
      <c r="A33" s="209"/>
      <c r="B33" s="153">
        <v>2012</v>
      </c>
      <c r="C33" s="154"/>
      <c r="D33" s="154"/>
      <c r="E33" s="165"/>
    </row>
    <row r="34" spans="1:5">
      <c r="A34" s="209"/>
      <c r="B34" s="153">
        <v>2013</v>
      </c>
      <c r="C34" s="154"/>
      <c r="D34" s="154"/>
      <c r="E34" s="165"/>
    </row>
    <row r="35" spans="1:5">
      <c r="A35" s="209"/>
      <c r="B35" s="153">
        <v>2014</v>
      </c>
      <c r="C35" s="154"/>
      <c r="D35" s="154"/>
      <c r="E35" s="165"/>
    </row>
    <row r="36" spans="1:5">
      <c r="A36" s="209"/>
      <c r="B36" s="153">
        <v>2015</v>
      </c>
      <c r="C36" s="154"/>
      <c r="D36" s="154"/>
      <c r="E36" s="165"/>
    </row>
    <row r="37" spans="1:5">
      <c r="A37" s="210"/>
      <c r="B37" s="153">
        <v>2016</v>
      </c>
      <c r="C37" s="154">
        <v>53472.764000000003</v>
      </c>
      <c r="D37" s="154">
        <v>43883.13</v>
      </c>
      <c r="E37" s="165">
        <f>D37/C37</f>
        <v>0.82066320716093888</v>
      </c>
    </row>
    <row r="38" spans="1:5">
      <c r="A38" s="211" t="s">
        <v>946</v>
      </c>
      <c r="B38" s="151">
        <v>2011</v>
      </c>
      <c r="C38" s="152">
        <f>C20+C14+C8+C2</f>
        <v>0</v>
      </c>
      <c r="D38" s="152">
        <f>D20+D14+D8+D2</f>
        <v>0</v>
      </c>
      <c r="E38" s="164">
        <f>E20+E14+E8+E2</f>
        <v>0</v>
      </c>
    </row>
    <row r="39" spans="1:5">
      <c r="A39" s="212"/>
      <c r="B39" s="151">
        <v>2012</v>
      </c>
      <c r="C39" s="152">
        <f>C21+C38+C15+C9+C3</f>
        <v>0</v>
      </c>
      <c r="D39" s="152">
        <f t="shared" ref="D39:E42" si="0">D21+D15+D9+D3</f>
        <v>0</v>
      </c>
      <c r="E39" s="164">
        <f t="shared" si="0"/>
        <v>0</v>
      </c>
    </row>
    <row r="40" spans="1:5">
      <c r="A40" s="212"/>
      <c r="B40" s="151">
        <v>2013</v>
      </c>
      <c r="C40" s="152">
        <f>C22+C16+C10+C4</f>
        <v>0</v>
      </c>
      <c r="D40" s="152">
        <f t="shared" si="0"/>
        <v>0</v>
      </c>
      <c r="E40" s="164">
        <f t="shared" si="0"/>
        <v>0</v>
      </c>
    </row>
    <row r="41" spans="1:5">
      <c r="A41" s="212"/>
      <c r="B41" s="151">
        <v>2014</v>
      </c>
      <c r="C41" s="152">
        <f>C23+C17+C11+C5</f>
        <v>0</v>
      </c>
      <c r="D41" s="152">
        <f t="shared" si="0"/>
        <v>0</v>
      </c>
      <c r="E41" s="164">
        <f t="shared" si="0"/>
        <v>0</v>
      </c>
    </row>
    <row r="42" spans="1:5">
      <c r="A42" s="212"/>
      <c r="B42" s="151">
        <v>2015</v>
      </c>
      <c r="C42" s="152">
        <f>C24+C18+C12+C6</f>
        <v>0</v>
      </c>
      <c r="D42" s="152">
        <f t="shared" si="0"/>
        <v>0</v>
      </c>
      <c r="E42" s="164">
        <f t="shared" si="0"/>
        <v>0</v>
      </c>
    </row>
    <row r="43" spans="1:5">
      <c r="A43" s="213"/>
      <c r="B43" s="151">
        <v>2016</v>
      </c>
      <c r="C43" s="162">
        <f>C25+C19+C13+C7+C31+C37</f>
        <v>676337.18299999996</v>
      </c>
      <c r="D43" s="152">
        <f>D25+D19+D13+D7+D31+D37</f>
        <v>731366.95199999993</v>
      </c>
      <c r="E43" s="164">
        <f>D43/C43</f>
        <v>1.0813643998632558</v>
      </c>
    </row>
  </sheetData>
  <mergeCells count="7">
    <mergeCell ref="A2:A7"/>
    <mergeCell ref="A8:A13"/>
    <mergeCell ref="A14:A19"/>
    <mergeCell ref="A20:A25"/>
    <mergeCell ref="A38:A43"/>
    <mergeCell ref="A26:A31"/>
    <mergeCell ref="A32:A3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9" sqref="B9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14" t="s">
        <v>947</v>
      </c>
      <c r="B1" s="215"/>
      <c r="C1" s="215"/>
      <c r="D1" s="216"/>
    </row>
    <row r="2" spans="1:4">
      <c r="A2" s="217"/>
      <c r="B2" s="218"/>
      <c r="C2" s="218"/>
      <c r="D2" s="219"/>
    </row>
    <row r="3" spans="1:4">
      <c r="A3" s="155"/>
      <c r="B3" s="156" t="s">
        <v>948</v>
      </c>
      <c r="C3" s="157" t="s">
        <v>949</v>
      </c>
      <c r="D3" s="220" t="s">
        <v>950</v>
      </c>
    </row>
    <row r="4" spans="1:4">
      <c r="A4" s="158" t="s">
        <v>951</v>
      </c>
      <c r="B4" s="150" t="s">
        <v>952</v>
      </c>
      <c r="C4" s="150" t="s">
        <v>953</v>
      </c>
      <c r="D4" s="221"/>
    </row>
    <row r="5" spans="1:4">
      <c r="A5" s="150" t="s">
        <v>954</v>
      </c>
      <c r="B5" s="28">
        <f>B6</f>
        <v>25000</v>
      </c>
      <c r="C5" s="28">
        <f>C6</f>
        <v>0</v>
      </c>
      <c r="D5" s="28">
        <f>D6</f>
        <v>0</v>
      </c>
    </row>
    <row r="6" spans="1:4">
      <c r="A6" s="159" t="s">
        <v>955</v>
      </c>
      <c r="B6" s="10">
        <v>25000</v>
      </c>
      <c r="C6" s="10"/>
      <c r="D6" s="10"/>
    </row>
    <row r="7" spans="1:4">
      <c r="A7" s="150" t="s">
        <v>956</v>
      </c>
      <c r="B7" s="28">
        <f>B8</f>
        <v>35574.785000000003</v>
      </c>
      <c r="C7" s="28">
        <f>C8</f>
        <v>0</v>
      </c>
      <c r="D7" s="28">
        <f>D8</f>
        <v>0</v>
      </c>
    </row>
    <row r="8" spans="1:4">
      <c r="A8" s="159" t="s">
        <v>957</v>
      </c>
      <c r="B8" s="10">
        <v>35574.785000000003</v>
      </c>
      <c r="C8" s="10"/>
      <c r="D8" s="10"/>
    </row>
    <row r="9" spans="1:4">
      <c r="A9" s="150" t="s">
        <v>958</v>
      </c>
      <c r="B9" s="160" t="s">
        <v>962</v>
      </c>
      <c r="C9" s="160">
        <f>C8+C6</f>
        <v>0</v>
      </c>
      <c r="D9" s="160">
        <f>D8+D6</f>
        <v>0</v>
      </c>
    </row>
    <row r="10" spans="1:4">
      <c r="A10" s="159" t="s">
        <v>959</v>
      </c>
      <c r="B10" s="10"/>
      <c r="C10" s="10"/>
      <c r="D10" s="10"/>
    </row>
    <row r="11" spans="1:4">
      <c r="A11" s="150" t="s">
        <v>960</v>
      </c>
      <c r="B11" s="28" t="e">
        <f>B10+B9</f>
        <v>#VALUE!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796875" defaultRowHeight="14.5"/>
  <cols>
    <col min="1" max="1" width="22.54296875" style="116" customWidth="1"/>
    <col min="2" max="2" width="28.26953125" style="116" customWidth="1"/>
    <col min="3" max="3" width="36.7265625" style="116" customWidth="1"/>
    <col min="4" max="4" width="42.453125" style="116" customWidth="1"/>
    <col min="5" max="25" width="9.179687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222" t="s">
        <v>68</v>
      </c>
      <c r="B1" s="222" t="s">
        <v>793</v>
      </c>
      <c r="C1" s="222" t="s">
        <v>794</v>
      </c>
      <c r="D1" s="223" t="s">
        <v>792</v>
      </c>
      <c r="E1" s="222" t="s">
        <v>739</v>
      </c>
      <c r="F1" s="222"/>
      <c r="G1" s="222"/>
      <c r="H1" s="222"/>
      <c r="I1" s="222" t="s">
        <v>799</v>
      </c>
    </row>
    <row r="2" spans="1:9" s="112" customFormat="1" ht="23.25" customHeight="1">
      <c r="A2" s="222"/>
      <c r="B2" s="222"/>
      <c r="C2" s="222"/>
      <c r="D2" s="224"/>
      <c r="E2" s="113" t="s">
        <v>788</v>
      </c>
      <c r="F2" s="113" t="s">
        <v>789</v>
      </c>
      <c r="G2" s="113" t="s">
        <v>790</v>
      </c>
      <c r="H2" s="113" t="s">
        <v>791</v>
      </c>
      <c r="I2" s="222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22" t="s">
        <v>68</v>
      </c>
      <c r="B1" s="222" t="s">
        <v>793</v>
      </c>
      <c r="C1" s="222" t="s">
        <v>795</v>
      </c>
      <c r="D1" s="222" t="s">
        <v>799</v>
      </c>
    </row>
    <row r="2" spans="1:10" s="112" customFormat="1" ht="23.25" customHeight="1">
      <c r="A2" s="222"/>
      <c r="B2" s="222"/>
      <c r="C2" s="222"/>
      <c r="D2" s="222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227" t="s">
        <v>82</v>
      </c>
      <c r="B1" s="227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8" t="s">
        <v>780</v>
      </c>
      <c r="B6" s="228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5" t="s">
        <v>749</v>
      </c>
      <c r="B9" s="226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5" t="s">
        <v>73</v>
      </c>
      <c r="B12" s="226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5" t="s">
        <v>76</v>
      </c>
      <c r="B15" s="226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5" t="s">
        <v>78</v>
      </c>
      <c r="B17" s="226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5" t="s">
        <v>784</v>
      </c>
      <c r="B21" s="226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3" workbookViewId="0">
      <selection activeCell="B60" sqref="B60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229" t="s">
        <v>83</v>
      </c>
      <c r="B1" s="22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7" t="s">
        <v>85</v>
      </c>
      <c r="B5" s="230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0" sqref="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zoomScaleNormal="100" workbookViewId="0"/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11" workbookViewId="0">
      <selection activeCell="A258" sqref="A258:B25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3" t="s">
        <v>30</v>
      </c>
      <c r="B1" s="183"/>
      <c r="C1" s="183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83" t="s">
        <v>67</v>
      </c>
      <c r="B256" s="183"/>
      <c r="C256" s="183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hidden="1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sqref="A1:B19"/>
    </sheetView>
  </sheetViews>
  <sheetFormatPr defaultColWidth="11.453125" defaultRowHeight="14.5"/>
  <cols>
    <col min="1" max="1" width="38.453125" customWidth="1"/>
    <col min="2" max="2" width="16.8164062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42.726562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42811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B1" sqref="B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/>
    </row>
    <row r="3" spans="1:12" ht="15.5">
      <c r="A3" s="13"/>
      <c r="K3" s="116" t="s">
        <v>756</v>
      </c>
      <c r="L3" s="116" t="s">
        <v>758</v>
      </c>
    </row>
    <row r="4" spans="1:12" ht="15.5">
      <c r="A4" s="13"/>
      <c r="K4" s="116" t="s">
        <v>757</v>
      </c>
      <c r="L4" s="116" t="s">
        <v>759</v>
      </c>
    </row>
    <row r="5" spans="1:12" ht="15.5">
      <c r="A5" s="13"/>
      <c r="L5" s="116" t="s">
        <v>760</v>
      </c>
    </row>
    <row r="6" spans="1:12" ht="15.5">
      <c r="A6" s="13"/>
      <c r="L6" s="116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topLeftCell="A28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6"/>
    <col min="10" max="11" width="0" style="116" hidden="1" customWidth="1"/>
    <col min="12" max="36" width="9.17968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1796875" defaultRowHeight="14.5"/>
  <cols>
    <col min="1" max="1" width="38.453125" style="10" customWidth="1"/>
    <col min="2" max="28" width="9.179687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33" t="s">
        <v>602</v>
      </c>
      <c r="C1" s="235" t="s">
        <v>603</v>
      </c>
      <c r="D1" s="235" t="s">
        <v>604</v>
      </c>
      <c r="E1" s="235" t="s">
        <v>605</v>
      </c>
      <c r="F1" s="235" t="s">
        <v>606</v>
      </c>
      <c r="G1" s="235" t="s">
        <v>607</v>
      </c>
      <c r="H1" s="235" t="s">
        <v>608</v>
      </c>
      <c r="I1" s="235" t="s">
        <v>609</v>
      </c>
      <c r="J1" s="235" t="s">
        <v>610</v>
      </c>
      <c r="K1" s="235" t="s">
        <v>611</v>
      </c>
      <c r="L1" s="235" t="s">
        <v>612</v>
      </c>
      <c r="M1" s="231" t="s">
        <v>737</v>
      </c>
      <c r="N1" s="239" t="s">
        <v>613</v>
      </c>
      <c r="O1" s="239"/>
      <c r="P1" s="239"/>
      <c r="Q1" s="239"/>
      <c r="R1" s="239"/>
      <c r="S1" s="231" t="s">
        <v>738</v>
      </c>
      <c r="T1" s="239" t="s">
        <v>613</v>
      </c>
      <c r="U1" s="239"/>
      <c r="V1" s="239"/>
      <c r="W1" s="239"/>
      <c r="X1" s="239"/>
      <c r="Y1" s="240" t="s">
        <v>614</v>
      </c>
      <c r="Z1" s="240" t="s">
        <v>615</v>
      </c>
      <c r="AA1" s="240" t="s">
        <v>616</v>
      </c>
      <c r="AB1" s="240" t="s">
        <v>617</v>
      </c>
      <c r="AC1" s="240" t="s">
        <v>618</v>
      </c>
      <c r="AD1" s="240" t="s">
        <v>619</v>
      </c>
      <c r="AE1" s="242" t="s">
        <v>620</v>
      </c>
      <c r="AF1" s="244" t="s">
        <v>621</v>
      </c>
      <c r="AG1" s="246" t="s">
        <v>622</v>
      </c>
      <c r="AH1" s="248" t="s">
        <v>623</v>
      </c>
      <c r="AI1" s="23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4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1"/>
      <c r="Z2" s="241"/>
      <c r="AA2" s="241"/>
      <c r="AB2" s="241"/>
      <c r="AC2" s="241"/>
      <c r="AD2" s="241"/>
      <c r="AE2" s="243"/>
      <c r="AF2" s="245"/>
      <c r="AG2" s="247"/>
      <c r="AH2" s="249"/>
      <c r="AI2" s="23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F2" sqref="A2:F35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I7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01" workbookViewId="0">
      <selection activeCell="D70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3" t="s">
        <v>30</v>
      </c>
      <c r="B1" s="183"/>
      <c r="C1" s="183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3" t="s">
        <v>67</v>
      </c>
      <c r="B256" s="183"/>
      <c r="C256" s="183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workbookViewId="0">
      <selection activeCell="C163" sqref="C1:C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3" t="s">
        <v>30</v>
      </c>
      <c r="B1" s="183"/>
      <c r="C1" s="183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1" t="s">
        <v>843</v>
      </c>
      <c r="B197" s="182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83" t="s">
        <v>67</v>
      </c>
      <c r="B256" s="183"/>
      <c r="C256" s="183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hidden="1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3" t="s">
        <v>488</v>
      </c>
      <c r="B584" s="174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3" t="s">
        <v>489</v>
      </c>
      <c r="B585" s="174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3" t="s">
        <v>490</v>
      </c>
      <c r="B586" s="174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3" t="s">
        <v>542</v>
      </c>
      <c r="B639" s="174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3" t="s">
        <v>543</v>
      </c>
      <c r="B640" s="174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3" t="s">
        <v>544</v>
      </c>
      <c r="B641" s="174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3" t="s">
        <v>556</v>
      </c>
      <c r="B668" s="174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3" t="s">
        <v>557</v>
      </c>
      <c r="B669" s="174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3" t="s">
        <v>558</v>
      </c>
      <c r="B670" s="174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3" t="s">
        <v>567</v>
      </c>
      <c r="B713" s="174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3" t="s">
        <v>568</v>
      </c>
      <c r="B714" s="174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3" t="s">
        <v>569</v>
      </c>
      <c r="B715" s="174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7" t="s">
        <v>848</v>
      </c>
      <c r="B730" s="168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718" workbookViewId="0">
      <selection activeCell="A755" sqref="A755:B755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3" t="s">
        <v>30</v>
      </c>
      <c r="B1" s="183"/>
      <c r="C1" s="183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3" t="s">
        <v>67</v>
      </c>
      <c r="B256" s="183"/>
      <c r="C256" s="183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opLeftCell="C146" workbookViewId="0">
      <selection activeCell="E167" sqref="E167"/>
    </sheetView>
  </sheetViews>
  <sheetFormatPr defaultColWidth="9.1796875" defaultRowHeight="14.5"/>
  <cols>
    <col min="1" max="1" width="22.7265625" customWidth="1"/>
    <col min="2" max="2" width="135.81640625" customWidth="1"/>
    <col min="3" max="3" width="44" customWidth="1"/>
    <col min="4" max="4" width="31.26953125" customWidth="1"/>
    <col min="5" max="5" width="19.1796875" customWidth="1"/>
  </cols>
  <sheetData>
    <row r="1" spans="1:11" ht="18.5">
      <c r="A1" s="183" t="s">
        <v>30</v>
      </c>
      <c r="B1" s="183"/>
      <c r="C1" s="183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1" t="s">
        <v>60</v>
      </c>
      <c r="B2" s="191"/>
      <c r="C2" s="26">
        <f>C3+C67</f>
        <v>0</v>
      </c>
      <c r="D2" s="26">
        <v>1270000</v>
      </c>
      <c r="E2" s="26">
        <v>1270000</v>
      </c>
      <c r="G2" s="39" t="s">
        <v>60</v>
      </c>
      <c r="H2" s="41"/>
      <c r="I2" s="42"/>
      <c r="J2" s="40" t="b">
        <f>AND(H2=I2)</f>
        <v>1</v>
      </c>
    </row>
    <row r="3" spans="1:11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v>872611.69799999997</v>
      </c>
      <c r="E114" s="26">
        <v>872611.69799999997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3" t="s">
        <v>67</v>
      </c>
      <c r="B256" s="183"/>
      <c r="C256" s="183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0</v>
      </c>
      <c r="D257" s="37">
        <v>1000000</v>
      </c>
      <c r="E257" s="37">
        <v>1000000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0</v>
      </c>
      <c r="D559" s="37">
        <v>2142611.6979999999</v>
      </c>
      <c r="E559" s="37">
        <v>2142611.6979999999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7" t="s">
        <v>851</v>
      </c>
      <c r="B718" s="16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B251" zoomScale="110" zoomScaleNormal="110" workbookViewId="0">
      <selection activeCell="D251" sqref="D251"/>
    </sheetView>
  </sheetViews>
  <sheetFormatPr defaultColWidth="9.1796875" defaultRowHeight="14.5"/>
  <cols>
    <col min="1" max="1" width="30.7265625" customWidth="1"/>
    <col min="2" max="2" width="90.54296875" customWidth="1"/>
    <col min="3" max="5" width="15.26953125" bestFit="1" customWidth="1"/>
  </cols>
  <sheetData>
    <row r="1" spans="1:11" ht="18.5">
      <c r="A1" s="183" t="s">
        <v>30</v>
      </c>
      <c r="B1" s="183"/>
      <c r="C1" s="183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91" t="s">
        <v>60</v>
      </c>
      <c r="B2" s="191"/>
      <c r="C2" s="26">
        <f>C3+C67</f>
        <v>1400000</v>
      </c>
      <c r="D2" s="26">
        <f>D3+D67</f>
        <v>1400000</v>
      </c>
      <c r="E2" s="26">
        <f>E3+E67</f>
        <v>1400000</v>
      </c>
      <c r="G2" s="39" t="s">
        <v>60</v>
      </c>
      <c r="H2" s="41"/>
      <c r="I2" s="42"/>
      <c r="J2" s="40" t="b">
        <f>AND(H2=I2)</f>
        <v>1</v>
      </c>
    </row>
    <row r="3" spans="1:11">
      <c r="A3" s="188" t="s">
        <v>578</v>
      </c>
      <c r="B3" s="188"/>
      <c r="C3" s="23">
        <f>C4+C11+C38+C61</f>
        <v>867000</v>
      </c>
      <c r="D3" s="23">
        <f>D4+D11+D38+D61</f>
        <v>867000</v>
      </c>
      <c r="E3" s="23">
        <f>E4+E11+E38+E61</f>
        <v>867000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4" t="s">
        <v>124</v>
      </c>
      <c r="B4" s="185"/>
      <c r="C4" s="21">
        <f>SUM(C5:C10)</f>
        <v>311000</v>
      </c>
      <c r="D4" s="21">
        <f>SUM(D5:D10)</f>
        <v>311000</v>
      </c>
      <c r="E4" s="21">
        <f>SUM(E5:E10)</f>
        <v>311000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80000</v>
      </c>
      <c r="D5" s="2">
        <f>C5</f>
        <v>80000</v>
      </c>
      <c r="E5" s="2">
        <f>D5</f>
        <v>80000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30000</v>
      </c>
      <c r="D6" s="2">
        <f t="shared" ref="D6:E10" si="0">C6</f>
        <v>30000</v>
      </c>
      <c r="E6" s="2">
        <f t="shared" si="0"/>
        <v>30000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160000</v>
      </c>
      <c r="D7" s="2">
        <f t="shared" si="0"/>
        <v>160000</v>
      </c>
      <c r="E7" s="2">
        <f t="shared" si="0"/>
        <v>160000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40000</v>
      </c>
      <c r="D8" s="2">
        <f t="shared" si="0"/>
        <v>40000</v>
      </c>
      <c r="E8" s="2">
        <f t="shared" si="0"/>
        <v>40000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84" t="s">
        <v>125</v>
      </c>
      <c r="B11" s="185"/>
      <c r="C11" s="21">
        <f>SUM(C12:C37)</f>
        <v>432600</v>
      </c>
      <c r="D11" s="21">
        <f>SUM(D12:D37)</f>
        <v>432600</v>
      </c>
      <c r="E11" s="21">
        <f>SUM(E12:E37)</f>
        <v>432600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13600</v>
      </c>
      <c r="D14" s="2">
        <f t="shared" si="1"/>
        <v>13600</v>
      </c>
      <c r="E14" s="2">
        <f t="shared" si="1"/>
        <v>13600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>
      <c r="A37" s="3">
        <v>2499</v>
      </c>
      <c r="B37" s="1" t="s">
        <v>10</v>
      </c>
      <c r="C37" s="15">
        <v>1000</v>
      </c>
      <c r="D37" s="2">
        <f t="shared" si="2"/>
        <v>1000</v>
      </c>
      <c r="E37" s="2">
        <f t="shared" si="2"/>
        <v>1000</v>
      </c>
    </row>
    <row r="38" spans="1:10">
      <c r="A38" s="184" t="s">
        <v>145</v>
      </c>
      <c r="B38" s="185"/>
      <c r="C38" s="21">
        <f>SUM(C39:C60)</f>
        <v>123400</v>
      </c>
      <c r="D38" s="21">
        <f>SUM(D39:D60)</f>
        <v>123400</v>
      </c>
      <c r="E38" s="21">
        <f>SUM(E39:E60)</f>
        <v>123400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>
      <c r="A41" s="20">
        <v>3103</v>
      </c>
      <c r="B41" s="20" t="s">
        <v>13</v>
      </c>
      <c r="C41" s="2">
        <v>35000</v>
      </c>
      <c r="D41" s="2">
        <f t="shared" si="3"/>
        <v>35000</v>
      </c>
      <c r="E41" s="2">
        <f t="shared" si="3"/>
        <v>35000</v>
      </c>
    </row>
    <row r="42" spans="1:10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13000</v>
      </c>
      <c r="D48" s="2">
        <f t="shared" si="3"/>
        <v>13000</v>
      </c>
      <c r="E48" s="2">
        <f t="shared" si="3"/>
        <v>13000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3000</v>
      </c>
      <c r="D52" s="2">
        <f t="shared" si="3"/>
        <v>3000</v>
      </c>
      <c r="E52" s="2">
        <f t="shared" si="3"/>
        <v>3000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12000</v>
      </c>
      <c r="D54" s="2">
        <f t="shared" si="3"/>
        <v>12000</v>
      </c>
      <c r="E54" s="2">
        <f t="shared" si="3"/>
        <v>12000</v>
      </c>
    </row>
    <row r="55" spans="1:10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>
      <c r="A56" s="20">
        <v>3303</v>
      </c>
      <c r="B56" s="20" t="s">
        <v>154</v>
      </c>
      <c r="C56" s="2">
        <v>10000</v>
      </c>
      <c r="D56" s="2">
        <f t="shared" ref="D56:E60" si="4">C56</f>
        <v>10000</v>
      </c>
      <c r="E56" s="2">
        <f t="shared" si="4"/>
        <v>10000</v>
      </c>
    </row>
    <row r="57" spans="1:10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900</v>
      </c>
      <c r="D60" s="2">
        <f t="shared" si="4"/>
        <v>900</v>
      </c>
      <c r="E60" s="2">
        <f t="shared" si="4"/>
        <v>900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533000</v>
      </c>
      <c r="D67" s="25">
        <f>D97+D68</f>
        <v>533000</v>
      </c>
      <c r="E67" s="25">
        <f>E97+E68</f>
        <v>533000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60000</v>
      </c>
      <c r="D68" s="21">
        <f>SUM(D69:D96)</f>
        <v>60000</v>
      </c>
      <c r="E68" s="21">
        <f>SUM(E69:E96)</f>
        <v>60000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2000</v>
      </c>
      <c r="D78" s="2">
        <f t="shared" si="6"/>
        <v>2000</v>
      </c>
      <c r="E78" s="2">
        <f t="shared" si="6"/>
        <v>2000</v>
      </c>
    </row>
    <row r="79" spans="1:10">
      <c r="A79" s="3">
        <v>5201</v>
      </c>
      <c r="B79" s="2" t="s">
        <v>20</v>
      </c>
      <c r="C79" s="18">
        <v>32000</v>
      </c>
      <c r="D79" s="2">
        <f t="shared" si="6"/>
        <v>32000</v>
      </c>
      <c r="E79" s="2">
        <f t="shared" si="6"/>
        <v>32000</v>
      </c>
    </row>
    <row r="80" spans="1:10">
      <c r="A80" s="3">
        <v>5202</v>
      </c>
      <c r="B80" s="2" t="s">
        <v>172</v>
      </c>
      <c r="C80" s="2">
        <v>17000</v>
      </c>
      <c r="D80" s="2">
        <f t="shared" si="6"/>
        <v>17000</v>
      </c>
      <c r="E80" s="2">
        <f t="shared" si="6"/>
        <v>17000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>
        <v>1200</v>
      </c>
      <c r="D82" s="2">
        <f t="shared" si="6"/>
        <v>1200</v>
      </c>
      <c r="E82" s="2">
        <f t="shared" si="6"/>
        <v>1200</v>
      </c>
    </row>
    <row r="83" spans="1:11">
      <c r="A83" s="3">
        <v>5205</v>
      </c>
      <c r="B83" s="2" t="s">
        <v>175</v>
      </c>
      <c r="C83" s="2">
        <v>4700</v>
      </c>
      <c r="D83" s="2">
        <f t="shared" si="6"/>
        <v>4700</v>
      </c>
      <c r="E83" s="2">
        <f t="shared" si="6"/>
        <v>4700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3100</v>
      </c>
      <c r="D95" s="2">
        <f t="shared" si="7"/>
        <v>3100</v>
      </c>
      <c r="E95" s="2">
        <f t="shared" si="7"/>
        <v>3100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473000</v>
      </c>
      <c r="D97" s="21">
        <f>SUM(D98:D113)</f>
        <v>473000</v>
      </c>
      <c r="E97" s="21">
        <f>SUM(E98:E113)</f>
        <v>473000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447000</v>
      </c>
      <c r="D98" s="2">
        <f>C98</f>
        <v>447000</v>
      </c>
      <c r="E98" s="2">
        <f>D98</f>
        <v>447000</v>
      </c>
    </row>
    <row r="99" spans="1:10">
      <c r="A99" s="3">
        <v>6002</v>
      </c>
      <c r="B99" s="1" t="s">
        <v>185</v>
      </c>
      <c r="C99" s="2">
        <v>13000</v>
      </c>
      <c r="D99" s="2">
        <f t="shared" ref="D99:E113" si="8">C99</f>
        <v>13000</v>
      </c>
      <c r="E99" s="2">
        <f t="shared" si="8"/>
        <v>13000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7000</v>
      </c>
      <c r="D103" s="2">
        <f t="shared" si="8"/>
        <v>7000</v>
      </c>
      <c r="E103" s="2">
        <f t="shared" si="8"/>
        <v>7000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>
      <c r="A114" s="189" t="s">
        <v>62</v>
      </c>
      <c r="B114" s="190"/>
      <c r="C114" s="26">
        <f>C115+C152+C177</f>
        <v>1000000</v>
      </c>
      <c r="D114" s="26">
        <f>D115+D152+D177</f>
        <v>1000000</v>
      </c>
      <c r="E114" s="26">
        <f>E115+E152+E177</f>
        <v>1000000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1000000</v>
      </c>
      <c r="D115" s="23">
        <f>D116+D135</f>
        <v>1000000</v>
      </c>
      <c r="E115" s="23">
        <f>E116+E135</f>
        <v>1000000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4" t="s">
        <v>202</v>
      </c>
      <c r="B135" s="185"/>
      <c r="C135" s="21">
        <f>C136+C140+C143+C146+C149</f>
        <v>1000000</v>
      </c>
      <c r="D135" s="21">
        <f>D136+D140+D143+D146+D149</f>
        <v>1000000</v>
      </c>
      <c r="E135" s="21">
        <f>E136+E140+E143+E146+E149</f>
        <v>1000000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148807.92800000001</v>
      </c>
      <c r="D136" s="2">
        <f>D137+D138+D139</f>
        <v>148807.92800000001</v>
      </c>
      <c r="E136" s="2">
        <f>E137+E138+E139</f>
        <v>148807.92800000001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87167.095000000001</v>
      </c>
      <c r="D138" s="128">
        <f t="shared" ref="D138:E139" si="9">C138</f>
        <v>87167.095000000001</v>
      </c>
      <c r="E138" s="128">
        <f t="shared" si="9"/>
        <v>87167.095000000001</v>
      </c>
    </row>
    <row r="139" spans="1:10">
      <c r="A139" s="130"/>
      <c r="B139" s="129" t="s">
        <v>861</v>
      </c>
      <c r="C139" s="128">
        <v>61640.832999999999</v>
      </c>
      <c r="D139" s="128">
        <f t="shared" si="9"/>
        <v>61640.832999999999</v>
      </c>
      <c r="E139" s="128">
        <f t="shared" si="9"/>
        <v>61640.832999999999</v>
      </c>
    </row>
    <row r="140" spans="1:10">
      <c r="A140" s="3">
        <v>8002</v>
      </c>
      <c r="B140" s="1" t="s">
        <v>204</v>
      </c>
      <c r="C140" s="2">
        <f>C141+C142</f>
        <v>851192.07200000004</v>
      </c>
      <c r="D140" s="2">
        <f>D141+D142</f>
        <v>851192.07200000004</v>
      </c>
      <c r="E140" s="2">
        <f>E141+E142</f>
        <v>851192.07200000004</v>
      </c>
    </row>
    <row r="141" spans="1:10">
      <c r="A141" s="130"/>
      <c r="B141" s="129" t="s">
        <v>855</v>
      </c>
      <c r="C141" s="128">
        <v>851192.07200000004</v>
      </c>
      <c r="D141" s="128">
        <f>C141</f>
        <v>851192.07200000004</v>
      </c>
      <c r="E141" s="128">
        <f>D141</f>
        <v>851192.07200000004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251"/>
    </row>
    <row r="254" spans="1:10">
      <c r="C254" s="251"/>
    </row>
    <row r="256" spans="1:10" ht="18.5">
      <c r="A256" s="183" t="s">
        <v>67</v>
      </c>
      <c r="B256" s="183"/>
      <c r="C256" s="183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C258+C550</f>
        <v>1130000</v>
      </c>
      <c r="D257" s="37">
        <f>D258+D550</f>
        <v>1130000</v>
      </c>
      <c r="E257" s="37">
        <f>E258+E550</f>
        <v>1130000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C259+C339+C483+C547</f>
        <v>1069434</v>
      </c>
      <c r="D258" s="36">
        <f>D259+D339+D483+D547</f>
        <v>1069434</v>
      </c>
      <c r="E258" s="36">
        <f>E259+E339+E483+E547</f>
        <v>1069434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650000</v>
      </c>
      <c r="D259" s="33">
        <f>D260+D263+D314</f>
        <v>650000</v>
      </c>
      <c r="E259" s="33">
        <f>E260+E263+E314</f>
        <v>650000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3" t="s">
        <v>268</v>
      </c>
      <c r="B260" s="174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3" t="s">
        <v>269</v>
      </c>
      <c r="B263" s="174"/>
      <c r="C263" s="32">
        <f>C264+C265+C289+C296+C298+C302+C305+C308+C313</f>
        <v>649040</v>
      </c>
      <c r="D263" s="32">
        <f>D264+D265+D289+D296+D298+D302+D305+D308+D313</f>
        <v>649040</v>
      </c>
      <c r="E263" s="32">
        <f>E264+E265+E289+E296+E298+E302+E305+E308+E313</f>
        <v>649040</v>
      </c>
    </row>
    <row r="264" spans="1:10">
      <c r="A264" s="6">
        <v>1101</v>
      </c>
      <c r="B264" s="4" t="s">
        <v>34</v>
      </c>
      <c r="C264" s="5">
        <v>200000</v>
      </c>
      <c r="D264" s="5">
        <f>C264</f>
        <v>200000</v>
      </c>
      <c r="E264" s="5">
        <f>D264</f>
        <v>200000</v>
      </c>
    </row>
    <row r="265" spans="1:10">
      <c r="A265" s="6">
        <v>1101</v>
      </c>
      <c r="B265" s="4" t="s">
        <v>35</v>
      </c>
      <c r="C265" s="5">
        <v>318140</v>
      </c>
      <c r="D265" s="5">
        <f>C265</f>
        <v>318140</v>
      </c>
      <c r="E265" s="5">
        <f>D265</f>
        <v>318140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6876</v>
      </c>
      <c r="D289" s="5">
        <f>C289</f>
        <v>6876</v>
      </c>
      <c r="E289" s="5">
        <f>D289</f>
        <v>6876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f>D296</f>
        <v>300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18800</v>
      </c>
      <c r="D298" s="5">
        <f>C298</f>
        <v>18800</v>
      </c>
      <c r="E298" s="5">
        <f>D298</f>
        <v>18800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624</v>
      </c>
      <c r="D302" s="5">
        <f>C302</f>
        <v>624</v>
      </c>
      <c r="E302" s="5">
        <f>D302</f>
        <v>624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6300</v>
      </c>
      <c r="D305" s="5">
        <f>C305</f>
        <v>6300</v>
      </c>
      <c r="E305" s="5">
        <f>D305</f>
        <v>6300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98000</v>
      </c>
      <c r="D308" s="5">
        <f>C308</f>
        <v>98000</v>
      </c>
      <c r="E308" s="5">
        <f>D308</f>
        <v>98000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335700</v>
      </c>
      <c r="D339" s="33">
        <f>D340+D444+D482</f>
        <v>335700</v>
      </c>
      <c r="E339" s="33">
        <f>E340+E444+E482</f>
        <v>335700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317200</v>
      </c>
      <c r="D340" s="32">
        <f>D341+D342+D343+D344+D347+D348+D353+D356+D357+D362+D367+BH290668+D371+D372+D373+D376+D377+D378+D382+D388+D391+D392+D395+D398+D399+D404+D407+D408+D409+D412+D415+D416+D419+D420+D421+D422+D429+D443</f>
        <v>317200</v>
      </c>
      <c r="E340" s="32">
        <f>E341+E342+E343+E344+E347+E348+E353+E356+E357+E362+E367+BI290668+E371+E372+E373+E376+E377+E378+E382+E388+E391+E392+E395+E398+E399+E404+E407+E408+E409+E412+E415+E416+E419+E420+E421+E422+E429+E443</f>
        <v>317200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4000</v>
      </c>
      <c r="D342" s="5">
        <f t="shared" ref="D342:E343" si="26">C342</f>
        <v>4000</v>
      </c>
      <c r="E342" s="5">
        <f t="shared" si="26"/>
        <v>4000</v>
      </c>
    </row>
    <row r="343" spans="1:10">
      <c r="A343" s="6">
        <v>2201</v>
      </c>
      <c r="B343" s="4" t="s">
        <v>41</v>
      </c>
      <c r="C343" s="5">
        <v>62000</v>
      </c>
      <c r="D343" s="5">
        <f t="shared" si="26"/>
        <v>62000</v>
      </c>
      <c r="E343" s="5">
        <f t="shared" si="26"/>
        <v>62000</v>
      </c>
    </row>
    <row r="344" spans="1:10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</row>
    <row r="345" spans="1:10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70000</v>
      </c>
      <c r="D348" s="5">
        <f>SUM(D349:D352)</f>
        <v>70000</v>
      </c>
      <c r="E348" s="5">
        <f>SUM(E349:E352)</f>
        <v>70000</v>
      </c>
    </row>
    <row r="349" spans="1:10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</row>
    <row r="358" spans="1:5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42000</v>
      </c>
      <c r="D362" s="5">
        <f>SUM(D363:D366)</f>
        <v>42000</v>
      </c>
      <c r="E362" s="5">
        <f>SUM(E363:E366)</f>
        <v>42000</v>
      </c>
    </row>
    <row r="363" spans="1:5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>
      <c r="A364" s="29"/>
      <c r="B364" s="28" t="s">
        <v>292</v>
      </c>
      <c r="C364" s="30">
        <v>40000</v>
      </c>
      <c r="D364" s="30">
        <f t="shared" ref="D364:E366" si="31">C364</f>
        <v>40000</v>
      </c>
      <c r="E364" s="30">
        <f t="shared" si="31"/>
        <v>40000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>
      <c r="A373" s="6">
        <v>2201</v>
      </c>
      <c r="B373" s="4" t="s">
        <v>298</v>
      </c>
      <c r="C373" s="5">
        <f>SUM(C374:C375)</f>
        <v>700</v>
      </c>
      <c r="D373" s="5">
        <f>SUM(D374:D375)</f>
        <v>700</v>
      </c>
      <c r="E373" s="5">
        <f>SUM(E374:E375)</f>
        <v>700</v>
      </c>
    </row>
    <row r="374" spans="1:5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>
      <c r="A375" s="29"/>
      <c r="B375" s="28" t="s">
        <v>300</v>
      </c>
      <c r="C375" s="30">
        <v>500</v>
      </c>
      <c r="D375" s="30">
        <f t="shared" si="33"/>
        <v>500</v>
      </c>
      <c r="E375" s="30">
        <f t="shared" si="33"/>
        <v>500</v>
      </c>
    </row>
    <row r="376" spans="1:5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</row>
    <row r="379" spans="1:5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>
      <c r="A382" s="6">
        <v>2201</v>
      </c>
      <c r="B382" s="4" t="s">
        <v>114</v>
      </c>
      <c r="C382" s="5">
        <f>SUM(C383:C387)</f>
        <v>6700</v>
      </c>
      <c r="D382" s="5">
        <f>SUM(D383:D387)</f>
        <v>6700</v>
      </c>
      <c r="E382" s="5">
        <f>SUM(E383:E387)</f>
        <v>6700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>
      <c r="A387" s="29"/>
      <c r="B387" s="28" t="s">
        <v>308</v>
      </c>
      <c r="C387" s="30">
        <v>2000</v>
      </c>
      <c r="D387" s="30">
        <f t="shared" si="35"/>
        <v>2000</v>
      </c>
      <c r="E387" s="30">
        <f t="shared" si="35"/>
        <v>2000</v>
      </c>
    </row>
    <row r="388" spans="1:5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</row>
    <row r="389" spans="1:5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6500</v>
      </c>
      <c r="D392" s="5">
        <f>SUM(D393:D394)</f>
        <v>6500</v>
      </c>
      <c r="E392" s="5">
        <f>SUM(E393:E394)</f>
        <v>6500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6500</v>
      </c>
      <c r="D394" s="30">
        <f>C394</f>
        <v>6500</v>
      </c>
      <c r="E394" s="30">
        <f>D394</f>
        <v>6500</v>
      </c>
    </row>
    <row r="395" spans="1:5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</row>
    <row r="396" spans="1:5">
      <c r="A396" s="29"/>
      <c r="B396" s="28" t="s">
        <v>315</v>
      </c>
      <c r="C396" s="30">
        <v>300</v>
      </c>
      <c r="D396" s="30">
        <f t="shared" ref="D396:E398" si="37">C396</f>
        <v>300</v>
      </c>
      <c r="E396" s="30">
        <f t="shared" si="37"/>
        <v>300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</row>
    <row r="405" spans="1:5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v>2000</v>
      </c>
      <c r="D416" s="5">
        <f>SUM(D417:D418)</f>
        <v>2000</v>
      </c>
      <c r="E416" s="5">
        <f>SUM(E417:E418)</f>
        <v>2000</v>
      </c>
    </row>
    <row r="417" spans="1:5">
      <c r="A417" s="29"/>
      <c r="B417" s="28" t="s">
        <v>330</v>
      </c>
      <c r="C417" s="30">
        <v>1500</v>
      </c>
      <c r="D417" s="30">
        <f t="shared" ref="D417:E421" si="41">C417</f>
        <v>1500</v>
      </c>
      <c r="E417" s="30">
        <f t="shared" si="41"/>
        <v>1500</v>
      </c>
    </row>
    <row r="418" spans="1:5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11000</v>
      </c>
      <c r="D420" s="5">
        <f t="shared" si="41"/>
        <v>11000</v>
      </c>
      <c r="E420" s="5">
        <f t="shared" si="41"/>
        <v>11000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61100</v>
      </c>
      <c r="D429" s="5">
        <f>SUM(D430:D442)</f>
        <v>61100</v>
      </c>
      <c r="E429" s="5">
        <f>SUM(E430:E442)</f>
        <v>61100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7500</v>
      </c>
      <c r="D431" s="30">
        <f t="shared" ref="D431:E442" si="43">C431</f>
        <v>7500</v>
      </c>
      <c r="E431" s="30">
        <f t="shared" si="43"/>
        <v>7500</v>
      </c>
    </row>
    <row r="432" spans="1:5">
      <c r="A432" s="29"/>
      <c r="B432" s="28" t="s">
        <v>345</v>
      </c>
      <c r="C432" s="30">
        <v>6700</v>
      </c>
      <c r="D432" s="30">
        <f t="shared" si="43"/>
        <v>6700</v>
      </c>
      <c r="E432" s="30">
        <f t="shared" si="43"/>
        <v>6700</v>
      </c>
    </row>
    <row r="433" spans="1:5">
      <c r="A433" s="29"/>
      <c r="B433" s="28" t="s">
        <v>346</v>
      </c>
      <c r="C433" s="30">
        <v>600</v>
      </c>
      <c r="D433" s="30">
        <f t="shared" si="43"/>
        <v>600</v>
      </c>
      <c r="E433" s="30">
        <f t="shared" si="43"/>
        <v>600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21300</v>
      </c>
      <c r="D441" s="30">
        <f t="shared" si="43"/>
        <v>21300</v>
      </c>
      <c r="E441" s="30">
        <f t="shared" si="43"/>
        <v>21300</v>
      </c>
    </row>
    <row r="442" spans="1:5">
      <c r="A442" s="29"/>
      <c r="B442" s="28" t="s">
        <v>355</v>
      </c>
      <c r="C442" s="30">
        <v>25000</v>
      </c>
      <c r="D442" s="30">
        <f t="shared" si="43"/>
        <v>25000</v>
      </c>
      <c r="E442" s="30">
        <f t="shared" si="43"/>
        <v>25000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3" t="s">
        <v>357</v>
      </c>
      <c r="B444" s="174"/>
      <c r="C444" s="32">
        <f>C445+C454+C455+C459+C462+C463+C468+C474+C477+C480+C481+C450</f>
        <v>18500</v>
      </c>
      <c r="D444" s="32">
        <f>D445+D454+D455+D459+D462+D463+D468+D474+D477+D480+D481+D450</f>
        <v>18500</v>
      </c>
      <c r="E444" s="32">
        <f>E445+E454+E455+E459+E462+E463+E468+E474+E477+E480+E481+E450</f>
        <v>18500</v>
      </c>
    </row>
    <row r="445" spans="1:5">
      <c r="A445" s="6">
        <v>2202</v>
      </c>
      <c r="B445" s="4" t="s">
        <v>358</v>
      </c>
      <c r="C445" s="5">
        <f>SUM(C446:C449)</f>
        <v>4500</v>
      </c>
      <c r="D445" s="5">
        <f>SUM(D446:D449)</f>
        <v>4500</v>
      </c>
      <c r="E445" s="5">
        <f>SUM(E446:E449)</f>
        <v>4500</v>
      </c>
    </row>
    <row r="446" spans="1:5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>
      <c r="A447" s="28"/>
      <c r="B447" s="28" t="s">
        <v>360</v>
      </c>
      <c r="C447" s="30">
        <v>3000</v>
      </c>
      <c r="D447" s="30">
        <f t="shared" ref="D447:E449" si="44">C447</f>
        <v>3000</v>
      </c>
      <c r="E447" s="30">
        <f t="shared" si="44"/>
        <v>3000</v>
      </c>
    </row>
    <row r="448" spans="1:5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</row>
    <row r="455" spans="1:5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</row>
    <row r="456" spans="1:5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</row>
    <row r="457" spans="1:5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>
      <c r="A458" s="28"/>
      <c r="B458" s="28" t="s">
        <v>361</v>
      </c>
      <c r="C458" s="30"/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>
      <c r="A460" s="28"/>
      <c r="B460" s="28" t="s">
        <v>369</v>
      </c>
      <c r="C460" s="30">
        <v>3000</v>
      </c>
      <c r="D460" s="30">
        <f t="shared" ref="D460:E462" si="47">C460</f>
        <v>3000</v>
      </c>
      <c r="E460" s="30">
        <f t="shared" si="47"/>
        <v>3000</v>
      </c>
    </row>
    <row r="461" spans="1:5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2000</v>
      </c>
      <c r="D480" s="5">
        <f t="shared" si="50"/>
        <v>2000</v>
      </c>
      <c r="E480" s="5">
        <f t="shared" si="50"/>
        <v>2000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C484+C504+C509+C522+C528+C538</f>
        <v>81600</v>
      </c>
      <c r="D483" s="35">
        <f>D484+D504+D509+D522+D528+D538</f>
        <v>81600</v>
      </c>
      <c r="E483" s="35">
        <f>E484+E504+E509+E522+E528+E538</f>
        <v>81600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3" t="s">
        <v>390</v>
      </c>
      <c r="B484" s="174"/>
      <c r="C484" s="32">
        <f>C485+C486+C490+C491+C494+C497+C500+C501+C502+C503</f>
        <v>8500</v>
      </c>
      <c r="D484" s="32">
        <f>D485+D486+D490+D491+D494+D497+D500+D501+D502+D503</f>
        <v>8500</v>
      </c>
      <c r="E484" s="32">
        <f>E485+E486+E490+E491+E494+E497+E500+E501+E502+E503</f>
        <v>8500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1000</v>
      </c>
      <c r="D499" s="30">
        <f t="shared" si="52"/>
        <v>1000</v>
      </c>
      <c r="E499" s="30">
        <f t="shared" si="52"/>
        <v>1000</v>
      </c>
    </row>
    <row r="500" spans="1:6">
      <c r="A500" s="6">
        <v>3302</v>
      </c>
      <c r="B500" s="4" t="s">
        <v>406</v>
      </c>
      <c r="C500" s="5">
        <v>6000</v>
      </c>
      <c r="D500" s="5">
        <f t="shared" si="52"/>
        <v>6000</v>
      </c>
      <c r="E500" s="5">
        <f t="shared" si="52"/>
        <v>6000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3" t="s">
        <v>410</v>
      </c>
      <c r="B504" s="174"/>
      <c r="C504" s="32">
        <f>SUM(C505:C508)</f>
        <v>22200</v>
      </c>
      <c r="D504" s="32">
        <f>SUM(D505:D508)</f>
        <v>22200</v>
      </c>
      <c r="E504" s="32">
        <f>SUM(E505:E508)</f>
        <v>22200</v>
      </c>
    </row>
    <row r="505" spans="1:6">
      <c r="A505" s="6">
        <v>3303</v>
      </c>
      <c r="B505" s="4" t="s">
        <v>411</v>
      </c>
      <c r="C505" s="5">
        <v>3200</v>
      </c>
      <c r="D505" s="5">
        <f>C505</f>
        <v>3200</v>
      </c>
      <c r="E505" s="5">
        <f>D505</f>
        <v>3200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6">
      <c r="A508" s="6">
        <v>3303</v>
      </c>
      <c r="B508" s="4" t="s">
        <v>409</v>
      </c>
      <c r="C508" s="5">
        <v>18000</v>
      </c>
      <c r="D508" s="5">
        <f t="shared" si="53"/>
        <v>18000</v>
      </c>
      <c r="E508" s="5">
        <f t="shared" si="53"/>
        <v>18000</v>
      </c>
    </row>
    <row r="509" spans="1:6">
      <c r="A509" s="173" t="s">
        <v>414</v>
      </c>
      <c r="B509" s="174"/>
      <c r="C509" s="32">
        <f>C510+C511+C512+C513+C517+C518+C519+C520+C521</f>
        <v>49500</v>
      </c>
      <c r="D509" s="32">
        <f>D510+D511+D512+D513+D517+D518+D519+D520+D521</f>
        <v>49500</v>
      </c>
      <c r="E509" s="32">
        <f>E510+E511+E512+E513+E517+E518+E519+E520+E521</f>
        <v>49500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</row>
    <row r="514" spans="1:5">
      <c r="A514" s="29"/>
      <c r="B514" s="28" t="s">
        <v>419</v>
      </c>
      <c r="C514" s="30">
        <v>2500</v>
      </c>
      <c r="D514" s="30">
        <f t="shared" ref="D514:E521" si="55">C514</f>
        <v>2500</v>
      </c>
      <c r="E514" s="30">
        <f t="shared" si="55"/>
        <v>2500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1000</v>
      </c>
      <c r="D517" s="5">
        <f t="shared" si="55"/>
        <v>1000</v>
      </c>
      <c r="E517" s="5">
        <f t="shared" si="55"/>
        <v>1000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>
      <c r="A520" s="6">
        <v>3305</v>
      </c>
      <c r="B520" s="4" t="s">
        <v>425</v>
      </c>
      <c r="C520" s="5">
        <v>40000</v>
      </c>
      <c r="D520" s="5">
        <f t="shared" si="55"/>
        <v>40000</v>
      </c>
      <c r="E520" s="5">
        <f t="shared" si="55"/>
        <v>40000</v>
      </c>
    </row>
    <row r="521" spans="1:5">
      <c r="A521" s="6">
        <v>3305</v>
      </c>
      <c r="B521" s="4" t="s">
        <v>409</v>
      </c>
      <c r="C521" s="5">
        <v>5000</v>
      </c>
      <c r="D521" s="5">
        <f t="shared" si="55"/>
        <v>5000</v>
      </c>
      <c r="E521" s="5">
        <f t="shared" si="55"/>
        <v>5000</v>
      </c>
    </row>
    <row r="522" spans="1:5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3" t="s">
        <v>441</v>
      </c>
      <c r="B538" s="174"/>
      <c r="C538" s="32">
        <f>SUM(C539:C544)</f>
        <v>1400</v>
      </c>
      <c r="D538" s="32">
        <f>SUM(D539:D544)</f>
        <v>1400</v>
      </c>
      <c r="E538" s="32">
        <f>SUM(E539:E544)</f>
        <v>1400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1400</v>
      </c>
      <c r="D540" s="5">
        <f t="shared" ref="D540:E543" si="58">C540</f>
        <v>1400</v>
      </c>
      <c r="E540" s="5">
        <f t="shared" si="58"/>
        <v>1400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7" t="s">
        <v>449</v>
      </c>
      <c r="B547" s="178"/>
      <c r="C547" s="35">
        <f>C548+C549</f>
        <v>2134</v>
      </c>
      <c r="D547" s="35">
        <f>D548+D549</f>
        <v>2134</v>
      </c>
      <c r="E547" s="35">
        <f>E548+E549</f>
        <v>2134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3" t="s">
        <v>450</v>
      </c>
      <c r="B548" s="174"/>
      <c r="C548" s="32">
        <v>2134</v>
      </c>
      <c r="D548" s="32">
        <f>C548</f>
        <v>2134</v>
      </c>
      <c r="E548" s="32">
        <f>D548</f>
        <v>2134</v>
      </c>
    </row>
    <row r="549" spans="1:10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1" t="s">
        <v>455</v>
      </c>
      <c r="B550" s="172"/>
      <c r="C550" s="36">
        <f>C551</f>
        <v>60566</v>
      </c>
      <c r="D550" s="36">
        <f>D551</f>
        <v>60566</v>
      </c>
      <c r="E550" s="36">
        <f>E551</f>
        <v>60566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9" t="s">
        <v>456</v>
      </c>
      <c r="B551" s="170"/>
      <c r="C551" s="33">
        <f>C552+C556</f>
        <v>60566</v>
      </c>
      <c r="D551" s="33">
        <f>D552+D556</f>
        <v>60566</v>
      </c>
      <c r="E551" s="33">
        <f>E552+E556</f>
        <v>60566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3" t="s">
        <v>457</v>
      </c>
      <c r="B552" s="174"/>
      <c r="C552" s="32">
        <f>SUM(C553:C555)</f>
        <v>60566</v>
      </c>
      <c r="D552" s="32">
        <f>SUM(D553:D555)</f>
        <v>60566</v>
      </c>
      <c r="E552" s="32">
        <f>SUM(E553:E555)</f>
        <v>60566</v>
      </c>
    </row>
    <row r="553" spans="1:10">
      <c r="A553" s="6">
        <v>5500</v>
      </c>
      <c r="B553" s="4" t="s">
        <v>458</v>
      </c>
      <c r="C553" s="5">
        <v>60566</v>
      </c>
      <c r="D553" s="5">
        <f t="shared" ref="D553:E555" si="59">C553</f>
        <v>60566</v>
      </c>
      <c r="E553" s="5">
        <f t="shared" si="59"/>
        <v>60566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5" t="s">
        <v>62</v>
      </c>
      <c r="B559" s="176"/>
      <c r="C559" s="37">
        <f>C560+C716+C725</f>
        <v>1270000</v>
      </c>
      <c r="D559" s="37">
        <f>D560+D716+D725</f>
        <v>1270000</v>
      </c>
      <c r="E559" s="37">
        <f>E560+E716+E725</f>
        <v>1270000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1" t="s">
        <v>464</v>
      </c>
      <c r="B560" s="172"/>
      <c r="C560" s="36">
        <f>C561+C638+C642+C645</f>
        <v>1190000</v>
      </c>
      <c r="D560" s="36">
        <f>D561+D638+D642+D645</f>
        <v>1190000</v>
      </c>
      <c r="E560" s="36">
        <f>E561+E638+E642+E645</f>
        <v>1190000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1140000</v>
      </c>
      <c r="D561" s="38">
        <f>D562+D567+D568+D569+D576+D577+D581+D584+D585+D586+D587+D592+D595+D599+D603+D610+D616+D628</f>
        <v>1140000</v>
      </c>
      <c r="E561" s="38">
        <f>E562+E567+E568+E569+E576+E577+E581+E584+E585+E586+E587+E592+E595+E599+E603+E610+E616+E628</f>
        <v>1140000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3" t="s">
        <v>466</v>
      </c>
      <c r="B562" s="174"/>
      <c r="C562" s="32">
        <f>SUM(C563:C566)</f>
        <v>144600</v>
      </c>
      <c r="D562" s="32">
        <f>SUM(D563:D566)</f>
        <v>144600</v>
      </c>
      <c r="E562" s="32">
        <f>SUM(E563:E566)</f>
        <v>144600</v>
      </c>
    </row>
    <row r="563" spans="1:10">
      <c r="A563" s="7">
        <v>6600</v>
      </c>
      <c r="B563" s="4" t="s">
        <v>468</v>
      </c>
      <c r="C563" s="5">
        <v>11000</v>
      </c>
      <c r="D563" s="5">
        <f>C563</f>
        <v>11000</v>
      </c>
      <c r="E563" s="5">
        <f>D563</f>
        <v>11000</v>
      </c>
    </row>
    <row r="564" spans="1:10">
      <c r="A564" s="7">
        <v>6600</v>
      </c>
      <c r="B564" s="4" t="s">
        <v>469</v>
      </c>
      <c r="C564" s="5">
        <v>33600</v>
      </c>
      <c r="D564" s="5">
        <f t="shared" ref="D564:E566" si="60">C564</f>
        <v>33600</v>
      </c>
      <c r="E564" s="5">
        <f t="shared" si="60"/>
        <v>33600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100000</v>
      </c>
      <c r="D566" s="5">
        <f t="shared" si="60"/>
        <v>100000</v>
      </c>
      <c r="E566" s="5">
        <f t="shared" si="60"/>
        <v>100000</v>
      </c>
    </row>
    <row r="567" spans="1:10">
      <c r="A567" s="173" t="s">
        <v>467</v>
      </c>
      <c r="B567" s="174"/>
      <c r="C567" s="31">
        <v>170000</v>
      </c>
      <c r="D567" s="31">
        <f>C567</f>
        <v>170000</v>
      </c>
      <c r="E567" s="31">
        <f>D567</f>
        <v>170000</v>
      </c>
    </row>
    <row r="568" spans="1:10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>
      <c r="A569" s="173" t="s">
        <v>473</v>
      </c>
      <c r="B569" s="174"/>
      <c r="C569" s="32">
        <f>SUM(C570:C575)</f>
        <v>102000</v>
      </c>
      <c r="D569" s="32">
        <f>SUM(D570:D575)</f>
        <v>102000</v>
      </c>
      <c r="E569" s="32">
        <f>SUM(E570:E575)</f>
        <v>102000</v>
      </c>
    </row>
    <row r="570" spans="1:10">
      <c r="A570" s="7">
        <v>6603</v>
      </c>
      <c r="B570" s="4" t="s">
        <v>474</v>
      </c>
      <c r="C570" s="5">
        <v>78400</v>
      </c>
      <c r="D570" s="5">
        <f>C570</f>
        <v>78400</v>
      </c>
      <c r="E570" s="5">
        <f>D570</f>
        <v>78400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14000</v>
      </c>
      <c r="D574" s="5">
        <f t="shared" si="61"/>
        <v>14000</v>
      </c>
      <c r="E574" s="5">
        <f t="shared" si="61"/>
        <v>14000</v>
      </c>
    </row>
    <row r="575" spans="1:10">
      <c r="A575" s="7">
        <v>6603</v>
      </c>
      <c r="B575" s="4" t="s">
        <v>479</v>
      </c>
      <c r="C575" s="5">
        <v>9600</v>
      </c>
      <c r="D575" s="5">
        <f t="shared" si="61"/>
        <v>9600</v>
      </c>
      <c r="E575" s="5">
        <f t="shared" si="61"/>
        <v>9600</v>
      </c>
    </row>
    <row r="576" spans="1:10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>
      <c r="A577" s="173" t="s">
        <v>481</v>
      </c>
      <c r="B577" s="174"/>
      <c r="C577" s="32">
        <f>SUM(C578:C580)</f>
        <v>8200</v>
      </c>
      <c r="D577" s="32">
        <f>SUM(D578:D580)</f>
        <v>8200</v>
      </c>
      <c r="E577" s="32">
        <f>SUM(E578:E580)</f>
        <v>8200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8200</v>
      </c>
      <c r="D580" s="5">
        <f t="shared" si="62"/>
        <v>8200</v>
      </c>
      <c r="E580" s="5">
        <f t="shared" si="62"/>
        <v>8200</v>
      </c>
    </row>
    <row r="581" spans="1:5">
      <c r="A581" s="173" t="s">
        <v>485</v>
      </c>
      <c r="B581" s="174"/>
      <c r="C581" s="32">
        <f>SUM(C582:C583)</f>
        <v>106817</v>
      </c>
      <c r="D581" s="32">
        <f>SUM(D582:D583)</f>
        <v>106817</v>
      </c>
      <c r="E581" s="32">
        <f>SUM(E582:E583)</f>
        <v>106817</v>
      </c>
    </row>
    <row r="582" spans="1:5">
      <c r="A582" s="7">
        <v>6606</v>
      </c>
      <c r="B582" s="4" t="s">
        <v>486</v>
      </c>
      <c r="C582" s="5">
        <v>80000</v>
      </c>
      <c r="D582" s="5">
        <f t="shared" ref="D582:E586" si="63">C582</f>
        <v>80000</v>
      </c>
      <c r="E582" s="5">
        <f t="shared" si="63"/>
        <v>80000</v>
      </c>
    </row>
    <row r="583" spans="1:5">
      <c r="A583" s="7">
        <v>6606</v>
      </c>
      <c r="B583" s="4" t="s">
        <v>487</v>
      </c>
      <c r="C583" s="5">
        <v>26817</v>
      </c>
      <c r="D583" s="5">
        <f t="shared" si="63"/>
        <v>26817</v>
      </c>
      <c r="E583" s="5">
        <f t="shared" si="63"/>
        <v>26817</v>
      </c>
    </row>
    <row r="584" spans="1:5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3" t="s">
        <v>491</v>
      </c>
      <c r="B587" s="174"/>
      <c r="C587" s="32">
        <f>SUM(C588:C591)</f>
        <v>253000</v>
      </c>
      <c r="D587" s="32">
        <f>SUM(D588:D591)</f>
        <v>253000</v>
      </c>
      <c r="E587" s="32">
        <f>SUM(E588:E591)</f>
        <v>253000</v>
      </c>
    </row>
    <row r="588" spans="1:5">
      <c r="A588" s="7">
        <v>6610</v>
      </c>
      <c r="B588" s="4" t="s">
        <v>492</v>
      </c>
      <c r="C588" s="5">
        <v>253000</v>
      </c>
      <c r="D588" s="5">
        <f>C588</f>
        <v>253000</v>
      </c>
      <c r="E588" s="5">
        <f>D588</f>
        <v>253000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3" t="s">
        <v>498</v>
      </c>
      <c r="B592" s="174"/>
      <c r="C592" s="32">
        <f>SUM(C593:C594)</f>
        <v>100000</v>
      </c>
      <c r="D592" s="32">
        <f>SUM(D593:D594)</f>
        <v>100000</v>
      </c>
      <c r="E592" s="32">
        <f>SUM(E593:E594)</f>
        <v>100000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100000</v>
      </c>
      <c r="D594" s="5">
        <f>C594</f>
        <v>100000</v>
      </c>
      <c r="E594" s="5">
        <f>D594</f>
        <v>100000</v>
      </c>
    </row>
    <row r="595" spans="1:5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3" t="s">
        <v>506</v>
      </c>
      <c r="B603" s="174"/>
      <c r="C603" s="32">
        <f>SUM(C604:C609)</f>
        <v>613</v>
      </c>
      <c r="D603" s="32">
        <f>SUM(D604:D609)</f>
        <v>613</v>
      </c>
      <c r="E603" s="32">
        <f>SUM(E604:E609)</f>
        <v>613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613</v>
      </c>
      <c r="D609" s="5">
        <f t="shared" si="67"/>
        <v>613</v>
      </c>
      <c r="E609" s="5">
        <f t="shared" si="67"/>
        <v>613</v>
      </c>
    </row>
    <row r="610" spans="1:5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3" t="s">
        <v>531</v>
      </c>
      <c r="B628" s="174"/>
      <c r="C628" s="32">
        <f>SUM(C629:C637)</f>
        <v>254770</v>
      </c>
      <c r="D628" s="32">
        <f>SUM(D629:D637)</f>
        <v>254770</v>
      </c>
      <c r="E628" s="32">
        <f>SUM(E629:E637)</f>
        <v>254770</v>
      </c>
    </row>
    <row r="629" spans="1:10">
      <c r="A629" s="7">
        <v>6617</v>
      </c>
      <c r="B629" s="4" t="s">
        <v>532</v>
      </c>
      <c r="C629" s="5">
        <v>232000</v>
      </c>
      <c r="D629" s="5">
        <f>C629</f>
        <v>232000</v>
      </c>
      <c r="E629" s="5">
        <f>D629</f>
        <v>232000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12770</v>
      </c>
      <c r="D632" s="5">
        <f t="shared" si="70"/>
        <v>12770</v>
      </c>
      <c r="E632" s="5">
        <f t="shared" si="70"/>
        <v>12770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10000</v>
      </c>
      <c r="D635" s="5">
        <f t="shared" si="70"/>
        <v>10000</v>
      </c>
      <c r="E635" s="5">
        <f t="shared" si="70"/>
        <v>10000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9" t="s">
        <v>541</v>
      </c>
      <c r="B638" s="170"/>
      <c r="C638" s="38">
        <f>C639+C640+C641</f>
        <v>50000</v>
      </c>
      <c r="D638" s="38">
        <f>D639+D640+D641</f>
        <v>50000</v>
      </c>
      <c r="E638" s="38">
        <f>E639+E640+E641</f>
        <v>50000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3" t="s">
        <v>544</v>
      </c>
      <c r="B641" s="174"/>
      <c r="C641" s="32">
        <v>50000</v>
      </c>
      <c r="D641" s="32">
        <f t="shared" si="71"/>
        <v>50000</v>
      </c>
      <c r="E641" s="32">
        <f t="shared" si="71"/>
        <v>50000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1" t="s">
        <v>570</v>
      </c>
      <c r="B716" s="172"/>
      <c r="C716" s="36">
        <f>C717</f>
        <v>80000</v>
      </c>
      <c r="D716" s="36">
        <f>D717</f>
        <v>80000</v>
      </c>
      <c r="E716" s="36">
        <f>E717</f>
        <v>80000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9" t="s">
        <v>571</v>
      </c>
      <c r="B717" s="170"/>
      <c r="C717" s="33">
        <f>C718+C722</f>
        <v>80000</v>
      </c>
      <c r="D717" s="33">
        <f>D718+D722</f>
        <v>80000</v>
      </c>
      <c r="E717" s="33">
        <f>E718+E722</f>
        <v>80000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7" t="s">
        <v>851</v>
      </c>
      <c r="B718" s="168"/>
      <c r="C718" s="31">
        <f>SUM(C719:C721)</f>
        <v>80000</v>
      </c>
      <c r="D718" s="31">
        <f>SUM(D719:D721)</f>
        <v>80000</v>
      </c>
      <c r="E718" s="31">
        <f>SUM(E719:E721)</f>
        <v>80000</v>
      </c>
    </row>
    <row r="719" spans="1:10">
      <c r="A719" s="6">
        <v>10950</v>
      </c>
      <c r="B719" s="4" t="s">
        <v>572</v>
      </c>
      <c r="C719" s="5">
        <v>80000</v>
      </c>
      <c r="D719" s="5">
        <f>C719</f>
        <v>80000</v>
      </c>
      <c r="E719" s="5">
        <f>D719</f>
        <v>80000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7" t="s">
        <v>850</v>
      </c>
      <c r="B722" s="16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7" t="s">
        <v>848</v>
      </c>
      <c r="B730" s="16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zoomScale="80" zoomScaleNormal="80" workbookViewId="0">
      <selection activeCell="J75" sqref="J75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rightToLeft="1" topLeftCell="A36" zoomScale="80" zoomScaleNormal="80" workbookViewId="0">
      <selection activeCell="C63" sqref="C63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C5+C13+C16+C19+C22+C25+C28</f>
        <v>674000</v>
      </c>
      <c r="D4" s="144">
        <f t="shared" si="0"/>
        <v>340000</v>
      </c>
      <c r="E4" s="144">
        <f t="shared" si="0"/>
        <v>250000</v>
      </c>
      <c r="F4" s="144">
        <f t="shared" si="0"/>
        <v>0</v>
      </c>
      <c r="G4" s="144">
        <f t="shared" si="0"/>
        <v>84000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SUM(C6:C12)</f>
        <v>674000</v>
      </c>
      <c r="D5" s="146">
        <f t="shared" si="1"/>
        <v>340000</v>
      </c>
      <c r="E5" s="146">
        <f t="shared" si="1"/>
        <v>250000</v>
      </c>
      <c r="F5" s="146">
        <f t="shared" si="1"/>
        <v>0</v>
      </c>
      <c r="G5" s="146">
        <f t="shared" si="1"/>
        <v>84000</v>
      </c>
      <c r="H5" s="146">
        <f t="shared" si="1"/>
        <v>0</v>
      </c>
      <c r="I5" s="146">
        <f t="shared" si="1"/>
        <v>0</v>
      </c>
    </row>
    <row r="6" spans="1:9">
      <c r="A6" s="10" t="s">
        <v>966</v>
      </c>
      <c r="B6" s="10">
        <v>2017</v>
      </c>
      <c r="C6" s="10">
        <v>84000</v>
      </c>
      <c r="D6" s="10"/>
      <c r="E6" s="10"/>
      <c r="F6" s="10"/>
      <c r="G6" s="10">
        <v>84000</v>
      </c>
      <c r="H6" s="10"/>
      <c r="I6" s="10"/>
    </row>
    <row r="7" spans="1:9">
      <c r="A7" s="10" t="s">
        <v>967</v>
      </c>
      <c r="B7" s="10">
        <v>2017</v>
      </c>
      <c r="C7" s="10">
        <v>50000</v>
      </c>
      <c r="D7" s="10"/>
      <c r="E7" s="10">
        <v>50000</v>
      </c>
      <c r="F7" s="10"/>
      <c r="G7" s="10"/>
      <c r="H7" s="10"/>
      <c r="I7" s="10"/>
    </row>
    <row r="8" spans="1:9">
      <c r="A8" s="10" t="s">
        <v>968</v>
      </c>
      <c r="B8" s="10">
        <v>2017</v>
      </c>
      <c r="C8" s="10">
        <v>80000</v>
      </c>
      <c r="D8" s="10"/>
      <c r="E8" s="10">
        <v>80000</v>
      </c>
      <c r="F8" s="10"/>
      <c r="G8" s="10"/>
      <c r="H8" s="10"/>
      <c r="I8" s="10"/>
    </row>
    <row r="9" spans="1:9">
      <c r="A9" s="10" t="s">
        <v>969</v>
      </c>
      <c r="B9" s="10">
        <v>2017</v>
      </c>
      <c r="C9" s="10">
        <v>100000</v>
      </c>
      <c r="D9" s="10"/>
      <c r="E9" s="10">
        <v>100000</v>
      </c>
      <c r="F9" s="10"/>
      <c r="G9" s="10"/>
      <c r="H9" s="10"/>
      <c r="I9" s="10"/>
    </row>
    <row r="10" spans="1:9">
      <c r="A10" s="10" t="s">
        <v>970</v>
      </c>
      <c r="B10" s="10">
        <v>2017</v>
      </c>
      <c r="C10" s="10">
        <v>60000</v>
      </c>
      <c r="D10" s="10">
        <v>40000</v>
      </c>
      <c r="E10" s="10">
        <v>20000</v>
      </c>
      <c r="F10" s="10"/>
      <c r="G10" s="10"/>
      <c r="H10" s="10"/>
      <c r="I10" s="10"/>
    </row>
    <row r="11" spans="1:9">
      <c r="A11" s="10" t="s">
        <v>971</v>
      </c>
      <c r="B11" s="10">
        <v>2017</v>
      </c>
      <c r="C11" s="10">
        <v>200000</v>
      </c>
      <c r="D11" s="10">
        <v>200000</v>
      </c>
      <c r="E11" s="10"/>
      <c r="F11" s="10"/>
      <c r="G11" s="10"/>
      <c r="H11" s="10"/>
      <c r="I11" s="10"/>
    </row>
    <row r="12" spans="1:9">
      <c r="A12" s="10" t="s">
        <v>972</v>
      </c>
      <c r="B12" s="10">
        <v>2017</v>
      </c>
      <c r="C12" s="10">
        <v>100000</v>
      </c>
      <c r="D12" s="10">
        <v>100000</v>
      </c>
      <c r="E12" s="10"/>
      <c r="F12" s="10"/>
      <c r="G12" s="10"/>
      <c r="H12" s="10"/>
      <c r="I12" s="10"/>
    </row>
    <row r="13" spans="1:9">
      <c r="A13" s="145" t="s">
        <v>915</v>
      </c>
      <c r="B13" s="145"/>
      <c r="C13" s="145">
        <f t="shared" ref="C13:I13" si="2">SUM(C14:C15)</f>
        <v>0</v>
      </c>
      <c r="D13" s="145">
        <f t="shared" si="2"/>
        <v>0</v>
      </c>
      <c r="E13" s="145">
        <f t="shared" si="2"/>
        <v>0</v>
      </c>
      <c r="F13" s="145">
        <f t="shared" si="2"/>
        <v>0</v>
      </c>
      <c r="G13" s="145">
        <f t="shared" si="2"/>
        <v>0</v>
      </c>
      <c r="H13" s="145">
        <f t="shared" si="2"/>
        <v>0</v>
      </c>
      <c r="I13" s="145">
        <f t="shared" si="2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916</v>
      </c>
      <c r="B16" s="145"/>
      <c r="C16" s="145">
        <f t="shared" ref="C16:I16" si="3">SUM(C17:C18)</f>
        <v>0</v>
      </c>
      <c r="D16" s="145">
        <f t="shared" si="3"/>
        <v>0</v>
      </c>
      <c r="E16" s="145">
        <f t="shared" si="3"/>
        <v>0</v>
      </c>
      <c r="F16" s="145">
        <f t="shared" si="3"/>
        <v>0</v>
      </c>
      <c r="G16" s="145">
        <f t="shared" si="3"/>
        <v>0</v>
      </c>
      <c r="H16" s="145">
        <f t="shared" si="3"/>
        <v>0</v>
      </c>
      <c r="I16" s="145">
        <f t="shared" si="3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917</v>
      </c>
      <c r="B19" s="145"/>
      <c r="C19" s="145">
        <f t="shared" ref="C19:I19" si="4">SUM(C20:C21)</f>
        <v>0</v>
      </c>
      <c r="D19" s="145">
        <f t="shared" si="4"/>
        <v>0</v>
      </c>
      <c r="E19" s="145">
        <f t="shared" si="4"/>
        <v>0</v>
      </c>
      <c r="F19" s="145">
        <f t="shared" si="4"/>
        <v>0</v>
      </c>
      <c r="G19" s="145">
        <f t="shared" si="4"/>
        <v>0</v>
      </c>
      <c r="H19" s="145">
        <f t="shared" si="4"/>
        <v>0</v>
      </c>
      <c r="I19" s="145">
        <f t="shared" si="4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918</v>
      </c>
      <c r="B22" s="145"/>
      <c r="C22" s="145">
        <f t="shared" ref="C22:I22" si="5">SUM(C23:C24)</f>
        <v>0</v>
      </c>
      <c r="D22" s="145">
        <f t="shared" si="5"/>
        <v>0</v>
      </c>
      <c r="E22" s="145">
        <f t="shared" si="5"/>
        <v>0</v>
      </c>
      <c r="F22" s="145">
        <f t="shared" si="5"/>
        <v>0</v>
      </c>
      <c r="G22" s="145">
        <f t="shared" si="5"/>
        <v>0</v>
      </c>
      <c r="H22" s="145">
        <f t="shared" si="5"/>
        <v>0</v>
      </c>
      <c r="I22" s="145">
        <f t="shared" si="5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919</v>
      </c>
      <c r="B25" s="145"/>
      <c r="C25" s="145">
        <f t="shared" ref="C25:I25" si="6">SUM(C26:C27)</f>
        <v>0</v>
      </c>
      <c r="D25" s="145">
        <f t="shared" si="6"/>
        <v>0</v>
      </c>
      <c r="E25" s="145">
        <f t="shared" si="6"/>
        <v>0</v>
      </c>
      <c r="F25" s="145">
        <f t="shared" si="6"/>
        <v>0</v>
      </c>
      <c r="G25" s="145">
        <f t="shared" si="6"/>
        <v>0</v>
      </c>
      <c r="H25" s="145">
        <f t="shared" si="6"/>
        <v>0</v>
      </c>
      <c r="I25" s="145">
        <f t="shared" si="6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45" t="s">
        <v>920</v>
      </c>
      <c r="B28" s="145"/>
      <c r="C28" s="145">
        <f t="shared" ref="C28:I28" si="7">C29+C32</f>
        <v>0</v>
      </c>
      <c r="D28" s="145">
        <f t="shared" si="7"/>
        <v>0</v>
      </c>
      <c r="E28" s="145">
        <f t="shared" si="7"/>
        <v>0</v>
      </c>
      <c r="F28" s="145">
        <f t="shared" si="7"/>
        <v>0</v>
      </c>
      <c r="G28" s="145">
        <f t="shared" si="7"/>
        <v>0</v>
      </c>
      <c r="H28" s="145">
        <f t="shared" si="7"/>
        <v>0</v>
      </c>
      <c r="I28" s="145">
        <f t="shared" si="7"/>
        <v>0</v>
      </c>
    </row>
    <row r="29" spans="1:9">
      <c r="A29" s="147" t="s">
        <v>921</v>
      </c>
      <c r="B29" s="147"/>
      <c r="C29" s="147">
        <f t="shared" ref="C29:I29" si="8">SUM(C30:C31)</f>
        <v>0</v>
      </c>
      <c r="D29" s="147">
        <f t="shared" si="8"/>
        <v>0</v>
      </c>
      <c r="E29" s="147">
        <f t="shared" si="8"/>
        <v>0</v>
      </c>
      <c r="F29" s="147">
        <f t="shared" si="8"/>
        <v>0</v>
      </c>
      <c r="G29" s="147">
        <f t="shared" si="8"/>
        <v>0</v>
      </c>
      <c r="H29" s="147">
        <f t="shared" si="8"/>
        <v>0</v>
      </c>
      <c r="I29" s="147">
        <f t="shared" si="8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922</v>
      </c>
      <c r="B32" s="147"/>
      <c r="C32" s="147">
        <f t="shared" ref="C32:I32" si="9">SUM(C33:C34)</f>
        <v>0</v>
      </c>
      <c r="D32" s="147">
        <f t="shared" si="9"/>
        <v>0</v>
      </c>
      <c r="E32" s="147">
        <f t="shared" si="9"/>
        <v>0</v>
      </c>
      <c r="F32" s="147">
        <f t="shared" si="9"/>
        <v>0</v>
      </c>
      <c r="G32" s="147">
        <f t="shared" si="9"/>
        <v>0</v>
      </c>
      <c r="H32" s="147">
        <f t="shared" si="9"/>
        <v>0</v>
      </c>
      <c r="I32" s="147">
        <f t="shared" si="9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48" t="s">
        <v>923</v>
      </c>
      <c r="B35" s="148"/>
      <c r="C35" s="148">
        <f t="shared" ref="C35:I35" si="10">C36+C51+C54+C57+C60+C63+C66+C73+C76</f>
        <v>961948</v>
      </c>
      <c r="D35" s="148">
        <f t="shared" si="10"/>
        <v>544882</v>
      </c>
      <c r="E35" s="148">
        <f t="shared" si="10"/>
        <v>186000</v>
      </c>
      <c r="F35" s="148">
        <f t="shared" si="10"/>
        <v>200000</v>
      </c>
      <c r="G35" s="148">
        <f t="shared" si="10"/>
        <v>63912</v>
      </c>
      <c r="H35" s="148">
        <f t="shared" si="10"/>
        <v>0</v>
      </c>
      <c r="I35" s="148">
        <f t="shared" si="10"/>
        <v>0</v>
      </c>
    </row>
    <row r="36" spans="1:9">
      <c r="A36" s="145" t="s">
        <v>911</v>
      </c>
      <c r="B36" s="145"/>
      <c r="C36" s="145">
        <f t="shared" ref="C36:I36" si="11">SUM(C37:C50)</f>
        <v>961948</v>
      </c>
      <c r="D36" s="145">
        <f t="shared" si="11"/>
        <v>544882</v>
      </c>
      <c r="E36" s="145">
        <f t="shared" si="11"/>
        <v>186000</v>
      </c>
      <c r="F36" s="145">
        <f t="shared" si="11"/>
        <v>200000</v>
      </c>
      <c r="G36" s="145">
        <f t="shared" si="11"/>
        <v>63912</v>
      </c>
      <c r="H36" s="145">
        <f t="shared" si="11"/>
        <v>0</v>
      </c>
      <c r="I36" s="145">
        <f t="shared" si="11"/>
        <v>0</v>
      </c>
    </row>
    <row r="37" spans="1:9">
      <c r="A37" s="10" t="s">
        <v>912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974</v>
      </c>
      <c r="B38" s="10">
        <v>2016</v>
      </c>
      <c r="C38" s="10">
        <v>347000</v>
      </c>
      <c r="D38" s="10">
        <v>104803</v>
      </c>
      <c r="E38" s="10"/>
      <c r="F38" s="10">
        <v>200000</v>
      </c>
      <c r="G38" s="10"/>
      <c r="H38" s="10"/>
      <c r="I38" s="10"/>
    </row>
    <row r="39" spans="1:9">
      <c r="A39" s="10" t="s">
        <v>973</v>
      </c>
      <c r="B39" s="10">
        <v>2016</v>
      </c>
      <c r="C39" s="10">
        <v>10000</v>
      </c>
      <c r="D39" s="10"/>
      <c r="E39" s="10"/>
      <c r="F39" s="10"/>
      <c r="G39" s="10">
        <v>9912</v>
      </c>
      <c r="H39" s="10"/>
      <c r="I39" s="10"/>
    </row>
    <row r="40" spans="1:9">
      <c r="A40" s="10" t="s">
        <v>926</v>
      </c>
      <c r="B40" s="10">
        <v>2016</v>
      </c>
      <c r="C40" s="10">
        <v>200000</v>
      </c>
      <c r="D40" s="10">
        <v>158861</v>
      </c>
      <c r="E40" s="10">
        <v>96000</v>
      </c>
      <c r="F40" s="10"/>
      <c r="G40" s="10">
        <v>54000</v>
      </c>
      <c r="H40" s="10"/>
      <c r="I40" s="10"/>
    </row>
    <row r="41" spans="1:9">
      <c r="A41" s="10" t="s">
        <v>975</v>
      </c>
      <c r="B41" s="10">
        <v>2016</v>
      </c>
      <c r="C41" s="10">
        <v>10000</v>
      </c>
      <c r="D41" s="10">
        <v>33600</v>
      </c>
      <c r="E41" s="10"/>
      <c r="F41" s="10"/>
      <c r="G41" s="10"/>
      <c r="H41" s="10"/>
      <c r="I41" s="10"/>
    </row>
    <row r="42" spans="1:9">
      <c r="A42" s="10" t="s">
        <v>978</v>
      </c>
      <c r="B42" s="10">
        <v>2016</v>
      </c>
      <c r="C42" s="10">
        <v>20000</v>
      </c>
      <c r="D42" s="10">
        <v>26477</v>
      </c>
      <c r="E42" s="10"/>
      <c r="F42" s="10"/>
      <c r="G42" s="10"/>
      <c r="H42" s="10"/>
      <c r="I42" s="10"/>
    </row>
    <row r="43" spans="1:9">
      <c r="A43" s="10" t="s">
        <v>977</v>
      </c>
      <c r="B43" s="10">
        <v>2016</v>
      </c>
      <c r="C43" s="10">
        <v>74948</v>
      </c>
      <c r="D43" s="10">
        <v>79860</v>
      </c>
      <c r="E43" s="10"/>
      <c r="F43" s="10"/>
      <c r="G43" s="10"/>
      <c r="H43" s="10"/>
      <c r="I43" s="10"/>
    </row>
    <row r="44" spans="1:9">
      <c r="A44" s="10" t="s">
        <v>971</v>
      </c>
      <c r="B44" s="10">
        <v>2016</v>
      </c>
      <c r="C44" s="10">
        <v>100000</v>
      </c>
      <c r="D44" s="10">
        <v>15000</v>
      </c>
      <c r="E44" s="10"/>
      <c r="F44" s="10"/>
      <c r="G44" s="10"/>
      <c r="H44" s="10"/>
      <c r="I44" s="10"/>
    </row>
    <row r="45" spans="1:9">
      <c r="A45" s="10" t="s">
        <v>976</v>
      </c>
      <c r="B45" s="10">
        <v>2016</v>
      </c>
      <c r="C45" s="10">
        <v>200000</v>
      </c>
      <c r="D45" s="10">
        <v>126281</v>
      </c>
      <c r="E45" s="10">
        <v>90000</v>
      </c>
      <c r="F45" s="10"/>
      <c r="G45" s="10"/>
      <c r="H45" s="10"/>
      <c r="I45" s="10"/>
    </row>
    <row r="46" spans="1:9">
      <c r="A46" s="10" t="s">
        <v>932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933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934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49" t="s">
        <v>935</v>
      </c>
      <c r="B49" s="149"/>
      <c r="C49" s="149"/>
      <c r="D49" s="149"/>
      <c r="E49" s="149"/>
      <c r="F49" s="149"/>
      <c r="G49" s="149"/>
      <c r="H49" s="149"/>
      <c r="I49" s="149"/>
    </row>
    <row r="50" spans="1:9">
      <c r="A50" s="10" t="s">
        <v>936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915</v>
      </c>
      <c r="B51" s="145"/>
      <c r="C51" s="145">
        <f t="shared" ref="C51:I51" si="12">SUM(C52:C53)</f>
        <v>0</v>
      </c>
      <c r="D51" s="145">
        <f t="shared" si="12"/>
        <v>0</v>
      </c>
      <c r="E51" s="145">
        <f t="shared" si="12"/>
        <v>0</v>
      </c>
      <c r="F51" s="145">
        <f t="shared" si="12"/>
        <v>0</v>
      </c>
      <c r="G51" s="145">
        <f t="shared" si="12"/>
        <v>0</v>
      </c>
      <c r="H51" s="145">
        <f t="shared" si="12"/>
        <v>0</v>
      </c>
      <c r="I51" s="145">
        <f t="shared" si="12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916</v>
      </c>
      <c r="B54" s="145"/>
      <c r="C54" s="145">
        <f t="shared" ref="C54:I54" si="13">SUM(C55:C56)</f>
        <v>0</v>
      </c>
      <c r="D54" s="145">
        <f t="shared" si="13"/>
        <v>0</v>
      </c>
      <c r="E54" s="145">
        <f t="shared" si="13"/>
        <v>0</v>
      </c>
      <c r="F54" s="145">
        <f t="shared" si="13"/>
        <v>0</v>
      </c>
      <c r="G54" s="145">
        <f t="shared" si="13"/>
        <v>0</v>
      </c>
      <c r="H54" s="145">
        <f t="shared" si="13"/>
        <v>0</v>
      </c>
      <c r="I54" s="145">
        <f t="shared" si="13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917</v>
      </c>
      <c r="B57" s="145"/>
      <c r="C57" s="145">
        <f t="shared" ref="C57:I57" si="14">SUM(C58:C59)</f>
        <v>0</v>
      </c>
      <c r="D57" s="145">
        <f t="shared" si="14"/>
        <v>0</v>
      </c>
      <c r="E57" s="145">
        <f t="shared" si="14"/>
        <v>0</v>
      </c>
      <c r="F57" s="145">
        <f t="shared" si="14"/>
        <v>0</v>
      </c>
      <c r="G57" s="145">
        <f t="shared" si="14"/>
        <v>0</v>
      </c>
      <c r="H57" s="145">
        <f t="shared" si="14"/>
        <v>0</v>
      </c>
      <c r="I57" s="145">
        <f t="shared" si="14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918</v>
      </c>
      <c r="B60" s="145"/>
      <c r="C60" s="145">
        <f t="shared" ref="C60:I60" si="15">SUM(C61:C62)</f>
        <v>0</v>
      </c>
      <c r="D60" s="145">
        <f t="shared" si="15"/>
        <v>0</v>
      </c>
      <c r="E60" s="145">
        <f t="shared" si="15"/>
        <v>0</v>
      </c>
      <c r="F60" s="145">
        <f t="shared" si="15"/>
        <v>0</v>
      </c>
      <c r="G60" s="145">
        <f t="shared" si="15"/>
        <v>0</v>
      </c>
      <c r="H60" s="145">
        <f t="shared" si="15"/>
        <v>0</v>
      </c>
      <c r="I60" s="145">
        <f t="shared" si="15"/>
        <v>0</v>
      </c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919</v>
      </c>
      <c r="B63" s="145"/>
      <c r="C63" s="145">
        <f t="shared" ref="C63:H63" si="16">SUM(C64:C65)</f>
        <v>0</v>
      </c>
      <c r="D63" s="145">
        <f t="shared" si="16"/>
        <v>0</v>
      </c>
      <c r="E63" s="145">
        <f t="shared" si="16"/>
        <v>0</v>
      </c>
      <c r="F63" s="145">
        <f t="shared" si="16"/>
        <v>0</v>
      </c>
      <c r="G63" s="145">
        <f t="shared" si="16"/>
        <v>0</v>
      </c>
      <c r="H63" s="145">
        <f t="shared" si="16"/>
        <v>0</v>
      </c>
      <c r="I63" s="145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45" t="s">
        <v>920</v>
      </c>
      <c r="B66" s="145"/>
      <c r="C66" s="145">
        <f t="shared" ref="C66:I66" si="17">C67+C70</f>
        <v>0</v>
      </c>
      <c r="D66" s="145">
        <f t="shared" si="17"/>
        <v>0</v>
      </c>
      <c r="E66" s="145">
        <f t="shared" si="17"/>
        <v>0</v>
      </c>
      <c r="F66" s="145">
        <f t="shared" si="17"/>
        <v>0</v>
      </c>
      <c r="G66" s="145">
        <f t="shared" si="17"/>
        <v>0</v>
      </c>
      <c r="H66" s="145">
        <f t="shared" si="17"/>
        <v>0</v>
      </c>
      <c r="I66" s="145">
        <f t="shared" si="17"/>
        <v>0</v>
      </c>
    </row>
    <row r="67" spans="1:9">
      <c r="A67" s="147" t="s">
        <v>921</v>
      </c>
      <c r="B67" s="147"/>
      <c r="C67" s="147">
        <f t="shared" ref="C67:I67" si="18">SUM(C68:C69)</f>
        <v>0</v>
      </c>
      <c r="D67" s="147">
        <f t="shared" si="18"/>
        <v>0</v>
      </c>
      <c r="E67" s="147">
        <f t="shared" si="18"/>
        <v>0</v>
      </c>
      <c r="F67" s="147">
        <f t="shared" si="18"/>
        <v>0</v>
      </c>
      <c r="G67" s="147">
        <f t="shared" si="18"/>
        <v>0</v>
      </c>
      <c r="H67" s="147">
        <f t="shared" si="18"/>
        <v>0</v>
      </c>
      <c r="I67" s="147">
        <f t="shared" si="18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7" t="s">
        <v>922</v>
      </c>
      <c r="B70" s="147"/>
      <c r="C70" s="147">
        <f t="shared" ref="C70:I70" si="19">SUM(C71:C72)</f>
        <v>0</v>
      </c>
      <c r="D70" s="147">
        <f t="shared" si="19"/>
        <v>0</v>
      </c>
      <c r="E70" s="147">
        <f t="shared" si="19"/>
        <v>0</v>
      </c>
      <c r="F70" s="147">
        <f t="shared" si="19"/>
        <v>0</v>
      </c>
      <c r="G70" s="147">
        <f t="shared" si="19"/>
        <v>0</v>
      </c>
      <c r="H70" s="147">
        <f t="shared" si="19"/>
        <v>0</v>
      </c>
      <c r="I70" s="147">
        <f t="shared" si="19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937</v>
      </c>
      <c r="B73" s="145"/>
      <c r="C73" s="145">
        <f t="shared" ref="C73:I73" si="20">SUM(C74:C75)</f>
        <v>0</v>
      </c>
      <c r="D73" s="145">
        <f t="shared" si="20"/>
        <v>0</v>
      </c>
      <c r="E73" s="145">
        <f t="shared" si="20"/>
        <v>0</v>
      </c>
      <c r="F73" s="145">
        <f t="shared" si="20"/>
        <v>0</v>
      </c>
      <c r="G73" s="145">
        <f t="shared" si="20"/>
        <v>0</v>
      </c>
      <c r="H73" s="145">
        <f t="shared" si="20"/>
        <v>0</v>
      </c>
      <c r="I73" s="145">
        <f t="shared" si="20"/>
        <v>0</v>
      </c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45" t="s">
        <v>938</v>
      </c>
      <c r="B76" s="145"/>
      <c r="C76" s="145"/>
      <c r="D76" s="145"/>
      <c r="E76" s="145"/>
      <c r="F76" s="145"/>
      <c r="G76" s="145"/>
      <c r="H76" s="145"/>
      <c r="I76" s="145"/>
    </row>
    <row r="77" spans="1:9">
      <c r="A77" s="145" t="s">
        <v>939</v>
      </c>
      <c r="B77" s="145"/>
      <c r="C77" s="145">
        <f>C35+C4</f>
        <v>1635948</v>
      </c>
      <c r="D77" s="145">
        <f t="shared" ref="D77:I77" si="21">D76+D73+D66+D63+D60+D57+D54+D51+D36+D28+D25+D22+D19+D16+D13+D5</f>
        <v>884882</v>
      </c>
      <c r="E77" s="145">
        <f t="shared" si="21"/>
        <v>436000</v>
      </c>
      <c r="F77" s="145">
        <f t="shared" si="21"/>
        <v>200000</v>
      </c>
      <c r="G77" s="145">
        <f t="shared" si="21"/>
        <v>147912</v>
      </c>
      <c r="H77" s="145">
        <f t="shared" si="21"/>
        <v>0</v>
      </c>
      <c r="I77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2018-04-26T10:58:22Z</dcterms:modified>
</cp:coreProperties>
</file>