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activeTab="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45621"/>
</workbook>
</file>

<file path=xl/calcChain.xml><?xml version="1.0" encoding="utf-8"?>
<calcChain xmlns="http://schemas.openxmlformats.org/spreadsheetml/2006/main">
  <c r="C54" i="35" l="1"/>
  <c r="E559" i="38"/>
  <c r="E257" i="38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E753" i="39"/>
  <c r="D753" i="39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E724" i="39"/>
  <c r="D724" i="39"/>
  <c r="D723" i="39"/>
  <c r="D722" i="39" s="1"/>
  <c r="C722" i="39"/>
  <c r="D721" i="39"/>
  <c r="E721" i="39" s="1"/>
  <c r="D720" i="39"/>
  <c r="E720" i="39" s="1"/>
  <c r="D719" i="39"/>
  <c r="E719" i="39" s="1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D671" i="39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E630" i="39"/>
  <c r="D630" i="39"/>
  <c r="D629" i="39"/>
  <c r="C628" i="39"/>
  <c r="E627" i="39"/>
  <c r="D627" i="39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E564" i="39"/>
  <c r="D564" i="39"/>
  <c r="D563" i="39"/>
  <c r="E563" i="39" s="1"/>
  <c r="E562" i="39" s="1"/>
  <c r="C562" i="39"/>
  <c r="J561" i="39"/>
  <c r="J560" i="39"/>
  <c r="J559" i="39"/>
  <c r="D558" i="39"/>
  <c r="E558" i="39" s="1"/>
  <c r="D557" i="39"/>
  <c r="D556" i="39" s="1"/>
  <c r="C556" i="39"/>
  <c r="D555" i="39"/>
  <c r="E555" i="39" s="1"/>
  <c r="D554" i="39"/>
  <c r="E554" i="39" s="1"/>
  <c r="D553" i="39"/>
  <c r="E553" i="39" s="1"/>
  <c r="D552" i="39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D491" i="39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E469" i="39"/>
  <c r="D469" i="39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D419" i="39"/>
  <c r="E419" i="39" s="1"/>
  <c r="D418" i="39"/>
  <c r="E418" i="39" s="1"/>
  <c r="D417" i="39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E395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E330" i="39"/>
  <c r="D330" i="39"/>
  <c r="D329" i="39"/>
  <c r="C328" i="39"/>
  <c r="E327" i="39"/>
  <c r="E325" i="39" s="1"/>
  <c r="D327" i="39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D310" i="39"/>
  <c r="E310" i="39" s="1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E281" i="39"/>
  <c r="D281" i="39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E271" i="39"/>
  <c r="D271" i="39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E247" i="39"/>
  <c r="D247" i="39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E230" i="39"/>
  <c r="D230" i="39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C203" i="39" s="1"/>
  <c r="D202" i="39"/>
  <c r="E202" i="39" s="1"/>
  <c r="E201" i="39" s="1"/>
  <c r="E200" i="39" s="1"/>
  <c r="D201" i="39"/>
  <c r="D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E179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D173" i="39"/>
  <c r="E173" i="39" s="1"/>
  <c r="D172" i="39"/>
  <c r="E172" i="39" s="1"/>
  <c r="C171" i="39"/>
  <c r="J170" i="39"/>
  <c r="C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E157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E146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D132" i="39" s="1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D741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E713" i="38"/>
  <c r="D713" i="38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D700" i="38" s="1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E688" i="38"/>
  <c r="D688" i="38"/>
  <c r="C687" i="38"/>
  <c r="D686" i="38"/>
  <c r="E686" i="38" s="1"/>
  <c r="D685" i="38"/>
  <c r="E685" i="38" s="1"/>
  <c r="D684" i="38"/>
  <c r="E684" i="38" s="1"/>
  <c r="D683" i="38"/>
  <c r="C683" i="38"/>
  <c r="D682" i="38"/>
  <c r="E682" i="38" s="1"/>
  <c r="D681" i="38"/>
  <c r="E681" i="38" s="1"/>
  <c r="D680" i="38"/>
  <c r="E680" i="38" s="1"/>
  <c r="E679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E672" i="38"/>
  <c r="D672" i="38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6" i="38" s="1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D616" i="38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E590" i="38"/>
  <c r="D590" i="38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C561" i="38" s="1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E537" i="38"/>
  <c r="D537" i="38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E519" i="38"/>
  <c r="D519" i="38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E506" i="38"/>
  <c r="D506" i="38"/>
  <c r="D505" i="38"/>
  <c r="C504" i="38"/>
  <c r="E503" i="38"/>
  <c r="D503" i="38"/>
  <c r="D502" i="38"/>
  <c r="E502" i="38" s="1"/>
  <c r="D501" i="38"/>
  <c r="E501" i="38" s="1"/>
  <c r="D500" i="38"/>
  <c r="E500" i="38" s="1"/>
  <c r="E499" i="38"/>
  <c r="D499" i="38"/>
  <c r="D498" i="38"/>
  <c r="E498" i="38" s="1"/>
  <c r="E497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C484" i="38" s="1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C444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E437" i="38"/>
  <c r="D437" i="38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E424" i="38"/>
  <c r="D424" i="38"/>
  <c r="D423" i="38"/>
  <c r="C422" i="38"/>
  <c r="E421" i="38"/>
  <c r="D421" i="38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D412" i="38"/>
  <c r="C412" i="38"/>
  <c r="D411" i="38"/>
  <c r="E411" i="38" s="1"/>
  <c r="D410" i="38"/>
  <c r="D409" i="38" s="1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E350" i="38"/>
  <c r="D350" i="38"/>
  <c r="D349" i="38"/>
  <c r="E349" i="38" s="1"/>
  <c r="C348" i="38"/>
  <c r="D347" i="38"/>
  <c r="E347" i="38" s="1"/>
  <c r="D346" i="38"/>
  <c r="E346" i="38" s="1"/>
  <c r="D345" i="38"/>
  <c r="D344" i="38" s="1"/>
  <c r="C344" i="38"/>
  <c r="D343" i="38"/>
  <c r="E343" i="38" s="1"/>
  <c r="D342" i="38"/>
  <c r="E342" i="38" s="1"/>
  <c r="E341" i="38"/>
  <c r="D341" i="38"/>
  <c r="C340" i="38"/>
  <c r="C339" i="38" s="1"/>
  <c r="J339" i="38"/>
  <c r="E338" i="38"/>
  <c r="D338" i="38"/>
  <c r="E337" i="38"/>
  <c r="D337" i="38"/>
  <c r="E336" i="38"/>
  <c r="D336" i="38"/>
  <c r="E335" i="38"/>
  <c r="D335" i="38"/>
  <c r="E334" i="38"/>
  <c r="D334" i="38"/>
  <c r="E333" i="38"/>
  <c r="D333" i="38"/>
  <c r="E332" i="38"/>
  <c r="D332" i="38"/>
  <c r="D331" i="38"/>
  <c r="C331" i="38"/>
  <c r="D330" i="38"/>
  <c r="E330" i="38" s="1"/>
  <c r="D329" i="38"/>
  <c r="E329" i="38" s="1"/>
  <c r="C328" i="38"/>
  <c r="D327" i="38"/>
  <c r="E327" i="38" s="1"/>
  <c r="E326" i="38"/>
  <c r="D326" i="38"/>
  <c r="C325" i="38"/>
  <c r="D324" i="38"/>
  <c r="E324" i="38" s="1"/>
  <c r="D323" i="38"/>
  <c r="E323" i="38" s="1"/>
  <c r="D322" i="38"/>
  <c r="E322" i="38" s="1"/>
  <c r="D321" i="38"/>
  <c r="E321" i="38" s="1"/>
  <c r="E320" i="38"/>
  <c r="D320" i="38"/>
  <c r="D319" i="38"/>
  <c r="E319" i="38" s="1"/>
  <c r="D318" i="38"/>
  <c r="E318" i="38" s="1"/>
  <c r="D317" i="38"/>
  <c r="E317" i="38" s="1"/>
  <c r="D316" i="38"/>
  <c r="C315" i="38"/>
  <c r="E313" i="38"/>
  <c r="D313" i="38"/>
  <c r="D312" i="38"/>
  <c r="E312" i="38" s="1"/>
  <c r="D311" i="38"/>
  <c r="E311" i="38" s="1"/>
  <c r="D310" i="38"/>
  <c r="E310" i="38" s="1"/>
  <c r="E309" i="38"/>
  <c r="D309" i="38"/>
  <c r="C308" i="38"/>
  <c r="D307" i="38"/>
  <c r="E307" i="38" s="1"/>
  <c r="E306" i="38"/>
  <c r="E305" i="38" s="1"/>
  <c r="D306" i="38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D297" i="38"/>
  <c r="C296" i="38"/>
  <c r="D295" i="38"/>
  <c r="E295" i="38" s="1"/>
  <c r="E294" i="38"/>
  <c r="D294" i="38"/>
  <c r="D293" i="38"/>
  <c r="E293" i="38" s="1"/>
  <c r="D292" i="38"/>
  <c r="E292" i="38" s="1"/>
  <c r="D291" i="38"/>
  <c r="E291" i="38" s="1"/>
  <c r="D290" i="38"/>
  <c r="E290" i="38" s="1"/>
  <c r="C289" i="38"/>
  <c r="E288" i="38"/>
  <c r="D288" i="38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5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E251" i="38"/>
  <c r="D251" i="38"/>
  <c r="C250" i="38"/>
  <c r="E249" i="38"/>
  <c r="D249" i="38"/>
  <c r="D248" i="38"/>
  <c r="E248" i="38" s="1"/>
  <c r="E247" i="38"/>
  <c r="D247" i="38"/>
  <c r="D246" i="38"/>
  <c r="E246" i="38" s="1"/>
  <c r="E245" i="38"/>
  <c r="D245" i="38"/>
  <c r="C244" i="38"/>
  <c r="C243" i="38" s="1"/>
  <c r="D242" i="38"/>
  <c r="E242" i="38" s="1"/>
  <c r="D241" i="38"/>
  <c r="E241" i="38" s="1"/>
  <c r="D240" i="38"/>
  <c r="E240" i="38" s="1"/>
  <c r="D239" i="38"/>
  <c r="D238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E218" i="38"/>
  <c r="D218" i="38"/>
  <c r="D217" i="38"/>
  <c r="E217" i="38" s="1"/>
  <c r="D216" i="38"/>
  <c r="C216" i="38"/>
  <c r="D214" i="38"/>
  <c r="D213" i="38" s="1"/>
  <c r="C213" i="38"/>
  <c r="D212" i="38"/>
  <c r="E212" i="38" s="1"/>
  <c r="E211" i="38" s="1"/>
  <c r="C211" i="38"/>
  <c r="D210" i="38"/>
  <c r="E210" i="38" s="1"/>
  <c r="E209" i="38"/>
  <c r="D209" i="38"/>
  <c r="D208" i="38"/>
  <c r="C207" i="38"/>
  <c r="D206" i="38"/>
  <c r="E206" i="38" s="1"/>
  <c r="D205" i="38"/>
  <c r="E205" i="38" s="1"/>
  <c r="C204" i="38"/>
  <c r="D202" i="38"/>
  <c r="E202" i="38" s="1"/>
  <c r="E201" i="38"/>
  <c r="E200" i="38" s="1"/>
  <c r="D201" i="38"/>
  <c r="D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E190" i="38"/>
  <c r="D190" i="38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D174" i="38" s="1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E162" i="38"/>
  <c r="D162" i="38"/>
  <c r="D161" i="38"/>
  <c r="E161" i="38" s="1"/>
  <c r="E160" i="38" s="1"/>
  <c r="C160" i="38"/>
  <c r="D159" i="38"/>
  <c r="E159" i="38" s="1"/>
  <c r="D158" i="38"/>
  <c r="E158" i="38" s="1"/>
  <c r="C157" i="38"/>
  <c r="D156" i="38"/>
  <c r="E156" i="38" s="1"/>
  <c r="E155" i="38"/>
  <c r="D155" i="38"/>
  <c r="C154" i="38"/>
  <c r="J153" i="38"/>
  <c r="J152" i="38"/>
  <c r="D151" i="38"/>
  <c r="E151" i="38" s="1"/>
  <c r="D150" i="38"/>
  <c r="E150" i="38" s="1"/>
  <c r="C149" i="38"/>
  <c r="D148" i="38"/>
  <c r="E148" i="38" s="1"/>
  <c r="E147" i="38"/>
  <c r="D147" i="38"/>
  <c r="C146" i="38"/>
  <c r="D145" i="38"/>
  <c r="E145" i="38" s="1"/>
  <c r="D144" i="38"/>
  <c r="E144" i="38" s="1"/>
  <c r="E143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E107" i="38"/>
  <c r="D107" i="38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E71" i="38"/>
  <c r="D71" i="38"/>
  <c r="D70" i="38"/>
  <c r="E70" i="38" s="1"/>
  <c r="D69" i="38"/>
  <c r="E69" i="38" s="1"/>
  <c r="J68" i="38"/>
  <c r="C68" i="38"/>
  <c r="C67" i="38" s="1"/>
  <c r="J67" i="38"/>
  <c r="D66" i="38"/>
  <c r="E66" i="38" s="1"/>
  <c r="E65" i="38"/>
  <c r="D65" i="38"/>
  <c r="D64" i="38"/>
  <c r="E64" i="38" s="1"/>
  <c r="D63" i="38"/>
  <c r="E63" i="38" s="1"/>
  <c r="D62" i="38"/>
  <c r="E62" i="38" s="1"/>
  <c r="J61" i="38"/>
  <c r="C61" i="38"/>
  <c r="D60" i="38"/>
  <c r="E60" i="38" s="1"/>
  <c r="E59" i="38"/>
  <c r="D59" i="38"/>
  <c r="D58" i="38"/>
  <c r="E58" i="38" s="1"/>
  <c r="E57" i="38"/>
  <c r="D57" i="38"/>
  <c r="D56" i="38"/>
  <c r="E56" i="38" s="1"/>
  <c r="D55" i="38"/>
  <c r="E55" i="38" s="1"/>
  <c r="D54" i="38"/>
  <c r="E54" i="38" s="1"/>
  <c r="D53" i="38"/>
  <c r="E53" i="38" s="1"/>
  <c r="D52" i="38"/>
  <c r="E52" i="38" s="1"/>
  <c r="E51" i="38"/>
  <c r="D51" i="38"/>
  <c r="D50" i="38"/>
  <c r="E50" i="38" s="1"/>
  <c r="E49" i="38"/>
  <c r="D49" i="38"/>
  <c r="D48" i="38"/>
  <c r="E48" i="38" s="1"/>
  <c r="D47" i="38"/>
  <c r="E47" i="38" s="1"/>
  <c r="D46" i="38"/>
  <c r="E46" i="38" s="1"/>
  <c r="E45" i="38"/>
  <c r="D45" i="38"/>
  <c r="D44" i="38"/>
  <c r="E44" i="38" s="1"/>
  <c r="D43" i="38"/>
  <c r="E43" i="38" s="1"/>
  <c r="D42" i="38"/>
  <c r="E42" i="38" s="1"/>
  <c r="E41" i="38"/>
  <c r="D41" i="38"/>
  <c r="D40" i="38"/>
  <c r="D39" i="38"/>
  <c r="E39" i="38" s="1"/>
  <c r="J38" i="38"/>
  <c r="C38" i="38"/>
  <c r="D37" i="38"/>
  <c r="E37" i="38" s="1"/>
  <c r="D36" i="38"/>
  <c r="E36" i="38" s="1"/>
  <c r="E35" i="38"/>
  <c r="D35" i="38"/>
  <c r="D34" i="38"/>
  <c r="E34" i="38" s="1"/>
  <c r="D33" i="38"/>
  <c r="E33" i="38" s="1"/>
  <c r="D32" i="38"/>
  <c r="E32" i="38" s="1"/>
  <c r="E31" i="38"/>
  <c r="D31" i="38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E23" i="38"/>
  <c r="D23" i="38"/>
  <c r="D22" i="38"/>
  <c r="E22" i="38" s="1"/>
  <c r="D21" i="38"/>
  <c r="E21" i="38" s="1"/>
  <c r="D20" i="38"/>
  <c r="E20" i="38" s="1"/>
  <c r="E19" i="38"/>
  <c r="D19" i="38"/>
  <c r="D18" i="38"/>
  <c r="E18" i="38" s="1"/>
  <c r="D17" i="38"/>
  <c r="E17" i="38" s="1"/>
  <c r="D16" i="38"/>
  <c r="E16" i="38" s="1"/>
  <c r="E15" i="38"/>
  <c r="D15" i="38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E7" i="38"/>
  <c r="D7" i="38"/>
  <c r="D6" i="38"/>
  <c r="D5" i="38"/>
  <c r="E5" i="38" s="1"/>
  <c r="J4" i="38"/>
  <c r="C4" i="38"/>
  <c r="C3" i="38" s="1"/>
  <c r="J3" i="38"/>
  <c r="J2" i="38"/>
  <c r="J1" i="38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2" i="35"/>
  <c r="H72" i="35"/>
  <c r="G72" i="35"/>
  <c r="F72" i="35"/>
  <c r="E72" i="35"/>
  <c r="D72" i="35"/>
  <c r="C72" i="35"/>
  <c r="I69" i="35"/>
  <c r="H69" i="35"/>
  <c r="G69" i="35"/>
  <c r="F69" i="35"/>
  <c r="E69" i="35"/>
  <c r="D69" i="35"/>
  <c r="C69" i="35"/>
  <c r="I66" i="35"/>
  <c r="H66" i="35"/>
  <c r="H65" i="35" s="1"/>
  <c r="G66" i="35"/>
  <c r="F66" i="35"/>
  <c r="F65" i="35" s="1"/>
  <c r="E66" i="35"/>
  <c r="D66" i="35"/>
  <c r="C66" i="35"/>
  <c r="I65" i="35"/>
  <c r="E65" i="35"/>
  <c r="D65" i="35"/>
  <c r="H62" i="35"/>
  <c r="G62" i="35"/>
  <c r="F62" i="35"/>
  <c r="E62" i="35"/>
  <c r="D62" i="35"/>
  <c r="C62" i="35"/>
  <c r="I59" i="35"/>
  <c r="H59" i="35"/>
  <c r="G59" i="35"/>
  <c r="F59" i="35"/>
  <c r="E59" i="35"/>
  <c r="D59" i="35"/>
  <c r="C59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32" i="35"/>
  <c r="E32" i="35"/>
  <c r="I29" i="35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E25" i="35" s="1"/>
  <c r="D26" i="35"/>
  <c r="C26" i="35"/>
  <c r="C25" i="35" s="1"/>
  <c r="I25" i="35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D497" i="39" l="1"/>
  <c r="E445" i="39"/>
  <c r="D416" i="39"/>
  <c r="D409" i="39"/>
  <c r="D404" i="39"/>
  <c r="E388" i="39"/>
  <c r="E353" i="39"/>
  <c r="C263" i="39"/>
  <c r="D136" i="39"/>
  <c r="C67" i="39"/>
  <c r="C3" i="39"/>
  <c r="D4" i="39"/>
  <c r="D4" i="38"/>
  <c r="D38" i="38"/>
  <c r="E117" i="38"/>
  <c r="E126" i="38"/>
  <c r="D180" i="38"/>
  <c r="D179" i="38" s="1"/>
  <c r="C188" i="38"/>
  <c r="D207" i="38"/>
  <c r="E214" i="38"/>
  <c r="E213" i="38" s="1"/>
  <c r="D220" i="38"/>
  <c r="D233" i="38"/>
  <c r="E237" i="38"/>
  <c r="E236" i="38" s="1"/>
  <c r="E235" i="38" s="1"/>
  <c r="C263" i="38"/>
  <c r="D315" i="38"/>
  <c r="C4" i="34"/>
  <c r="G4" i="34"/>
  <c r="D4" i="34"/>
  <c r="F25" i="34"/>
  <c r="D25" i="35"/>
  <c r="C170" i="38"/>
  <c r="E239" i="38"/>
  <c r="E238" i="38" s="1"/>
  <c r="D244" i="38"/>
  <c r="D243" i="38" s="1"/>
  <c r="D296" i="38"/>
  <c r="E297" i="38"/>
  <c r="E296" i="38" s="1"/>
  <c r="E308" i="38"/>
  <c r="C74" i="34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C483" i="38"/>
  <c r="E733" i="38"/>
  <c r="E756" i="38"/>
  <c r="E755" i="38" s="1"/>
  <c r="D760" i="38"/>
  <c r="D123" i="39"/>
  <c r="D509" i="39"/>
  <c r="D610" i="39"/>
  <c r="D616" i="39"/>
  <c r="E687" i="39"/>
  <c r="D373" i="38"/>
  <c r="D392" i="38"/>
  <c r="D399" i="38"/>
  <c r="E410" i="38"/>
  <c r="D455" i="38"/>
  <c r="D463" i="38"/>
  <c r="D474" i="38"/>
  <c r="D552" i="38"/>
  <c r="D562" i="38"/>
  <c r="E648" i="38"/>
  <c r="E646" i="38" s="1"/>
  <c r="D661" i="38"/>
  <c r="D687" i="38"/>
  <c r="D722" i="38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D305" i="39"/>
  <c r="E416" i="39"/>
  <c r="D429" i="39"/>
  <c r="D528" i="39"/>
  <c r="D551" i="39"/>
  <c r="D550" i="39" s="1"/>
  <c r="D727" i="39"/>
  <c r="E751" i="39"/>
  <c r="C2" i="38"/>
  <c r="E392" i="38"/>
  <c r="E399" i="38"/>
  <c r="E463" i="38"/>
  <c r="E474" i="38"/>
  <c r="E661" i="38"/>
  <c r="E722" i="38"/>
  <c r="E538" i="39"/>
  <c r="E216" i="38"/>
  <c r="E120" i="38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6" i="35"/>
  <c r="C65" i="35"/>
  <c r="G65" i="35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D314" i="38" s="1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E39" i="39"/>
  <c r="E38" i="39" s="1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D11" i="38"/>
  <c r="D61" i="38"/>
  <c r="D129" i="38"/>
  <c r="D132" i="38"/>
  <c r="E136" i="38"/>
  <c r="E146" i="38"/>
  <c r="E149" i="38"/>
  <c r="E154" i="38"/>
  <c r="E153" i="38" s="1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77" i="38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D679" i="39"/>
  <c r="D687" i="39"/>
  <c r="D768" i="39"/>
  <c r="D767" i="39" s="1"/>
  <c r="E76" i="35"/>
  <c r="F76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52" i="38" s="1"/>
  <c r="D182" i="38"/>
  <c r="E194" i="38"/>
  <c r="E193" i="38" s="1"/>
  <c r="E188" i="38" s="1"/>
  <c r="E208" i="38"/>
  <c r="E207" i="38" s="1"/>
  <c r="C203" i="38"/>
  <c r="E229" i="38"/>
  <c r="E228" i="38" s="1"/>
  <c r="C259" i="38"/>
  <c r="C258" i="38" s="1"/>
  <c r="C257" i="38" s="1"/>
  <c r="E302" i="38"/>
  <c r="E316" i="38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123" i="38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28" i="38" s="1"/>
  <c r="E563" i="38"/>
  <c r="E562" i="38" s="1"/>
  <c r="D577" i="38"/>
  <c r="E747" i="38"/>
  <c r="E746" i="38" s="1"/>
  <c r="E743" i="38" s="1"/>
  <c r="E5" i="39"/>
  <c r="E4" i="39" s="1"/>
  <c r="C116" i="39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E474" i="39" s="1"/>
  <c r="E444" i="39" s="1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31" i="39"/>
  <c r="E486" i="39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750" i="39"/>
  <c r="E140" i="38"/>
  <c r="E135" i="38" s="1"/>
  <c r="E20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E444" i="38"/>
  <c r="D484" i="38"/>
  <c r="E750" i="38"/>
  <c r="C135" i="38"/>
  <c r="C115" i="38" s="1"/>
  <c r="D149" i="38"/>
  <c r="E260" i="38"/>
  <c r="D265" i="38"/>
  <c r="D528" i="38"/>
  <c r="E569" i="38"/>
  <c r="E628" i="38"/>
  <c r="E676" i="38"/>
  <c r="C726" i="38"/>
  <c r="C725" i="38" s="1"/>
  <c r="D750" i="38"/>
  <c r="E772" i="38"/>
  <c r="E771" i="38" s="1"/>
  <c r="E68" i="38"/>
  <c r="E67" i="38" s="1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6" i="35"/>
  <c r="F32" i="35"/>
  <c r="C32" i="35"/>
  <c r="C76" i="35" s="1"/>
  <c r="G32" i="35"/>
  <c r="G76" i="35"/>
  <c r="E74" i="34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5" i="31" s="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51" i="31" s="1"/>
  <c r="C550" i="31" s="1"/>
  <c r="C547" i="31"/>
  <c r="C544" i="31"/>
  <c r="C538" i="31" s="1"/>
  <c r="C531" i="31"/>
  <c r="C529" i="31"/>
  <c r="C528" i="31" s="1"/>
  <c r="C522" i="31"/>
  <c r="C513" i="31"/>
  <c r="C509" i="31" s="1"/>
  <c r="C504" i="31"/>
  <c r="C497" i="31"/>
  <c r="C494" i="31"/>
  <c r="C491" i="31"/>
  <c r="C486" i="31"/>
  <c r="C484" i="3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/>
  <c r="C308" i="31"/>
  <c r="C305" i="31"/>
  <c r="C302" i="31"/>
  <c r="C298" i="31"/>
  <c r="C296" i="31"/>
  <c r="C289" i="31"/>
  <c r="C265" i="31"/>
  <c r="C263" i="3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5" i="31" s="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7" i="31" s="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D772" i="33"/>
  <c r="D771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E738" i="33"/>
  <c r="D738" i="33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E729" i="33"/>
  <c r="D729" i="33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D718" i="33" s="1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E697" i="33"/>
  <c r="D697" i="33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E689" i="33"/>
  <c r="D689" i="33"/>
  <c r="D688" i="33"/>
  <c r="C687" i="33"/>
  <c r="E686" i="33"/>
  <c r="D686" i="33"/>
  <c r="D685" i="33"/>
  <c r="E685" i="33" s="1"/>
  <c r="D684" i="33"/>
  <c r="D683" i="33" s="1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E666" i="33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E647" i="33"/>
  <c r="D647" i="33"/>
  <c r="C646" i="33"/>
  <c r="J645" i="33"/>
  <c r="D644" i="33"/>
  <c r="E644" i="33" s="1"/>
  <c r="D643" i="33"/>
  <c r="E643" i="33" s="1"/>
  <c r="J642" i="33"/>
  <c r="C642" i="33"/>
  <c r="D641" i="33"/>
  <c r="E641" i="33" s="1"/>
  <c r="E640" i="33"/>
  <c r="D640" i="33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E627" i="33"/>
  <c r="D627" i="33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E619" i="33"/>
  <c r="D619" i="33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E608" i="33"/>
  <c r="D608" i="33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E570" i="33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E558" i="33"/>
  <c r="D558" i="33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E549" i="33"/>
  <c r="D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E533" i="33"/>
  <c r="D533" i="33"/>
  <c r="D532" i="33"/>
  <c r="E532" i="33" s="1"/>
  <c r="C531" i="33"/>
  <c r="D530" i="33"/>
  <c r="D529" i="33" s="1"/>
  <c r="C529" i="33"/>
  <c r="D527" i="33"/>
  <c r="E527" i="33" s="1"/>
  <c r="D526" i="33"/>
  <c r="E526" i="33" s="1"/>
  <c r="E525" i="33"/>
  <c r="D525" i="33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E511" i="33"/>
  <c r="D511" i="33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E501" i="33"/>
  <c r="D501" i="33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E490" i="33"/>
  <c r="D490" i="33"/>
  <c r="D489" i="33"/>
  <c r="E489" i="33" s="1"/>
  <c r="D488" i="33"/>
  <c r="E488" i="33" s="1"/>
  <c r="D487" i="33"/>
  <c r="C486" i="33"/>
  <c r="C484" i="33" s="1"/>
  <c r="D485" i="33"/>
  <c r="E485" i="33" s="1"/>
  <c r="J483" i="33"/>
  <c r="E481" i="33"/>
  <c r="D481" i="33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E472" i="33"/>
  <c r="D472" i="33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D455" i="33"/>
  <c r="C455" i="33"/>
  <c r="D454" i="33"/>
  <c r="E454" i="33" s="1"/>
  <c r="D453" i="33"/>
  <c r="E453" i="33" s="1"/>
  <c r="E452" i="33"/>
  <c r="D452" i="33"/>
  <c r="D451" i="33"/>
  <c r="C450" i="33"/>
  <c r="E449" i="33"/>
  <c r="D449" i="33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E434" i="33"/>
  <c r="D434" i="33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E426" i="33"/>
  <c r="D426" i="33"/>
  <c r="D425" i="33"/>
  <c r="E425" i="33" s="1"/>
  <c r="D424" i="33"/>
  <c r="E424" i="33" s="1"/>
  <c r="D423" i="33"/>
  <c r="C422" i="33"/>
  <c r="D421" i="33"/>
  <c r="E421" i="33" s="1"/>
  <c r="D420" i="33"/>
  <c r="E420" i="33" s="1"/>
  <c r="E419" i="33"/>
  <c r="D419" i="33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E401" i="33"/>
  <c r="D401" i="33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E381" i="33"/>
  <c r="D381" i="33"/>
  <c r="D380" i="33"/>
  <c r="E380" i="33" s="1"/>
  <c r="D379" i="33"/>
  <c r="D378" i="33" s="1"/>
  <c r="C378" i="33"/>
  <c r="D377" i="33"/>
  <c r="E377" i="33" s="1"/>
  <c r="D376" i="33"/>
  <c r="E376" i="33" s="1"/>
  <c r="D375" i="33"/>
  <c r="E375" i="33" s="1"/>
  <c r="E374" i="33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E343" i="33"/>
  <c r="D343" i="33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D331" i="33" s="1"/>
  <c r="C331" i="33"/>
  <c r="D330" i="33"/>
  <c r="E330" i="33" s="1"/>
  <c r="D329" i="33"/>
  <c r="E329" i="33" s="1"/>
  <c r="C328" i="33"/>
  <c r="D327" i="33"/>
  <c r="E327" i="33" s="1"/>
  <c r="E326" i="33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E320" i="33"/>
  <c r="D320" i="33"/>
  <c r="D319" i="33"/>
  <c r="E319" i="33" s="1"/>
  <c r="D318" i="33"/>
  <c r="E318" i="33" s="1"/>
  <c r="D317" i="33"/>
  <c r="E316" i="33"/>
  <c r="D316" i="33"/>
  <c r="C315" i="33"/>
  <c r="D313" i="33"/>
  <c r="E313" i="33" s="1"/>
  <c r="D312" i="33"/>
  <c r="D311" i="33"/>
  <c r="E311" i="33" s="1"/>
  <c r="D310" i="33"/>
  <c r="E310" i="33" s="1"/>
  <c r="E309" i="33"/>
  <c r="D309" i="33"/>
  <c r="C308" i="33"/>
  <c r="D307" i="33"/>
  <c r="E307" i="33" s="1"/>
  <c r="E306" i="33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E299" i="33"/>
  <c r="D299" i="33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E290" i="33"/>
  <c r="D290" i="33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E274" i="33"/>
  <c r="D274" i="33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E266" i="33"/>
  <c r="D266" i="33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E227" i="33"/>
  <c r="D227" i="33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E205" i="33"/>
  <c r="D205" i="33"/>
  <c r="C204" i="33"/>
  <c r="D202" i="33"/>
  <c r="C201" i="33"/>
  <c r="C200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E181" i="33"/>
  <c r="E180" i="33" s="1"/>
  <c r="D181" i="33"/>
  <c r="D180" i="33" s="1"/>
  <c r="C179" i="33"/>
  <c r="J178" i="33"/>
  <c r="J177" i="33"/>
  <c r="D176" i="33"/>
  <c r="E176" i="33" s="1"/>
  <c r="E175" i="33"/>
  <c r="D175" i="33"/>
  <c r="D174" i="33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E141" i="33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E110" i="33"/>
  <c r="D110" i="33"/>
  <c r="D109" i="33"/>
  <c r="E109" i="33" s="1"/>
  <c r="D108" i="33"/>
  <c r="E108" i="33" s="1"/>
  <c r="D107" i="33"/>
  <c r="E107" i="33" s="1"/>
  <c r="E106" i="33"/>
  <c r="D106" i="33"/>
  <c r="D105" i="33"/>
  <c r="E105" i="33" s="1"/>
  <c r="D104" i="33"/>
  <c r="E104" i="33" s="1"/>
  <c r="D103" i="33"/>
  <c r="E103" i="33" s="1"/>
  <c r="E102" i="33"/>
  <c r="D102" i="33"/>
  <c r="D101" i="33"/>
  <c r="E101" i="33" s="1"/>
  <c r="D100" i="33"/>
  <c r="E100" i="33" s="1"/>
  <c r="D99" i="33"/>
  <c r="E98" i="33"/>
  <c r="D98" i="33"/>
  <c r="J97" i="33"/>
  <c r="C97" i="33"/>
  <c r="E96" i="33"/>
  <c r="D96" i="33"/>
  <c r="D95" i="33"/>
  <c r="E95" i="33" s="1"/>
  <c r="D94" i="33"/>
  <c r="E94" i="33" s="1"/>
  <c r="D93" i="33"/>
  <c r="E93" i="33" s="1"/>
  <c r="E92" i="33"/>
  <c r="D92" i="33"/>
  <c r="D91" i="33"/>
  <c r="E91" i="33" s="1"/>
  <c r="D90" i="33"/>
  <c r="E90" i="33" s="1"/>
  <c r="D89" i="33"/>
  <c r="E89" i="33" s="1"/>
  <c r="E88" i="33"/>
  <c r="D88" i="33"/>
  <c r="D87" i="33"/>
  <c r="E87" i="33" s="1"/>
  <c r="D86" i="33"/>
  <c r="E86" i="33" s="1"/>
  <c r="D85" i="33"/>
  <c r="E85" i="33" s="1"/>
  <c r="E84" i="33"/>
  <c r="D84" i="33"/>
  <c r="D83" i="33"/>
  <c r="E83" i="33" s="1"/>
  <c r="D82" i="33"/>
  <c r="E82" i="33" s="1"/>
  <c r="D81" i="33"/>
  <c r="E81" i="33" s="1"/>
  <c r="E80" i="33"/>
  <c r="D80" i="33"/>
  <c r="D79" i="33"/>
  <c r="E79" i="33" s="1"/>
  <c r="D78" i="33"/>
  <c r="E78" i="33" s="1"/>
  <c r="D77" i="33"/>
  <c r="E77" i="33" s="1"/>
  <c r="E76" i="33"/>
  <c r="D76" i="33"/>
  <c r="D75" i="33"/>
  <c r="E75" i="33" s="1"/>
  <c r="D74" i="33"/>
  <c r="E74" i="33" s="1"/>
  <c r="D73" i="33"/>
  <c r="E73" i="33" s="1"/>
  <c r="E72" i="33"/>
  <c r="D72" i="33"/>
  <c r="D71" i="33"/>
  <c r="E71" i="33" s="1"/>
  <c r="D70" i="33"/>
  <c r="E70" i="33" s="1"/>
  <c r="D69" i="33"/>
  <c r="E69" i="33" s="1"/>
  <c r="J68" i="33"/>
  <c r="C68" i="33"/>
  <c r="C67" i="33" s="1"/>
  <c r="J67" i="33"/>
  <c r="E66" i="33"/>
  <c r="D66" i="33"/>
  <c r="D65" i="33"/>
  <c r="E65" i="33" s="1"/>
  <c r="D64" i="33"/>
  <c r="D61" i="33" s="1"/>
  <c r="D63" i="33"/>
  <c r="E63" i="33" s="1"/>
  <c r="E62" i="33"/>
  <c r="D62" i="33"/>
  <c r="J61" i="33"/>
  <c r="C61" i="33"/>
  <c r="D60" i="33"/>
  <c r="E60" i="33" s="1"/>
  <c r="E59" i="33"/>
  <c r="D59" i="33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E51" i="33"/>
  <c r="D51" i="33"/>
  <c r="D50" i="33"/>
  <c r="E50" i="33" s="1"/>
  <c r="D49" i="33"/>
  <c r="E49" i="33" s="1"/>
  <c r="D48" i="33"/>
  <c r="E48" i="33" s="1"/>
  <c r="E47" i="33"/>
  <c r="D47" i="33"/>
  <c r="D46" i="33"/>
  <c r="E46" i="33" s="1"/>
  <c r="D45" i="33"/>
  <c r="E45" i="33" s="1"/>
  <c r="D44" i="33"/>
  <c r="E44" i="33" s="1"/>
  <c r="E43" i="33"/>
  <c r="D43" i="33"/>
  <c r="D42" i="33"/>
  <c r="E42" i="33" s="1"/>
  <c r="D41" i="33"/>
  <c r="E41" i="33" s="1"/>
  <c r="D40" i="33"/>
  <c r="E40" i="33" s="1"/>
  <c r="E39" i="33"/>
  <c r="D39" i="33"/>
  <c r="J38" i="33"/>
  <c r="C38" i="33"/>
  <c r="E37" i="33"/>
  <c r="D37" i="33"/>
  <c r="D36" i="33"/>
  <c r="E36" i="33" s="1"/>
  <c r="D35" i="33"/>
  <c r="E35" i="33" s="1"/>
  <c r="D34" i="33"/>
  <c r="E34" i="33" s="1"/>
  <c r="E33" i="33"/>
  <c r="D33" i="33"/>
  <c r="D32" i="33"/>
  <c r="E32" i="33" s="1"/>
  <c r="D31" i="33"/>
  <c r="E31" i="33" s="1"/>
  <c r="D30" i="33"/>
  <c r="E30" i="33" s="1"/>
  <c r="E29" i="33"/>
  <c r="D29" i="33"/>
  <c r="D28" i="33"/>
  <c r="E28" i="33" s="1"/>
  <c r="D27" i="33"/>
  <c r="E27" i="33" s="1"/>
  <c r="D26" i="33"/>
  <c r="E26" i="33" s="1"/>
  <c r="E25" i="33"/>
  <c r="D25" i="33"/>
  <c r="D24" i="33"/>
  <c r="E24" i="33" s="1"/>
  <c r="D23" i="33"/>
  <c r="E23" i="33" s="1"/>
  <c r="D22" i="33"/>
  <c r="E22" i="33" s="1"/>
  <c r="E21" i="33"/>
  <c r="D21" i="33"/>
  <c r="D20" i="33"/>
  <c r="E20" i="33" s="1"/>
  <c r="D19" i="33"/>
  <c r="E19" i="33" s="1"/>
  <c r="D18" i="33"/>
  <c r="E18" i="33" s="1"/>
  <c r="E17" i="33"/>
  <c r="D17" i="33"/>
  <c r="D16" i="33"/>
  <c r="E16" i="33" s="1"/>
  <c r="D15" i="33"/>
  <c r="E15" i="33" s="1"/>
  <c r="D14" i="33"/>
  <c r="E14" i="33" s="1"/>
  <c r="E13" i="33"/>
  <c r="D13" i="33"/>
  <c r="D12" i="33"/>
  <c r="E12" i="33" s="1"/>
  <c r="J11" i="33"/>
  <c r="C11" i="33"/>
  <c r="D10" i="33"/>
  <c r="E10" i="33" s="1"/>
  <c r="D9" i="33"/>
  <c r="E9" i="33" s="1"/>
  <c r="E8" i="33"/>
  <c r="D8" i="33"/>
  <c r="D7" i="33"/>
  <c r="E7" i="33" s="1"/>
  <c r="D6" i="33"/>
  <c r="E6" i="33" s="1"/>
  <c r="D5" i="33"/>
  <c r="E5" i="33" s="1"/>
  <c r="J4" i="33"/>
  <c r="C4" i="33"/>
  <c r="J3" i="33"/>
  <c r="J2" i="33"/>
  <c r="J1" i="33"/>
  <c r="E551" i="39" l="1"/>
  <c r="E550" i="39" s="1"/>
  <c r="E484" i="39"/>
  <c r="E263" i="39"/>
  <c r="C115" i="39"/>
  <c r="C114" i="39" s="1"/>
  <c r="C2" i="39"/>
  <c r="D3" i="39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D777" i="33"/>
  <c r="C170" i="31"/>
  <c r="C188" i="31"/>
  <c r="D3" i="38"/>
  <c r="C178" i="38"/>
  <c r="C177" i="38" s="1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340" i="39"/>
  <c r="D153" i="39"/>
  <c r="D215" i="39"/>
  <c r="D203" i="39"/>
  <c r="D67" i="39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3" i="33" s="1"/>
  <c r="E513" i="33"/>
  <c r="E11" i="33"/>
  <c r="E126" i="33"/>
  <c r="E174" i="33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C115" i="33" s="1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6" i="35"/>
  <c r="D116" i="38"/>
  <c r="D115" i="38" s="1"/>
  <c r="E561" i="38"/>
  <c r="D263" i="39"/>
  <c r="D188" i="39"/>
  <c r="C215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E6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178" i="38" s="1"/>
  <c r="D177" i="38" s="1"/>
  <c r="D444" i="39"/>
  <c r="D339" i="39" s="1"/>
  <c r="E717" i="39"/>
  <c r="E716" i="39" s="1"/>
  <c r="E215" i="39"/>
  <c r="E3" i="38"/>
  <c r="E140" i="33"/>
  <c r="E289" i="33"/>
  <c r="E522" i="33"/>
  <c r="E646" i="33"/>
  <c r="E314" i="38"/>
  <c r="D645" i="38"/>
  <c r="D560" i="38" s="1"/>
  <c r="E178" i="38"/>
  <c r="E177" i="38" s="1"/>
  <c r="E483" i="39"/>
  <c r="E38" i="33"/>
  <c r="E260" i="33"/>
  <c r="E412" i="33"/>
  <c r="E491" i="33"/>
  <c r="C551" i="33"/>
  <c r="C550" i="33" s="1"/>
  <c r="D592" i="33"/>
  <c r="D610" i="33"/>
  <c r="C135" i="31"/>
  <c r="C717" i="31"/>
  <c r="C716" i="31" s="1"/>
  <c r="C114" i="38"/>
  <c r="E340" i="38"/>
  <c r="E339" i="38" s="1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560" i="39" s="1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C559" i="38"/>
  <c r="E484" i="38"/>
  <c r="E259" i="38"/>
  <c r="E726" i="38"/>
  <c r="E725" i="38" s="1"/>
  <c r="E509" i="38"/>
  <c r="D263" i="38"/>
  <c r="D259" i="38" s="1"/>
  <c r="D483" i="38"/>
  <c r="D726" i="38"/>
  <c r="D725" i="38" s="1"/>
  <c r="E115" i="38"/>
  <c r="E645" i="38"/>
  <c r="E560" i="38" s="1"/>
  <c r="E152" i="38"/>
  <c r="C483" i="31"/>
  <c r="C726" i="31"/>
  <c r="C725" i="31" s="1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53" i="33"/>
  <c r="E165" i="33"/>
  <c r="E164" i="33" s="1"/>
  <c r="D164" i="33"/>
  <c r="D163" i="33" s="1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203" i="33"/>
  <c r="E179" i="33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D444" i="33" s="1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484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C725" i="33" s="1"/>
  <c r="D751" i="33"/>
  <c r="D750" i="33" s="1"/>
  <c r="E752" i="33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51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E449" i="28"/>
  <c r="D449" i="28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3" i="28" s="1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7" i="28" s="1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7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E378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E369" i="26"/>
  <c r="D369" i="26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E334" i="26"/>
  <c r="D334" i="26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E319" i="26"/>
  <c r="D319" i="26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6" i="26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59" i="39" l="1"/>
  <c r="D258" i="39" s="1"/>
  <c r="D257" i="39" s="1"/>
  <c r="D2" i="39"/>
  <c r="E683" i="27"/>
  <c r="D450" i="28"/>
  <c r="E592" i="28"/>
  <c r="E163" i="33"/>
  <c r="C559" i="31"/>
  <c r="C178" i="31"/>
  <c r="C177" i="31" s="1"/>
  <c r="D339" i="38"/>
  <c r="E183" i="26"/>
  <c r="E182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D259" i="33" s="1"/>
  <c r="C115" i="31"/>
  <c r="D178" i="39"/>
  <c r="D177" i="39" s="1"/>
  <c r="C152" i="3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C560" i="33"/>
  <c r="D228" i="33"/>
  <c r="E743" i="33"/>
  <c r="E170" i="33"/>
  <c r="E178" i="39"/>
  <c r="E177" i="39" s="1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152" i="33"/>
  <c r="E2" i="33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D11" i="26"/>
  <c r="E181" i="26"/>
  <c r="E180" i="26" s="1"/>
  <c r="E316" i="26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559" i="39"/>
  <c r="D114" i="39"/>
  <c r="E115" i="39"/>
  <c r="E114" i="39" s="1"/>
  <c r="D258" i="38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D258" i="33" s="1"/>
  <c r="D257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16" i="28" s="1"/>
  <c r="D149" i="28"/>
  <c r="E189" i="28"/>
  <c r="D265" i="28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E179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43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228" i="27" l="1"/>
  <c r="D528" i="31"/>
  <c r="E259" i="33"/>
  <c r="E170" i="28"/>
  <c r="E170" i="26"/>
  <c r="E163" i="26"/>
  <c r="C114" i="31"/>
  <c r="D263" i="26"/>
  <c r="D263" i="28"/>
  <c r="D2" i="28"/>
  <c r="D153" i="27"/>
  <c r="D203" i="31"/>
  <c r="D484" i="27"/>
  <c r="D444" i="28"/>
  <c r="D645" i="28"/>
  <c r="D179" i="3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178" i="31"/>
  <c r="D177" i="31" s="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E259" i="27"/>
  <c r="D152" i="27"/>
  <c r="E178" i="27"/>
  <c r="E177" i="27" s="1"/>
  <c r="E726" i="27"/>
  <c r="E725" i="27" s="1"/>
  <c r="D135" i="27"/>
  <c r="D115" i="27" s="1"/>
  <c r="D560" i="27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339" i="26" s="1"/>
  <c r="E483" i="26"/>
  <c r="E561" i="26"/>
  <c r="D645" i="26"/>
  <c r="D560" i="26" s="1"/>
  <c r="D559" i="26" s="1"/>
  <c r="D114" i="28" l="1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258" i="28" s="1"/>
  <c r="E257" i="28" s="1"/>
  <c r="E114" i="28"/>
  <c r="D114" i="27"/>
  <c r="E258" i="27"/>
  <c r="E257" i="27" s="1"/>
  <c r="E559" i="27"/>
  <c r="D559" i="27"/>
  <c r="D258" i="26"/>
  <c r="D257" i="26" s="1"/>
  <c r="E258" i="31" l="1"/>
  <c r="E257" i="31" s="1"/>
  <c r="C777" i="28"/>
  <c r="C772" i="28"/>
  <c r="C771" i="28" s="1"/>
  <c r="C768" i="28"/>
  <c r="C767" i="28" s="1"/>
  <c r="C765" i="28"/>
  <c r="C761" i="28"/>
  <c r="C760" i="28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170" i="26"/>
  <c r="C135" i="26"/>
  <c r="C163" i="26"/>
  <c r="C444" i="27"/>
  <c r="C743" i="27"/>
  <c r="C551" i="26"/>
  <c r="C550" i="26" s="1"/>
  <c r="C163" i="28"/>
  <c r="C3" i="26"/>
  <c r="C2" i="26" s="1"/>
  <c r="C67" i="28"/>
  <c r="C2" i="28" s="1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115" i="26" l="1"/>
  <c r="C178" i="28"/>
  <c r="C177" i="28" s="1"/>
  <c r="C115" i="28"/>
  <c r="C259" i="28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258" i="28"/>
  <c r="C257" i="28" s="1"/>
  <c r="C152" i="27"/>
  <c r="C115" i="27"/>
  <c r="C114" i="28"/>
  <c r="C560" i="27"/>
  <c r="C559" i="27" s="1"/>
  <c r="C483" i="27"/>
  <c r="C258" i="27" s="1"/>
  <c r="C257" i="27" s="1"/>
  <c r="C114" i="26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<sst xmlns="http://schemas.openxmlformats.org/spreadsheetml/2006/main" count="6330" uniqueCount="968">
  <si>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</si>
  <si>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</si>
  <si>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</si>
  <si>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</si>
  <si>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</si>
  <si>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</si>
  <si>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</si>
  <si>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</si>
  <si>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</si>
  <si>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</si>
  <si>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</si>
  <si>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</si>
  <si>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</si>
  <si>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</si>
  <si>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</si>
  <si>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</si>
  <si>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</si>
  <si>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</si>
  <si>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</si>
  <si>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</si>
  <si>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</si>
  <si>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</si>
  <si>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</si>
  <si>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</si>
  <si>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</si>
  <si>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</si>
  <si>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</si>
  <si>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</si>
  <si>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</si>
  <si>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</si>
  <si>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</si>
  <si>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</si>
  <si>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</si>
  <si>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</si>
  <si>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</si>
  <si>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</si>
  <si>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</si>
  <si>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</si>
  <si>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</si>
  <si>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</si>
  <si>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</si>
  <si>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</si>
  <si>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</si>
  <si>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</si>
  <si>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</si>
  <si>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</si>
  <si>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</si>
  <si>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</si>
  <si>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</si>
  <si>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</si>
  <si>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</si>
  <si>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</si>
  <si>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</si>
  <si>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</si>
  <si>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</si>
  <si>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</si>
  <si>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</si>
  <si>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</si>
  <si>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</si>
  <si>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</si>
  <si>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</si>
  <si>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</si>
  <si>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</si>
  <si>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</si>
  <si>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</si>
  <si>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</si>
  <si>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</si>
  <si>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</si>
  <si>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</si>
  <si>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</si>
  <si>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</si>
  <si>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</si>
  <si>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</si>
  <si>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</si>
  <si>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</si>
  <si>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</si>
  <si>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</si>
  <si>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</si>
  <si>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</si>
  <si>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</si>
  <si>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</si>
  <si>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</si>
  <si>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</si>
  <si>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</si>
  <si>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</si>
  <si>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</si>
  <si>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</si>
  <si>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</si>
  <si>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</si>
  <si>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</si>
  <si>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</si>
  <si>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</si>
  <si>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</si>
  <si>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</si>
  <si>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</si>
  <si>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</si>
  <si>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</si>
  <si>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</si>
  <si>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</si>
  <si>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</si>
  <si>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</si>
  <si>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</si>
  <si>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</si>
  <si>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</si>
  <si>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</si>
  <si>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</si>
  <si>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</si>
  <si>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</si>
  <si>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</si>
  <si>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</si>
  <si>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</si>
  <si>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</si>
  <si>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</si>
  <si>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</si>
  <si>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</si>
  <si>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</si>
  <si>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</si>
  <si>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</si>
  <si>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</si>
  <si>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</si>
  <si>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</si>
  <si>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</si>
  <si>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</si>
  <si>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</si>
  <si>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</si>
  <si>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</si>
  <si>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</si>
  <si>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</si>
  <si>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</si>
  <si>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</si>
  <si>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</si>
  <si>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</si>
  <si>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</si>
  <si>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</si>
  <si>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</si>
  <si>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</si>
  <si>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</si>
  <si>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</si>
  <si>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</si>
  <si>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</si>
  <si>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</si>
  <si>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</si>
  <si>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</si>
  <si>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</si>
  <si>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</si>
  <si>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</si>
  <si>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</si>
  <si>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</si>
  <si>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</si>
  <si>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</si>
  <si>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</si>
  <si>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</si>
  <si>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</si>
  <si>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</si>
  <si>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</si>
  <si>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</si>
  <si>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</si>
  <si>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</si>
  <si>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</si>
  <si>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</si>
  <si>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</si>
  <si>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</si>
  <si>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</si>
  <si>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</si>
  <si>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</si>
  <si>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</si>
  <si>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</si>
  <si>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</si>
  <si>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</si>
  <si>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</si>
  <si>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</si>
  <si>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</si>
  <si>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</si>
  <si>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</si>
  <si>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</si>
  <si>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</si>
  <si>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</si>
  <si>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</si>
  <si>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</si>
  <si>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</si>
  <si>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</si>
  <si>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</si>
  <si>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</si>
  <si>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</si>
  <si>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</si>
  <si>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</si>
  <si>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</si>
  <si>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</si>
  <si>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</si>
  <si>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</si>
  <si>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</si>
  <si>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</si>
  <si>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</si>
  <si>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</si>
  <si>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</si>
  <si>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</si>
  <si>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</si>
  <si>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</si>
  <si>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</si>
  <si>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</si>
  <si>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</si>
  <si>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</si>
  <si>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</si>
  <si>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</si>
  <si>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</si>
  <si>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</si>
  <si>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</si>
  <si>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</si>
  <si>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</si>
  <si>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</si>
  <si>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</si>
  <si>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</si>
  <si>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</si>
  <si>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</si>
  <si>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</si>
  <si>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</si>
  <si>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</si>
  <si>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</si>
  <si>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</si>
  <si>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</si>
  <si>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</si>
  <si>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</si>
  <si>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</si>
  <si>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</si>
  <si>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</si>
  <si>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</si>
  <si>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</si>
  <si>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</si>
  <si>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</si>
  <si>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</si>
  <si>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</si>
  <si>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</si>
  <si>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</si>
  <si>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</si>
  <si>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</si>
  <si>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</si>
  <si>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</si>
  <si>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</si>
  <si>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</si>
  <si>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</si>
  <si>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</si>
  <si>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</si>
  <si>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</si>
  <si>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</si>
  <si>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</si>
  <si>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</si>
  <si>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</si>
  <si>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</si>
  <si>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</si>
  <si>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</si>
  <si>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</si>
  <si>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</si>
  <si>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</si>
  <si>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</si>
  <si>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</si>
  <si>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</si>
  <si>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</si>
  <si>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</si>
  <si>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</si>
  <si>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</si>
  <si>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</si>
  <si>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</si>
  <si>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</si>
  <si>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</si>
  <si>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</si>
  <si>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</si>
  <si>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</si>
  <si>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</si>
  <si>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</si>
  <si>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</si>
  <si>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</si>
  <si>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</si>
  <si>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</si>
  <si>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</si>
  <si>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</si>
  <si>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</si>
  <si>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</si>
  <si>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</si>
  <si>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</si>
  <si>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</si>
  <si>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</si>
  <si>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</si>
  <si>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</si>
  <si>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</si>
  <si>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</si>
  <si>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</si>
  <si>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</si>
  <si>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</si>
  <si>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</si>
  <si>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</si>
  <si>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</si>
  <si>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</si>
  <si>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</si>
  <si>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</si>
  <si>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</si>
  <si>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</si>
  <si>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</si>
  <si>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</si>
  <si>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</si>
  <si>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</si>
  <si>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</si>
  <si>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</si>
  <si>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</si>
  <si>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</si>
  <si>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</si>
  <si>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</si>
  <si>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</si>
  <si>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</si>
  <si>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</si>
  <si>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</si>
  <si>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</si>
  <si>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</si>
  <si>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</si>
  <si>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</si>
  <si>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</si>
  <si>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</si>
  <si>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</si>
  <si>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</si>
  <si>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</si>
  <si>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</si>
  <si>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</si>
  <si>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</si>
  <si>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</si>
  <si>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</si>
  <si>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</si>
  <si>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</si>
  <si>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</si>
  <si>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</si>
  <si>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</si>
  <si>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</si>
  <si>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</si>
  <si>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</si>
  <si>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</si>
  <si>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</si>
  <si>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</si>
  <si>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</si>
  <si>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</si>
  <si>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</si>
  <si>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</si>
  <si>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</si>
  <si>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</si>
  <si>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</si>
  <si>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</si>
  <si>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</si>
  <si>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</si>
  <si>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</si>
  <si>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</si>
  <si>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</si>
  <si>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</si>
  <si>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</si>
  <si>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</si>
  <si>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</si>
  <si>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</si>
  <si>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</si>
  <si>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</si>
  <si>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</si>
  <si>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</si>
  <si>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</si>
  <si>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</si>
  <si>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</si>
  <si>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</si>
  <si>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</si>
  <si>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</si>
  <si>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</si>
  <si>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</si>
  <si>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</si>
  <si>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</si>
  <si>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</si>
  <si>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</si>
  <si>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</si>
  <si>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</si>
  <si>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</si>
  <si>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</si>
  <si>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</si>
  <si>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</si>
  <si>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</si>
  <si>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</si>
  <si>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</si>
  <si>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</si>
  <si>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</si>
  <si>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</si>
  <si>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</si>
  <si>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</si>
  <si>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</si>
  <si>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</si>
  <si>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</si>
  <si>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</si>
  <si>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</si>
  <si>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</si>
  <si>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</si>
  <si>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</si>
  <si>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</si>
  <si>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</si>
  <si>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</si>
  <si>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</si>
  <si>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</si>
  <si>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</si>
  <si>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</si>
  <si>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</si>
  <si>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</si>
  <si>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</si>
  <si>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</si>
  <si>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</si>
  <si>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</si>
  <si>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</si>
  <si>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</si>
  <si>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</si>
  <si>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</si>
  <si>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</si>
  <si>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</si>
  <si>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</si>
  <si>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</si>
  <si>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</si>
  <si>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</si>
  <si>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</si>
  <si>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</si>
  <si>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</si>
  <si>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</si>
  <si>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</si>
  <si>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</si>
  <si>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</si>
  <si>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</si>
  <si>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</si>
  <si>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</si>
  <si>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</si>
  <si>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</si>
  <si>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</si>
  <si>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</si>
  <si>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</si>
  <si>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</si>
  <si>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</si>
  <si>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</si>
  <si>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</si>
  <si>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</si>
  <si>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</si>
  <si>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</si>
  <si>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</si>
  <si>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</si>
  <si>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</si>
  <si>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</si>
  <si>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</si>
  <si>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</si>
  <si>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</si>
  <si>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</si>
  <si>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</si>
  <si>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</si>
  <si>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</si>
  <si>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</si>
  <si>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</si>
  <si>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</si>
  <si>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</si>
  <si>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</si>
  <si>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</si>
  <si>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</si>
  <si>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</si>
  <si>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</si>
  <si>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</si>
  <si>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</si>
  <si>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</si>
  <si>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</si>
  <si>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</si>
  <si>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</si>
  <si>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</si>
  <si>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</si>
  <si>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</si>
  <si>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</si>
  <si>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</si>
  <si>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</si>
  <si>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</si>
  <si>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</si>
  <si>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</si>
  <si>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</si>
  <si>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</si>
  <si>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</si>
  <si>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</si>
  <si>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</si>
  <si>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</si>
  <si>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</si>
  <si>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</si>
  <si>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</si>
  <si>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</si>
  <si>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</si>
  <si>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</si>
  <si>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</si>
  <si>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</si>
  <si>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</si>
  <si>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</si>
  <si>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</si>
  <si>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</si>
  <si>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</si>
  <si>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</si>
  <si>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</si>
  <si>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</si>
  <si>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</si>
  <si>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</si>
  <si>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</si>
  <si>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</si>
  <si>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</si>
  <si>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</si>
  <si>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</si>
  <si>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</si>
  <si>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</si>
  <si>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</si>
  <si>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</si>
  <si>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</si>
  <si>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</si>
  <si>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</si>
  <si>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</si>
  <si>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</si>
  <si>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</si>
  <si>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</si>
  <si>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</si>
  <si>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</si>
  <si>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</si>
  <si>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</si>
  <si>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</si>
  <si>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</si>
  <si>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</si>
  <si>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</si>
  <si>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</si>
  <si>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</si>
  <si>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</si>
  <si>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</si>
  <si>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</si>
  <si>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</si>
  <si>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</si>
  <si>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</si>
  <si>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</si>
  <si>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</si>
  <si>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</si>
  <si>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</si>
  <si>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</si>
  <si>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</si>
  <si>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</si>
  <si>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</si>
  <si>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</si>
  <si>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</si>
  <si>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</si>
  <si>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</si>
  <si>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</si>
  <si>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</si>
  <si>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</si>
  <si>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</si>
  <si>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</si>
  <si>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</si>
  <si>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</si>
  <si>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</si>
  <si>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</si>
  <si>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</si>
  <si>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</si>
  <si>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</si>
  <si>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</si>
  <si>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</si>
  <si>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</si>
  <si>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</si>
  <si>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</si>
  <si>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</si>
  <si>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</si>
  <si>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</si>
  <si>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</si>
  <si>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</si>
  <si>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</si>
  <si>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</si>
  <si>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</si>
  <si>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</si>
  <si>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</si>
  <si>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</si>
  <si>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</si>
  <si>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</si>
  <si>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</si>
  <si>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</si>
  <si>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</si>
  <si>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</si>
  <si>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</si>
  <si>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</si>
  <si>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</si>
  <si>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</si>
  <si>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</si>
  <si>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</si>
  <si>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</si>
  <si>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</si>
  <si>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</si>
  <si>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</si>
  <si>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</si>
  <si>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</si>
  <si>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</si>
  <si>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</si>
  <si>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</si>
  <si>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</si>
  <si>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</si>
  <si>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</si>
  <si>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</si>
  <si>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</si>
  <si>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</si>
  <si>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</si>
  <si>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</si>
  <si>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</si>
  <si>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</si>
  <si>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</si>
  <si>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</si>
  <si>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</si>
  <si>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</si>
  <si>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</si>
  <si>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</si>
  <si>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</si>
  <si>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</si>
  <si>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</si>
  <si>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</si>
  <si>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</si>
  <si>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</si>
  <si>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</si>
  <si>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</si>
  <si>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</si>
  <si>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</si>
  <si>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</si>
  <si>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</si>
  <si>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</si>
  <si>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</si>
  <si>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</si>
  <si>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</si>
  <si>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</si>
  <si>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</si>
  <si>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</si>
  <si>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</si>
  <si>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</si>
  <si>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</si>
  <si>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</si>
  <si>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</si>
  <si>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</si>
  <si>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</si>
  <si>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</si>
  <si>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</si>
  <si>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</si>
  <si>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</si>
  <si>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</si>
  <si>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</si>
  <si>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</si>
  <si>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</si>
  <si>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</si>
  <si>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</si>
  <si>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</si>
  <si>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</si>
  <si>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</si>
  <si>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</si>
  <si>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</si>
  <si>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</si>
  <si>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</si>
  <si>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</si>
  <si>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</si>
  <si>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</si>
  <si>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</si>
  <si>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</si>
  <si>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</si>
  <si>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</si>
  <si>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</si>
  <si>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</si>
  <si>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</si>
  <si>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</si>
  <si>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</si>
  <si>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</si>
  <si>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</si>
  <si>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</si>
  <si>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</si>
  <si>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</si>
  <si>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</si>
  <si>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</si>
  <si>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</si>
  <si>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</si>
  <si>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</si>
  <si>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</si>
  <si>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</si>
  <si>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</si>
  <si>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</si>
  <si>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</si>
  <si>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</si>
  <si>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</si>
  <si>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</si>
  <si>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</si>
  <si>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</si>
  <si>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</si>
  <si>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</si>
  <si>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</si>
  <si>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</si>
  <si>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</si>
  <si>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</si>
  <si>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</si>
  <si>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</si>
  <si>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</si>
  <si>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</si>
  <si>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</si>
  <si>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</si>
  <si>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</si>
  <si>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</si>
  <si>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</si>
  <si>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</si>
  <si>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</si>
  <si>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</si>
  <si>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</si>
  <si>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</si>
  <si>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</si>
  <si>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</si>
  <si>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</si>
  <si>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</si>
  <si>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</si>
  <si>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</si>
  <si>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</si>
  <si>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</si>
  <si>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</si>
  <si>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</si>
  <si>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</si>
  <si>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</si>
  <si>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</si>
  <si>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</si>
  <si>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</si>
  <si>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</si>
  <si>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</si>
  <si>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</si>
  <si>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</si>
  <si>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</si>
  <si>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</si>
  <si>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</si>
  <si>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</si>
  <si>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</si>
  <si>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</si>
  <si>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</si>
  <si>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</si>
  <si>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</si>
  <si>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</si>
  <si>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</si>
  <si>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</si>
  <si>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</si>
  <si>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</si>
  <si>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</si>
  <si>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</si>
  <si>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</si>
  <si>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</si>
  <si>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</si>
  <si>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</si>
  <si>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</si>
  <si>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</si>
  <si>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</si>
  <si>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</si>
  <si>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</si>
  <si>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</si>
  <si>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</si>
  <si>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</si>
  <si>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</si>
  <si>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</si>
  <si>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</si>
  <si>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</si>
  <si>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</si>
  <si>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</si>
  <si>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</si>
  <si>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</si>
  <si>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</si>
  <si>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</si>
  <si>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</si>
  <si>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</si>
  <si>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</si>
  <si>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</si>
  <si>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</si>
  <si>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</si>
  <si>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</si>
  <si>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</si>
  <si>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</si>
  <si>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</si>
  <si>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</si>
  <si>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</si>
  <si>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</si>
  <si>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</si>
  <si>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</si>
  <si>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</si>
  <si>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</si>
  <si>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</si>
  <si>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</si>
  <si>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</si>
  <si>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</si>
  <si>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</si>
  <si>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</si>
  <si>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</si>
  <si>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</si>
  <si>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</si>
  <si>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</si>
  <si>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</si>
  <si>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</si>
  <si>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</si>
  <si>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</si>
  <si>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</si>
  <si>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</si>
  <si>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</si>
  <si>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</si>
  <si>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</si>
  <si>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</si>
  <si>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</si>
  <si>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</si>
  <si>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</si>
  <si>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</si>
  <si>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</si>
  <si>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</si>
  <si>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</si>
  <si>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</si>
  <si>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</si>
  <si>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</si>
  <si>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</si>
  <si>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</si>
  <si>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</si>
  <si>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</si>
  <si>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</si>
  <si>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</si>
  <si>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</si>
  <si>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</si>
  <si>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</si>
  <si>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</si>
  <si>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</si>
  <si>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</si>
  <si>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</si>
  <si>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</si>
  <si>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</si>
  <si>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</si>
  <si>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</si>
  <si>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</si>
  <si>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</si>
  <si>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</si>
  <si>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</si>
  <si>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</si>
  <si>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</si>
  <si>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</si>
  <si>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</si>
  <si>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</si>
  <si>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</si>
  <si>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</si>
  <si>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</si>
  <si>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</si>
  <si>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</si>
  <si>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</si>
  <si>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</si>
  <si>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</si>
  <si>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</si>
  <si>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</si>
  <si>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</si>
  <si>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</si>
  <si>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</si>
  <si>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</si>
  <si>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</si>
  <si>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</si>
  <si>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</si>
  <si>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</si>
  <si>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</si>
  <si>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</si>
  <si>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</si>
  <si>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</si>
  <si>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</si>
  <si>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</si>
  <si>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</si>
  <si>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</si>
  <si>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</si>
  <si>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</si>
  <si>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</si>
  <si>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</si>
  <si>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</si>
  <si>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</si>
  <si>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</si>
  <si>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</si>
  <si>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</si>
  <si>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</si>
  <si>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</si>
  <si>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</si>
  <si>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</si>
  <si>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</si>
  <si>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</si>
  <si>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</si>
  <si>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</si>
  <si>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</si>
  <si>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</si>
  <si>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</si>
  <si>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</si>
  <si>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</si>
  <si>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</si>
  <si>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</si>
  <si>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</si>
  <si>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</si>
  <si>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</si>
  <si>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</si>
  <si>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</si>
  <si>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</si>
  <si>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</si>
  <si>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</si>
  <si>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</si>
  <si>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</si>
  <si>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</si>
  <si>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</si>
  <si>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</si>
  <si>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</si>
  <si>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</si>
  <si>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</si>
  <si>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</si>
  <si>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</si>
  <si>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</si>
  <si>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</si>
  <si>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</si>
  <si>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</si>
  <si>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</si>
  <si>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</si>
  <si>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</si>
  <si>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</si>
  <si>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</si>
  <si>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</si>
  <si>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</si>
  <si>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</si>
  <si>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</si>
  <si>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</si>
  <si>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</si>
  <si>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</si>
  <si>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</si>
  <si>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</si>
  <si>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</si>
  <si>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</si>
  <si>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</si>
  <si>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</si>
  <si>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</si>
  <si>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</si>
  <si>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</si>
  <si>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</si>
  <si>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</si>
  <si>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</si>
  <si>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</si>
  <si>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</si>
  <si>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</si>
  <si>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</si>
  <si>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</si>
  <si>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</si>
  <si>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</si>
  <si>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</si>
  <si>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</si>
  <si>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</si>
  <si>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</si>
  <si>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</si>
  <si>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</si>
  <si>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</si>
  <si>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</si>
  <si>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</si>
  <si>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</si>
  <si>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</si>
  <si>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</si>
  <si>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</si>
  <si>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</si>
  <si>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</si>
  <si>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</si>
  <si>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</si>
  <si>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</si>
  <si>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</si>
  <si>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</si>
  <si>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</si>
  <si>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</si>
  <si>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</si>
  <si>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</si>
  <si>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</si>
  <si>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</si>
  <si>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</si>
  <si>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</si>
  <si>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</si>
  <si>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</si>
  <si>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</si>
  <si>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تهيئة مستودع بلدي</t>
  </si>
  <si>
    <t>دراسة مشروع التنوير عمومي</t>
  </si>
  <si>
    <t>تعشيب ملعب بدار الشباب بالقراطن</t>
  </si>
  <si>
    <t xml:space="preserve">تهيئة الفسحة الشاطئية بالرملة </t>
  </si>
  <si>
    <t>احداث قاعة رياضية متعددة الاختصاصات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</si>
</sst>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0" workbookViewId="0">
      <selection activeCell="C26" sqref="C26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50" t="s">
        <v>940</v>
      </c>
      <c r="B1" s="150" t="s">
        <v>941</v>
      </c>
      <c r="C1" s="150" t="s">
        <v>962</v>
      </c>
      <c r="D1" s="150" t="s">
        <v>942</v>
      </c>
      <c r="E1" s="150" t="s">
        <v>943</v>
      </c>
    </row>
    <row r="2" spans="1:5">
      <c r="A2" s="197" t="s">
        <v>944</v>
      </c>
      <c r="B2" s="151">
        <v>2011</v>
      </c>
      <c r="C2" s="152"/>
      <c r="D2" s="152"/>
      <c r="E2" s="152"/>
    </row>
    <row r="3" spans="1:5">
      <c r="A3" s="198"/>
      <c r="B3" s="151">
        <v>2012</v>
      </c>
      <c r="C3" s="152"/>
      <c r="D3" s="152"/>
      <c r="E3" s="152"/>
    </row>
    <row r="4" spans="1:5">
      <c r="A4" s="198"/>
      <c r="B4" s="151">
        <v>2013</v>
      </c>
      <c r="C4" s="152"/>
      <c r="D4" s="152"/>
      <c r="E4" s="152"/>
    </row>
    <row r="5" spans="1:5">
      <c r="A5" s="198"/>
      <c r="B5" s="151">
        <v>2014</v>
      </c>
      <c r="C5" s="152"/>
      <c r="D5" s="152"/>
      <c r="E5" s="152"/>
    </row>
    <row r="6" spans="1:5">
      <c r="A6" s="198"/>
      <c r="B6" s="151">
        <v>2015</v>
      </c>
      <c r="C6" s="152"/>
      <c r="D6" s="152"/>
      <c r="E6" s="152"/>
    </row>
    <row r="7" spans="1:5">
      <c r="A7" s="199"/>
      <c r="B7" s="151">
        <v>2016</v>
      </c>
      <c r="C7" s="152">
        <v>683.68600000000004</v>
      </c>
      <c r="D7" s="152"/>
      <c r="E7" s="152"/>
    </row>
    <row r="8" spans="1:5">
      <c r="A8" s="200" t="s">
        <v>945</v>
      </c>
      <c r="B8" s="153">
        <v>2011</v>
      </c>
      <c r="C8" s="154"/>
      <c r="D8" s="154"/>
      <c r="E8" s="154"/>
    </row>
    <row r="9" spans="1:5">
      <c r="A9" s="201"/>
      <c r="B9" s="153">
        <v>2012</v>
      </c>
      <c r="C9" s="154"/>
      <c r="D9" s="154"/>
      <c r="E9" s="154"/>
    </row>
    <row r="10" spans="1:5">
      <c r="A10" s="201"/>
      <c r="B10" s="153">
        <v>2013</v>
      </c>
      <c r="C10" s="154"/>
      <c r="D10" s="154"/>
      <c r="E10" s="154"/>
    </row>
    <row r="11" spans="1:5">
      <c r="A11" s="201"/>
      <c r="B11" s="153">
        <v>2014</v>
      </c>
      <c r="C11" s="154"/>
      <c r="D11" s="154"/>
      <c r="E11" s="154"/>
    </row>
    <row r="12" spans="1:5">
      <c r="A12" s="201"/>
      <c r="B12" s="153">
        <v>2015</v>
      </c>
      <c r="C12" s="154"/>
      <c r="D12" s="154"/>
      <c r="E12" s="154"/>
    </row>
    <row r="13" spans="1:5">
      <c r="A13" s="202"/>
      <c r="B13" s="153">
        <v>2016</v>
      </c>
      <c r="C13" s="154">
        <v>1048.1600000000001</v>
      </c>
      <c r="D13" s="154"/>
      <c r="E13" s="154"/>
    </row>
    <row r="14" spans="1:5">
      <c r="A14" s="197" t="s">
        <v>123</v>
      </c>
      <c r="B14" s="151">
        <v>2011</v>
      </c>
      <c r="C14" s="152"/>
      <c r="D14" s="152"/>
      <c r="E14" s="152"/>
    </row>
    <row r="15" spans="1:5">
      <c r="A15" s="198"/>
      <c r="B15" s="151">
        <v>2012</v>
      </c>
      <c r="C15" s="152"/>
      <c r="D15" s="152"/>
      <c r="E15" s="152"/>
    </row>
    <row r="16" spans="1:5">
      <c r="A16" s="198"/>
      <c r="B16" s="151">
        <v>2013</v>
      </c>
      <c r="C16" s="152"/>
      <c r="D16" s="152"/>
      <c r="E16" s="152"/>
    </row>
    <row r="17" spans="1:5">
      <c r="A17" s="198"/>
      <c r="B17" s="151">
        <v>2014</v>
      </c>
      <c r="C17" s="152"/>
      <c r="D17" s="152"/>
      <c r="E17" s="152"/>
    </row>
    <row r="18" spans="1:5">
      <c r="A18" s="198"/>
      <c r="B18" s="151">
        <v>2015</v>
      </c>
      <c r="C18" s="152"/>
      <c r="D18" s="152"/>
      <c r="E18" s="152"/>
    </row>
    <row r="19" spans="1:5">
      <c r="A19" s="199"/>
      <c r="B19" s="151">
        <v>2016</v>
      </c>
      <c r="C19" s="152">
        <v>86.174999999999997</v>
      </c>
      <c r="D19" s="152"/>
      <c r="E19" s="152"/>
    </row>
    <row r="20" spans="1:5">
      <c r="A20" s="203" t="s">
        <v>946</v>
      </c>
      <c r="B20" s="153">
        <v>2011</v>
      </c>
      <c r="C20" s="154"/>
      <c r="D20" s="154"/>
      <c r="E20" s="154"/>
    </row>
    <row r="21" spans="1:5">
      <c r="A21" s="204"/>
      <c r="B21" s="153">
        <v>2012</v>
      </c>
      <c r="C21" s="154"/>
      <c r="D21" s="154"/>
      <c r="E21" s="154"/>
    </row>
    <row r="22" spans="1:5">
      <c r="A22" s="204"/>
      <c r="B22" s="153">
        <v>2013</v>
      </c>
      <c r="C22" s="154"/>
      <c r="D22" s="154"/>
      <c r="E22" s="154"/>
    </row>
    <row r="23" spans="1:5">
      <c r="A23" s="204"/>
      <c r="B23" s="153">
        <v>2014</v>
      </c>
      <c r="C23" s="154"/>
      <c r="D23" s="154"/>
      <c r="E23" s="154"/>
    </row>
    <row r="24" spans="1:5">
      <c r="A24" s="204"/>
      <c r="B24" s="153">
        <v>2015</v>
      </c>
      <c r="C24" s="154"/>
      <c r="D24" s="154"/>
      <c r="E24" s="154"/>
    </row>
    <row r="25" spans="1:5">
      <c r="A25" s="205"/>
      <c r="B25" s="153">
        <v>2016</v>
      </c>
      <c r="C25" s="154">
        <v>144.928</v>
      </c>
      <c r="D25" s="154"/>
      <c r="E25" s="154"/>
    </row>
    <row r="26" spans="1:5">
      <c r="A26" s="206" t="s">
        <v>947</v>
      </c>
      <c r="B26" s="151">
        <v>2011</v>
      </c>
      <c r="C26" s="152">
        <f>C20+C14+C8+C2</f>
        <v>0</v>
      </c>
      <c r="D26" s="152">
        <f>D20+D14+D8+D2</f>
        <v>0</v>
      </c>
      <c r="E26" s="152">
        <f>E20+E14+E8+E2</f>
        <v>0</v>
      </c>
    </row>
    <row r="27" spans="1:5">
      <c r="A27" s="207"/>
      <c r="B27" s="151">
        <v>2012</v>
      </c>
      <c r="C27" s="152">
        <f>C21+C26+C15+C9+C3</f>
        <v>0</v>
      </c>
      <c r="D27" s="152">
        <f t="shared" ref="D27:E31" si="0">D21+D15+D9+D3</f>
        <v>0</v>
      </c>
      <c r="E27" s="152">
        <f t="shared" si="0"/>
        <v>0</v>
      </c>
    </row>
    <row r="28" spans="1:5">
      <c r="A28" s="207"/>
      <c r="B28" s="151">
        <v>2013</v>
      </c>
      <c r="C28" s="152">
        <f>C22+C16+C10+C4</f>
        <v>0</v>
      </c>
      <c r="D28" s="152">
        <f t="shared" si="0"/>
        <v>0</v>
      </c>
      <c r="E28" s="152">
        <f t="shared" si="0"/>
        <v>0</v>
      </c>
    </row>
    <row r="29" spans="1:5">
      <c r="A29" s="207"/>
      <c r="B29" s="151">
        <v>2014</v>
      </c>
      <c r="C29" s="152">
        <f>C23+C17+C11+C5</f>
        <v>0</v>
      </c>
      <c r="D29" s="152">
        <f t="shared" si="0"/>
        <v>0</v>
      </c>
      <c r="E29" s="152">
        <f t="shared" si="0"/>
        <v>0</v>
      </c>
    </row>
    <row r="30" spans="1:5">
      <c r="A30" s="207"/>
      <c r="B30" s="151">
        <v>2015</v>
      </c>
      <c r="C30" s="152">
        <f>C24+C18+C12+C6</f>
        <v>0</v>
      </c>
      <c r="D30" s="152">
        <f t="shared" si="0"/>
        <v>0</v>
      </c>
      <c r="E30" s="152">
        <f t="shared" si="0"/>
        <v>0</v>
      </c>
    </row>
    <row r="31" spans="1:5">
      <c r="A31" s="208"/>
      <c r="B31" s="151">
        <v>2016</v>
      </c>
      <c r="C31" s="152">
        <f>C25+C19+C13+C7</f>
        <v>1962.9490000000001</v>
      </c>
      <c r="D31" s="152">
        <f t="shared" si="0"/>
        <v>0</v>
      </c>
      <c r="E31" s="152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9" t="s">
        <v>948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5"/>
      <c r="B3" s="156" t="s">
        <v>949</v>
      </c>
      <c r="C3" s="157" t="s">
        <v>950</v>
      </c>
      <c r="D3" s="215" t="s">
        <v>951</v>
      </c>
    </row>
    <row r="4" spans="1:4">
      <c r="A4" s="158" t="s">
        <v>952</v>
      </c>
      <c r="B4" s="150" t="s">
        <v>953</v>
      </c>
      <c r="C4" s="150" t="s">
        <v>954</v>
      </c>
      <c r="D4" s="216"/>
    </row>
    <row r="5" spans="1:4">
      <c r="A5" s="150" t="s">
        <v>955</v>
      </c>
      <c r="B5" s="28">
        <f>B6</f>
        <v>91683739</v>
      </c>
      <c r="C5" s="28">
        <f>C6</f>
        <v>0</v>
      </c>
      <c r="D5" s="28">
        <f>D6</f>
        <v>0</v>
      </c>
    </row>
    <row r="6" spans="1:4">
      <c r="A6" s="159" t="s">
        <v>956</v>
      </c>
      <c r="B6" s="10">
        <v>91683739</v>
      </c>
      <c r="C6" s="10"/>
      <c r="D6" s="10"/>
    </row>
    <row r="7" spans="1:4">
      <c r="A7" s="150" t="s">
        <v>957</v>
      </c>
      <c r="B7" s="28">
        <f>B8</f>
        <v>308141</v>
      </c>
      <c r="C7" s="28">
        <f>C8</f>
        <v>0</v>
      </c>
      <c r="D7" s="28">
        <f>D8</f>
        <v>0</v>
      </c>
    </row>
    <row r="8" spans="1:4">
      <c r="A8" s="159" t="s">
        <v>958</v>
      </c>
      <c r="B8" s="10">
        <v>308141</v>
      </c>
      <c r="C8" s="10"/>
      <c r="D8" s="10"/>
    </row>
    <row r="9" spans="1:4">
      <c r="A9" s="150" t="s">
        <v>959</v>
      </c>
      <c r="B9" s="160">
        <f>B8+B6</f>
        <v>91991880</v>
      </c>
      <c r="C9" s="160">
        <f>C8+C6</f>
        <v>0</v>
      </c>
      <c r="D9" s="160">
        <f>D8+D6</f>
        <v>0</v>
      </c>
    </row>
    <row r="10" spans="1:4">
      <c r="A10" s="159" t="s">
        <v>960</v>
      </c>
      <c r="B10" s="10"/>
      <c r="C10" s="10"/>
      <c r="D10" s="10"/>
    </row>
    <row r="11" spans="1:4">
      <c r="A11" s="150" t="s">
        <v>961</v>
      </c>
      <c r="B11" s="28">
        <f>B10+B9</f>
        <v>91991880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rightToLeft="1" zoomScale="130" zoomScaleNormal="130" workbookViewId="0">
      <selection activeCell="C11" sqref="C11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E3" sqref="E3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2" customFormat="1" ht="23.25" customHeight="1">
      <c r="A2" s="217"/>
      <c r="B2" s="217"/>
      <c r="C2" s="217"/>
      <c r="D2" s="219"/>
      <c r="E2" s="113" t="s">
        <v>788</v>
      </c>
      <c r="F2" s="113" t="s">
        <v>789</v>
      </c>
      <c r="G2" s="113" t="s">
        <v>790</v>
      </c>
      <c r="H2" s="113" t="s">
        <v>791</v>
      </c>
      <c r="I2" s="217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selection activeCell="B47" sqref="B47"/>
    </sheetView>
  </sheetViews>
  <sheetFormatPr baseColWidth="10"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2" customFormat="1" ht="23.25" customHeight="1">
      <c r="A2" s="217"/>
      <c r="B2" s="217"/>
      <c r="C2" s="217"/>
      <c r="D2" s="217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2" t="s">
        <v>82</v>
      </c>
      <c r="B1" s="222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3" t="s">
        <v>780</v>
      </c>
      <c r="B6" s="223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0" t="s">
        <v>749</v>
      </c>
      <c r="B9" s="221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0" t="s">
        <v>784</v>
      </c>
      <c r="B21" s="221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3" workbookViewId="0">
      <selection activeCell="B60" sqref="B6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2" sqref="B2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>
        <v>42517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>
        <v>42730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A28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workbookViewId="0">
      <selection activeCell="B10" sqref="B10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8" t="s">
        <v>602</v>
      </c>
      <c r="C1" s="230" t="s">
        <v>603</v>
      </c>
      <c r="D1" s="230" t="s">
        <v>604</v>
      </c>
      <c r="E1" s="230" t="s">
        <v>605</v>
      </c>
      <c r="F1" s="230" t="s">
        <v>606</v>
      </c>
      <c r="G1" s="230" t="s">
        <v>607</v>
      </c>
      <c r="H1" s="230" t="s">
        <v>608</v>
      </c>
      <c r="I1" s="230" t="s">
        <v>609</v>
      </c>
      <c r="J1" s="230" t="s">
        <v>610</v>
      </c>
      <c r="K1" s="230" t="s">
        <v>611</v>
      </c>
      <c r="L1" s="230" t="s">
        <v>612</v>
      </c>
      <c r="M1" s="226" t="s">
        <v>737</v>
      </c>
      <c r="N1" s="234" t="s">
        <v>613</v>
      </c>
      <c r="O1" s="234"/>
      <c r="P1" s="234"/>
      <c r="Q1" s="234"/>
      <c r="R1" s="234"/>
      <c r="S1" s="226" t="s">
        <v>738</v>
      </c>
      <c r="T1" s="234" t="s">
        <v>613</v>
      </c>
      <c r="U1" s="234"/>
      <c r="V1" s="234"/>
      <c r="W1" s="234"/>
      <c r="X1" s="234"/>
      <c r="Y1" s="235" t="s">
        <v>614</v>
      </c>
      <c r="Z1" s="235" t="s">
        <v>615</v>
      </c>
      <c r="AA1" s="235" t="s">
        <v>616</v>
      </c>
      <c r="AB1" s="235" t="s">
        <v>617</v>
      </c>
      <c r="AC1" s="235" t="s">
        <v>618</v>
      </c>
      <c r="AD1" s="235" t="s">
        <v>619</v>
      </c>
      <c r="AE1" s="237" t="s">
        <v>620</v>
      </c>
      <c r="AF1" s="239" t="s">
        <v>621</v>
      </c>
      <c r="AG1" s="241" t="s">
        <v>622</v>
      </c>
      <c r="AH1" s="243" t="s">
        <v>623</v>
      </c>
      <c r="AI1" s="232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29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27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7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6"/>
      <c r="Z2" s="236"/>
      <c r="AA2" s="236"/>
      <c r="AB2" s="236"/>
      <c r="AC2" s="236"/>
      <c r="AD2" s="236"/>
      <c r="AE2" s="238"/>
      <c r="AF2" s="240"/>
      <c r="AG2" s="242"/>
      <c r="AH2" s="244"/>
      <c r="AI2" s="233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F2" sqref="A2:F3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I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01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workbookViewId="0">
      <selection activeCell="C163" sqref="C1:C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6" t="s">
        <v>843</v>
      </c>
      <c r="B197" s="177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8" t="s">
        <v>67</v>
      </c>
      <c r="B256" s="178"/>
      <c r="C256" s="178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 collapsed="1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hidden="1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68" t="s">
        <v>488</v>
      </c>
      <c r="B584" s="169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68" t="s">
        <v>489</v>
      </c>
      <c r="B585" s="169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68" t="s">
        <v>490</v>
      </c>
      <c r="B586" s="169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8" t="s">
        <v>542</v>
      </c>
      <c r="B639" s="169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68" t="s">
        <v>543</v>
      </c>
      <c r="B640" s="169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68" t="s">
        <v>544</v>
      </c>
      <c r="B641" s="169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68" t="s">
        <v>556</v>
      </c>
      <c r="B668" s="169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68" t="s">
        <v>557</v>
      </c>
      <c r="B669" s="169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68" t="s">
        <v>558</v>
      </c>
      <c r="B670" s="169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8" t="s">
        <v>567</v>
      </c>
      <c r="B713" s="169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68" t="s">
        <v>568</v>
      </c>
      <c r="B714" s="169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68" t="s">
        <v>569</v>
      </c>
      <c r="B715" s="169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2" t="s">
        <v>848</v>
      </c>
      <c r="B730" s="163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18" workbookViewId="0">
      <selection activeCell="A755" sqref="A755:B7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8" t="s">
        <v>30</v>
      </c>
      <c r="B1" s="178"/>
      <c r="C1" s="178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6" t="s">
        <v>60</v>
      </c>
      <c r="B2" s="18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 outlineLevel="1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opLeftCell="B538" workbookViewId="0">
      <selection activeCell="E560" sqref="E560"/>
    </sheetView>
  </sheetViews>
  <sheetFormatPr baseColWidth="10" defaultColWidth="9.140625" defaultRowHeight="15"/>
  <cols>
    <col min="1" max="1" width="22.7109375" customWidth="1"/>
    <col min="2" max="2" width="107.7109375" customWidth="1"/>
    <col min="3" max="3" width="26.7109375" customWidth="1"/>
    <col min="4" max="4" width="31.28515625" customWidth="1"/>
    <col min="5" max="5" width="19.140625" customWidth="1"/>
  </cols>
  <sheetData>
    <row r="1" spans="1:11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0</v>
      </c>
      <c r="D2" s="26">
        <v>1498076.49</v>
      </c>
      <c r="E2" s="26">
        <v>1498076.49</v>
      </c>
      <c r="G2" s="39" t="s">
        <v>60</v>
      </c>
      <c r="H2" s="41"/>
      <c r="I2" s="42"/>
      <c r="J2" s="40" t="b">
        <f>AND(H2=I2)</f>
        <v>1</v>
      </c>
    </row>
    <row r="3" spans="1:11">
      <c r="A3" s="183" t="s">
        <v>578</v>
      </c>
      <c r="B3" s="18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79" t="s">
        <v>124</v>
      </c>
      <c r="B4" s="18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79" t="s">
        <v>125</v>
      </c>
      <c r="B11" s="18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9" t="s">
        <v>145</v>
      </c>
      <c r="B38" s="18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0</v>
      </c>
      <c r="D114" s="26">
        <v>870387.72199999995</v>
      </c>
      <c r="E114" s="26">
        <v>870387.72199999995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9" t="s">
        <v>195</v>
      </c>
      <c r="B116" s="18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0</v>
      </c>
      <c r="D257" s="37">
        <v>1443076.49</v>
      </c>
      <c r="E257" s="37">
        <f>D257</f>
        <v>1443076.49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8" t="s">
        <v>268</v>
      </c>
      <c r="B260" s="16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8" t="s">
        <v>269</v>
      </c>
      <c r="B263" s="16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8" t="s">
        <v>601</v>
      </c>
      <c r="B314" s="16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8" t="s">
        <v>357</v>
      </c>
      <c r="B444" s="16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8" t="s">
        <v>390</v>
      </c>
      <c r="B484" s="16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8" t="s">
        <v>410</v>
      </c>
      <c r="B504" s="16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8" t="s">
        <v>414</v>
      </c>
      <c r="B509" s="16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8" t="s">
        <v>441</v>
      </c>
      <c r="B538" s="16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8" t="s">
        <v>457</v>
      </c>
      <c r="B552" s="16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0</v>
      </c>
      <c r="D559" s="37">
        <v>925387.72199999995</v>
      </c>
      <c r="E559" s="37">
        <f>D559</f>
        <v>925387.72199999995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8" t="s">
        <v>489</v>
      </c>
      <c r="B585" s="169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8" t="s">
        <v>503</v>
      </c>
      <c r="B599" s="16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2" t="s">
        <v>851</v>
      </c>
      <c r="B718" s="163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tabSelected="1" topLeftCell="A557" workbookViewId="0">
      <selection activeCell="C720" sqref="C720"/>
    </sheetView>
  </sheetViews>
  <sheetFormatPr baseColWidth="10" defaultColWidth="9.140625" defaultRowHeight="15"/>
  <cols>
    <col min="1" max="1" width="30.7109375" customWidth="1"/>
    <col min="2" max="2" width="112.285156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78" t="s">
        <v>30</v>
      </c>
      <c r="B1" s="178"/>
      <c r="C1" s="178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6" t="s">
        <v>60</v>
      </c>
      <c r="B2" s="186"/>
      <c r="C2" s="26">
        <f>C3+C67</f>
        <v>1595000</v>
      </c>
      <c r="D2" s="26">
        <f>D3+D67</f>
        <v>1595000</v>
      </c>
      <c r="E2" s="26">
        <f>E3+E67</f>
        <v>1595000</v>
      </c>
      <c r="G2" s="39" t="s">
        <v>60</v>
      </c>
      <c r="H2" s="41"/>
      <c r="I2" s="42"/>
      <c r="J2" s="40" t="b">
        <f>AND(H2=I2)</f>
        <v>1</v>
      </c>
    </row>
    <row r="3" spans="1:11">
      <c r="A3" s="183" t="s">
        <v>578</v>
      </c>
      <c r="B3" s="183"/>
      <c r="C3" s="23">
        <f>C4+C11+C38+C61</f>
        <v>815000</v>
      </c>
      <c r="D3" s="23">
        <f>D4+D11+D38+D61</f>
        <v>815000</v>
      </c>
      <c r="E3" s="23">
        <f>E4+E11+E38+E61</f>
        <v>815000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9" t="s">
        <v>124</v>
      </c>
      <c r="B4" s="180"/>
      <c r="C4" s="21">
        <f>SUM(C5:C10)</f>
        <v>542000</v>
      </c>
      <c r="D4" s="21">
        <f>SUM(D5:D10)</f>
        <v>542000</v>
      </c>
      <c r="E4" s="21">
        <f>SUM(E5:E10)</f>
        <v>542000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120000</v>
      </c>
      <c r="D5" s="2">
        <f>C5</f>
        <v>120000</v>
      </c>
      <c r="E5" s="2">
        <f>D5</f>
        <v>120000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170000</v>
      </c>
      <c r="D6" s="2">
        <f t="shared" ref="D6:E10" si="0">C6</f>
        <v>170000</v>
      </c>
      <c r="E6" s="2">
        <f t="shared" si="0"/>
        <v>170000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60000</v>
      </c>
      <c r="D8" s="2">
        <f t="shared" si="0"/>
        <v>60000</v>
      </c>
      <c r="E8" s="2">
        <f t="shared" si="0"/>
        <v>60000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40000</v>
      </c>
      <c r="D9" s="2">
        <f t="shared" si="0"/>
        <v>40000</v>
      </c>
      <c r="E9" s="2">
        <f t="shared" si="0"/>
        <v>40000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2000</v>
      </c>
      <c r="D10" s="2">
        <f t="shared" si="0"/>
        <v>2000</v>
      </c>
      <c r="E10" s="2">
        <f t="shared" si="0"/>
        <v>2000</v>
      </c>
      <c r="F10" s="17"/>
      <c r="G10" s="17"/>
      <c r="H10" s="17"/>
      <c r="I10" s="17"/>
      <c r="J10" s="17"/>
      <c r="K10" s="17"/>
    </row>
    <row r="11" spans="1:11" ht="21" customHeight="1">
      <c r="A11" s="179" t="s">
        <v>125</v>
      </c>
      <c r="B11" s="180"/>
      <c r="C11" s="21">
        <f>SUM(C12:C37)</f>
        <v>84000</v>
      </c>
      <c r="D11" s="21">
        <f>SUM(D12:D37)</f>
        <v>84000</v>
      </c>
      <c r="E11" s="21">
        <f>SUM(E12:E37)</f>
        <v>84000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60000</v>
      </c>
      <c r="D12" s="2">
        <f>C12</f>
        <v>60000</v>
      </c>
      <c r="E12" s="2">
        <f>D12</f>
        <v>60000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1000</v>
      </c>
      <c r="D14" s="2">
        <f t="shared" si="1"/>
        <v>1000</v>
      </c>
      <c r="E14" s="2">
        <f t="shared" si="1"/>
        <v>1000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>
        <v>3000</v>
      </c>
      <c r="D17" s="2">
        <f t="shared" si="1"/>
        <v>3000</v>
      </c>
      <c r="E17" s="2">
        <f t="shared" si="1"/>
        <v>3000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11000</v>
      </c>
      <c r="D34" s="2">
        <f t="shared" si="2"/>
        <v>11000</v>
      </c>
      <c r="E34" s="2">
        <f t="shared" si="2"/>
        <v>11000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179" t="s">
        <v>145</v>
      </c>
      <c r="B38" s="180"/>
      <c r="C38" s="21">
        <f>SUM(C39:C60)</f>
        <v>189000</v>
      </c>
      <c r="D38" s="21">
        <f>SUM(D39:D60)</f>
        <v>189000</v>
      </c>
      <c r="E38" s="21">
        <f>SUM(E39:E60)</f>
        <v>189000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11000</v>
      </c>
      <c r="D39" s="2">
        <f>C39</f>
        <v>11000</v>
      </c>
      <c r="E39" s="2">
        <f>D39</f>
        <v>11000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>
      <c r="A41" s="20">
        <v>3103</v>
      </c>
      <c r="B41" s="20" t="s">
        <v>13</v>
      </c>
      <c r="C41" s="2">
        <v>10000</v>
      </c>
      <c r="D41" s="2">
        <f t="shared" si="3"/>
        <v>10000</v>
      </c>
      <c r="E41" s="2">
        <f t="shared" si="3"/>
        <v>10000</v>
      </c>
    </row>
    <row r="42" spans="1:10">
      <c r="A42" s="20">
        <v>3199</v>
      </c>
      <c r="B42" s="20" t="s">
        <v>14</v>
      </c>
      <c r="C42" s="2">
        <v>4000</v>
      </c>
      <c r="D42" s="2">
        <f t="shared" si="3"/>
        <v>4000</v>
      </c>
      <c r="E42" s="2">
        <f t="shared" si="3"/>
        <v>4000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30000</v>
      </c>
      <c r="D48" s="2">
        <f t="shared" si="3"/>
        <v>30000</v>
      </c>
      <c r="E48" s="2">
        <f t="shared" si="3"/>
        <v>30000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500</v>
      </c>
      <c r="D50" s="2">
        <f t="shared" si="3"/>
        <v>500</v>
      </c>
      <c r="E50" s="2">
        <f t="shared" si="3"/>
        <v>500</v>
      </c>
    </row>
    <row r="51" spans="1:10">
      <c r="A51" s="20">
        <v>3209</v>
      </c>
      <c r="B51" s="20" t="s">
        <v>151</v>
      </c>
      <c r="C51" s="2">
        <v>500</v>
      </c>
      <c r="D51" s="2">
        <f t="shared" si="3"/>
        <v>500</v>
      </c>
      <c r="E51" s="2">
        <f t="shared" si="3"/>
        <v>500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30000</v>
      </c>
      <c r="D53" s="2">
        <f t="shared" si="3"/>
        <v>30000</v>
      </c>
      <c r="E53" s="2">
        <f t="shared" si="3"/>
        <v>30000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55000</v>
      </c>
      <c r="D55" s="2">
        <f t="shared" si="3"/>
        <v>55000</v>
      </c>
      <c r="E55" s="2">
        <f t="shared" si="3"/>
        <v>55000</v>
      </c>
    </row>
    <row r="56" spans="1:10">
      <c r="A56" s="20">
        <v>3303</v>
      </c>
      <c r="B56" s="20" t="s">
        <v>154</v>
      </c>
      <c r="C56" s="2">
        <v>35000</v>
      </c>
      <c r="D56" s="2">
        <f t="shared" ref="D56:E60" si="4">C56</f>
        <v>35000</v>
      </c>
      <c r="E56" s="2">
        <f t="shared" si="4"/>
        <v>35000</v>
      </c>
    </row>
    <row r="57" spans="1:10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9" t="s">
        <v>158</v>
      </c>
      <c r="B61" s="18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3" t="s">
        <v>579</v>
      </c>
      <c r="B67" s="183"/>
      <c r="C67" s="25">
        <f>C97+C68</f>
        <v>780000</v>
      </c>
      <c r="D67" s="25">
        <f>D97+D68</f>
        <v>780000</v>
      </c>
      <c r="E67" s="25">
        <f>E97+E68</f>
        <v>780000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9" t="s">
        <v>163</v>
      </c>
      <c r="B68" s="180"/>
      <c r="C68" s="21">
        <f>SUM(C69:C96)</f>
        <v>92000</v>
      </c>
      <c r="D68" s="21">
        <f>SUM(D69:D96)</f>
        <v>92000</v>
      </c>
      <c r="E68" s="21">
        <f>SUM(E69:E96)</f>
        <v>92000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14000</v>
      </c>
      <c r="D69" s="2">
        <f>C69</f>
        <v>14000</v>
      </c>
      <c r="E69" s="2">
        <f>D69</f>
        <v>14000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</row>
    <row r="80" spans="1:10">
      <c r="A80" s="3">
        <v>5202</v>
      </c>
      <c r="B80" s="2" t="s">
        <v>172</v>
      </c>
      <c r="C80" s="2">
        <v>10000</v>
      </c>
      <c r="D80" s="2">
        <f t="shared" si="6"/>
        <v>10000</v>
      </c>
      <c r="E80" s="2">
        <f t="shared" si="6"/>
        <v>10000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3000</v>
      </c>
      <c r="D87" s="2">
        <f t="shared" si="7"/>
        <v>3000</v>
      </c>
      <c r="E87" s="2">
        <f t="shared" si="7"/>
        <v>3000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4000</v>
      </c>
      <c r="D90" s="2">
        <f t="shared" si="7"/>
        <v>4000</v>
      </c>
      <c r="E90" s="2">
        <f t="shared" si="7"/>
        <v>4000</v>
      </c>
    </row>
    <row r="91" spans="1:1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10000</v>
      </c>
      <c r="D95" s="2">
        <f t="shared" si="7"/>
        <v>10000</v>
      </c>
      <c r="E95" s="2">
        <f t="shared" si="7"/>
        <v>10000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688000</v>
      </c>
      <c r="D97" s="21">
        <f>SUM(D98:D113)</f>
        <v>688000</v>
      </c>
      <c r="E97" s="21">
        <f>SUM(E98:E113)</f>
        <v>688000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</row>
    <row r="99" spans="1:10">
      <c r="A99" s="3">
        <v>6002</v>
      </c>
      <c r="B99" s="1" t="s">
        <v>185</v>
      </c>
      <c r="C99" s="2">
        <v>75000</v>
      </c>
      <c r="D99" s="2">
        <f t="shared" ref="D99:E113" si="8">C99</f>
        <v>75000</v>
      </c>
      <c r="E99" s="2">
        <f t="shared" si="8"/>
        <v>75000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>
      <c r="A104" s="3">
        <v>6007</v>
      </c>
      <c r="B104" s="1" t="s">
        <v>27</v>
      </c>
      <c r="C104" s="2">
        <v>2000</v>
      </c>
      <c r="D104" s="2">
        <f t="shared" si="8"/>
        <v>2000</v>
      </c>
      <c r="E104" s="2">
        <f t="shared" si="8"/>
        <v>2000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6000</v>
      </c>
      <c r="D109" s="2">
        <f t="shared" si="8"/>
        <v>6000</v>
      </c>
      <c r="E109" s="2">
        <f t="shared" si="8"/>
        <v>6000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4" t="s">
        <v>62</v>
      </c>
      <c r="B114" s="185"/>
      <c r="C114" s="26">
        <f>C115+C152+C177</f>
        <v>465000</v>
      </c>
      <c r="D114" s="26">
        <f>D115+D152+D177</f>
        <v>465000</v>
      </c>
      <c r="E114" s="26">
        <f>E115+E152+E177</f>
        <v>465000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1" t="s">
        <v>580</v>
      </c>
      <c r="B115" s="182"/>
      <c r="C115" s="23">
        <f>C116+C135</f>
        <v>465000</v>
      </c>
      <c r="D115" s="23">
        <f>D116+D135</f>
        <v>465000</v>
      </c>
      <c r="E115" s="23">
        <f>E116+E135</f>
        <v>465000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9" t="s">
        <v>195</v>
      </c>
      <c r="B116" s="180"/>
      <c r="C116" s="21">
        <f>C117+C120+C123+C126+C129+C132</f>
        <v>324000</v>
      </c>
      <c r="D116" s="21">
        <f>D117+D120+D123+D126+D129+D132</f>
        <v>324000</v>
      </c>
      <c r="E116" s="21">
        <f>E117+E120+E123+E126+E129+E132</f>
        <v>324000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324000</v>
      </c>
      <c r="D117" s="2">
        <f>D118+D119</f>
        <v>324000</v>
      </c>
      <c r="E117" s="2">
        <f>E118+E119</f>
        <v>324000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>
        <v>324000</v>
      </c>
      <c r="D119" s="128">
        <f>C119</f>
        <v>324000</v>
      </c>
      <c r="E119" s="128">
        <f>D119</f>
        <v>324000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9" t="s">
        <v>202</v>
      </c>
      <c r="B135" s="180"/>
      <c r="C135" s="21">
        <f>C136+C140+C143+C146+C149</f>
        <v>141000</v>
      </c>
      <c r="D135" s="21">
        <f>D136+D140+D143+D146+D149</f>
        <v>141000</v>
      </c>
      <c r="E135" s="21">
        <f>E136+E140+E143+E146+E149</f>
        <v>141000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141000</v>
      </c>
      <c r="D136" s="2">
        <f>D137+D138+D139</f>
        <v>141000</v>
      </c>
      <c r="E136" s="2">
        <f>E137+E138+E139</f>
        <v>141000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115000</v>
      </c>
      <c r="D138" s="128">
        <f t="shared" ref="D138:E139" si="9">C138</f>
        <v>115000</v>
      </c>
      <c r="E138" s="128">
        <f t="shared" si="9"/>
        <v>115000</v>
      </c>
    </row>
    <row r="139" spans="1:10">
      <c r="A139" s="130"/>
      <c r="B139" s="129" t="s">
        <v>861</v>
      </c>
      <c r="C139" s="128">
        <v>26000</v>
      </c>
      <c r="D139" s="128">
        <f t="shared" si="9"/>
        <v>26000</v>
      </c>
      <c r="E139" s="128">
        <f t="shared" si="9"/>
        <v>26000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1" t="s">
        <v>581</v>
      </c>
      <c r="B152" s="18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9" t="s">
        <v>208</v>
      </c>
      <c r="B153" s="18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9" t="s">
        <v>212</v>
      </c>
      <c r="B163" s="18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9" t="s">
        <v>214</v>
      </c>
      <c r="B170" s="18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1" t="s">
        <v>582</v>
      </c>
      <c r="B177" s="18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9" t="s">
        <v>217</v>
      </c>
      <c r="B178" s="18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6" t="s">
        <v>849</v>
      </c>
      <c r="B179" s="177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6" t="s">
        <v>848</v>
      </c>
      <c r="B184" s="177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6" t="s">
        <v>846</v>
      </c>
      <c r="B188" s="17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6" t="s">
        <v>843</v>
      </c>
      <c r="B197" s="177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6" t="s">
        <v>842</v>
      </c>
      <c r="B200" s="177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6" t="s">
        <v>841</v>
      </c>
      <c r="B203" s="17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6" t="s">
        <v>836</v>
      </c>
      <c r="B215" s="177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6" t="s">
        <v>834</v>
      </c>
      <c r="B222" s="177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6" t="s">
        <v>830</v>
      </c>
      <c r="B228" s="177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6" t="s">
        <v>828</v>
      </c>
      <c r="B235" s="177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6" t="s">
        <v>826</v>
      </c>
      <c r="B238" s="177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6" t="s">
        <v>823</v>
      </c>
      <c r="B243" s="177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6" t="s">
        <v>817</v>
      </c>
      <c r="B250" s="177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8" t="s">
        <v>67</v>
      </c>
      <c r="B256" s="178"/>
      <c r="C256" s="178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0" t="s">
        <v>60</v>
      </c>
      <c r="B257" s="171"/>
      <c r="C257" s="37">
        <f>C258+C550</f>
        <v>1547620</v>
      </c>
      <c r="D257" s="37">
        <f>D258+D550</f>
        <v>1547620</v>
      </c>
      <c r="E257" s="37">
        <f>E258+E550</f>
        <v>1547620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6" t="s">
        <v>266</v>
      </c>
      <c r="B258" s="167"/>
      <c r="C258" s="36">
        <f>C259+C339+C483+C547</f>
        <v>1528620</v>
      </c>
      <c r="D258" s="36">
        <f>D259+D339+D483+D547</f>
        <v>1528620</v>
      </c>
      <c r="E258" s="36">
        <f>E259+E339+E483+E547</f>
        <v>1528620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4" t="s">
        <v>267</v>
      </c>
      <c r="B259" s="165"/>
      <c r="C259" s="33">
        <f>C260+C263+C314</f>
        <v>768160</v>
      </c>
      <c r="D259" s="33">
        <f>D260+D263+D314</f>
        <v>768160</v>
      </c>
      <c r="E259" s="33">
        <f>E260+E263+E314</f>
        <v>768160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8" t="s">
        <v>268</v>
      </c>
      <c r="B260" s="169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8" t="s">
        <v>269</v>
      </c>
      <c r="B263" s="169"/>
      <c r="C263" s="32">
        <f>C264+C265+C289+C296+C298+C302+C305+C308+C313</f>
        <v>643200</v>
      </c>
      <c r="D263" s="32">
        <f>D264+D265+D289+D296+D298+D302+D305+D308+D313</f>
        <v>643200</v>
      </c>
      <c r="E263" s="32">
        <f>E264+E265+E289+E296+E298+E302+E305+E308+E313</f>
        <v>643200</v>
      </c>
    </row>
    <row r="264" spans="1:10">
      <c r="A264" s="6">
        <v>1101</v>
      </c>
      <c r="B264" s="4" t="s">
        <v>34</v>
      </c>
      <c r="C264" s="5">
        <v>220000</v>
      </c>
      <c r="D264" s="5">
        <f>C264</f>
        <v>220000</v>
      </c>
      <c r="E264" s="5">
        <f>D264</f>
        <v>220000</v>
      </c>
    </row>
    <row r="265" spans="1:10">
      <c r="A265" s="6">
        <v>1101</v>
      </c>
      <c r="B265" s="4" t="s">
        <v>35</v>
      </c>
      <c r="C265" s="5">
        <f>SUM(C266:C288)</f>
        <v>307900</v>
      </c>
      <c r="D265" s="5">
        <f>SUM(D266:D288)</f>
        <v>307900</v>
      </c>
      <c r="E265" s="5">
        <f>SUM(E266:E288)</f>
        <v>307900</v>
      </c>
    </row>
    <row r="266" spans="1:10">
      <c r="A266" s="29"/>
      <c r="B266" s="28" t="s">
        <v>218</v>
      </c>
      <c r="C266" s="30">
        <v>11000</v>
      </c>
      <c r="D266" s="30">
        <f>C266</f>
        <v>11000</v>
      </c>
      <c r="E266" s="30">
        <f>D266</f>
        <v>11000</v>
      </c>
    </row>
    <row r="267" spans="1:10">
      <c r="A267" s="29"/>
      <c r="B267" s="28" t="s">
        <v>219</v>
      </c>
      <c r="C267" s="30">
        <v>61000</v>
      </c>
      <c r="D267" s="30">
        <f t="shared" ref="D267:E282" si="18">C267</f>
        <v>61000</v>
      </c>
      <c r="E267" s="30">
        <f t="shared" si="18"/>
        <v>61000</v>
      </c>
    </row>
    <row r="268" spans="1:10">
      <c r="A268" s="29"/>
      <c r="B268" s="28" t="s">
        <v>220</v>
      </c>
      <c r="C268" s="30">
        <v>52000</v>
      </c>
      <c r="D268" s="30">
        <f t="shared" si="18"/>
        <v>52000</v>
      </c>
      <c r="E268" s="30">
        <f t="shared" si="18"/>
        <v>52000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30000</v>
      </c>
      <c r="D271" s="30">
        <f t="shared" si="18"/>
        <v>30000</v>
      </c>
      <c r="E271" s="30">
        <f t="shared" si="18"/>
        <v>30000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15000</v>
      </c>
      <c r="D276" s="30">
        <f t="shared" si="18"/>
        <v>15000</v>
      </c>
      <c r="E276" s="30">
        <f t="shared" si="18"/>
        <v>15000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7100</v>
      </c>
      <c r="D280" s="30">
        <f t="shared" si="18"/>
        <v>7100</v>
      </c>
      <c r="E280" s="30">
        <f t="shared" si="18"/>
        <v>7100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116000</v>
      </c>
      <c r="D286" s="30">
        <f t="shared" si="19"/>
        <v>116000</v>
      </c>
      <c r="E286" s="30">
        <f t="shared" si="19"/>
        <v>116000</v>
      </c>
    </row>
    <row r="287" spans="1:5">
      <c r="A287" s="29"/>
      <c r="B287" s="28" t="s">
        <v>239</v>
      </c>
      <c r="C287" s="30">
        <v>8300</v>
      </c>
      <c r="D287" s="30">
        <f t="shared" si="19"/>
        <v>8300</v>
      </c>
      <c r="E287" s="30">
        <f t="shared" si="19"/>
        <v>8300</v>
      </c>
    </row>
    <row r="288" spans="1:5">
      <c r="A288" s="29"/>
      <c r="B288" s="28" t="s">
        <v>240</v>
      </c>
      <c r="C288" s="30">
        <v>7500</v>
      </c>
      <c r="D288" s="30">
        <f t="shared" si="19"/>
        <v>7500</v>
      </c>
      <c r="E288" s="30">
        <f t="shared" si="19"/>
        <v>7500</v>
      </c>
    </row>
    <row r="289" spans="1:5">
      <c r="A289" s="6">
        <v>1101</v>
      </c>
      <c r="B289" s="4" t="s">
        <v>36</v>
      </c>
      <c r="C289" s="5">
        <f>SUM(C290:C295)</f>
        <v>3000</v>
      </c>
      <c r="D289" s="5">
        <f>SUM(D290:D295)</f>
        <v>3000</v>
      </c>
      <c r="E289" s="5">
        <f>SUM(E290:E295)</f>
        <v>3000</v>
      </c>
    </row>
    <row r="290" spans="1:5">
      <c r="A290" s="29"/>
      <c r="B290" s="28" t="s">
        <v>241</v>
      </c>
      <c r="C290" s="30">
        <v>600</v>
      </c>
      <c r="D290" s="30">
        <f>C290</f>
        <v>600</v>
      </c>
      <c r="E290" s="30">
        <f>D290</f>
        <v>600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>
        <v>2400</v>
      </c>
      <c r="D293" s="30">
        <f t="shared" si="20"/>
        <v>2400</v>
      </c>
      <c r="E293" s="30">
        <f t="shared" si="20"/>
        <v>2400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600</v>
      </c>
      <c r="D296" s="5">
        <f>SUM(D297)</f>
        <v>600</v>
      </c>
      <c r="E296" s="5">
        <f>SUM(E297)</f>
        <v>600</v>
      </c>
    </row>
    <row r="297" spans="1:5">
      <c r="A297" s="29"/>
      <c r="B297" s="28" t="s">
        <v>111</v>
      </c>
      <c r="C297" s="30">
        <v>600</v>
      </c>
      <c r="D297" s="30">
        <f>C297</f>
        <v>600</v>
      </c>
      <c r="E297" s="30">
        <f>D297</f>
        <v>600</v>
      </c>
    </row>
    <row r="298" spans="1:5">
      <c r="A298" s="6">
        <v>1101</v>
      </c>
      <c r="B298" s="4" t="s">
        <v>37</v>
      </c>
      <c r="C298" s="5">
        <f>SUM(C299:C301)</f>
        <v>14000</v>
      </c>
      <c r="D298" s="5">
        <f>SUM(D299:D301)</f>
        <v>14000</v>
      </c>
      <c r="E298" s="5">
        <f>SUM(E299:E301)</f>
        <v>14000</v>
      </c>
    </row>
    <row r="299" spans="1:5">
      <c r="A299" s="29"/>
      <c r="B299" s="28" t="s">
        <v>248</v>
      </c>
      <c r="C299" s="30">
        <v>4000</v>
      </c>
      <c r="D299" s="30">
        <f>C299</f>
        <v>4000</v>
      </c>
      <c r="E299" s="30">
        <f>D299</f>
        <v>4000</v>
      </c>
    </row>
    <row r="300" spans="1:5">
      <c r="A300" s="29"/>
      <c r="B300" s="28" t="s">
        <v>249</v>
      </c>
      <c r="C300" s="30">
        <v>10000</v>
      </c>
      <c r="D300" s="30">
        <f t="shared" ref="D300:E301" si="21">C300</f>
        <v>10000</v>
      </c>
      <c r="E300" s="30">
        <f t="shared" si="21"/>
        <v>10000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3800</v>
      </c>
      <c r="D305" s="5">
        <f>SUM(D306:D307)</f>
        <v>3800</v>
      </c>
      <c r="E305" s="5">
        <f>SUM(E306:E307)</f>
        <v>3800</v>
      </c>
    </row>
    <row r="306" spans="1:5">
      <c r="A306" s="29"/>
      <c r="B306" s="28" t="s">
        <v>254</v>
      </c>
      <c r="C306" s="30">
        <v>3000</v>
      </c>
      <c r="D306" s="30">
        <f>C306</f>
        <v>3000</v>
      </c>
      <c r="E306" s="30">
        <f>D306</f>
        <v>3000</v>
      </c>
    </row>
    <row r="307" spans="1:5">
      <c r="A307" s="29"/>
      <c r="B307" s="28" t="s">
        <v>255</v>
      </c>
      <c r="C307" s="30">
        <v>800</v>
      </c>
      <c r="D307" s="30">
        <f>C307</f>
        <v>800</v>
      </c>
      <c r="E307" s="30">
        <f>D307</f>
        <v>800</v>
      </c>
    </row>
    <row r="308" spans="1:5">
      <c r="A308" s="6">
        <v>1101</v>
      </c>
      <c r="B308" s="4" t="s">
        <v>39</v>
      </c>
      <c r="C308" s="5">
        <f>SUM(C309:C312)</f>
        <v>93900</v>
      </c>
      <c r="D308" s="5">
        <f>SUM(D309:D312)</f>
        <v>93900</v>
      </c>
      <c r="E308" s="5">
        <f>SUM(E309:E312)</f>
        <v>93900</v>
      </c>
    </row>
    <row r="309" spans="1:5">
      <c r="A309" s="29"/>
      <c r="B309" s="28" t="s">
        <v>256</v>
      </c>
      <c r="C309" s="30">
        <v>67000</v>
      </c>
      <c r="D309" s="30">
        <f>C309</f>
        <v>67000</v>
      </c>
      <c r="E309" s="30">
        <f>D309</f>
        <v>67000</v>
      </c>
    </row>
    <row r="310" spans="1:5">
      <c r="A310" s="29"/>
      <c r="B310" s="28" t="s">
        <v>257</v>
      </c>
      <c r="C310" s="30">
        <v>21500</v>
      </c>
      <c r="D310" s="30">
        <f t="shared" ref="D310:E312" si="22">C310</f>
        <v>21500</v>
      </c>
      <c r="E310" s="30">
        <f t="shared" si="22"/>
        <v>21500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5400</v>
      </c>
      <c r="D312" s="30">
        <f t="shared" si="22"/>
        <v>5400</v>
      </c>
      <c r="E312" s="30">
        <f t="shared" si="22"/>
        <v>5400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8" t="s">
        <v>601</v>
      </c>
      <c r="B314" s="169"/>
      <c r="C314" s="32">
        <f>C315+C325+C331+C336+C337+C338+C328</f>
        <v>124000</v>
      </c>
      <c r="D314" s="32">
        <f>D315+D325+D331+D336+D337+D338+D328</f>
        <v>124000</v>
      </c>
      <c r="E314" s="32">
        <f>E315+E325+E331+E336+E337+E338+E328</f>
        <v>124000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104000</v>
      </c>
      <c r="D325" s="5">
        <f>SUM(D326:D327)</f>
        <v>104000</v>
      </c>
      <c r="E325" s="5">
        <f>SUM(E326:E327)</f>
        <v>104000</v>
      </c>
    </row>
    <row r="326" spans="1:5">
      <c r="A326" s="29"/>
      <c r="B326" s="28" t="s">
        <v>264</v>
      </c>
      <c r="C326" s="30">
        <v>104000</v>
      </c>
      <c r="D326" s="30">
        <f>C326</f>
        <v>104000</v>
      </c>
      <c r="E326" s="30">
        <f>D326</f>
        <v>104000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20000</v>
      </c>
      <c r="D331" s="5">
        <f>SUM(D332:D335)</f>
        <v>20000</v>
      </c>
      <c r="E331" s="5">
        <f>SUM(E332:E335)</f>
        <v>20000</v>
      </c>
    </row>
    <row r="332" spans="1:5">
      <c r="A332" s="29"/>
      <c r="B332" s="28" t="s">
        <v>256</v>
      </c>
      <c r="C332" s="30">
        <v>20000</v>
      </c>
      <c r="D332" s="30">
        <f>C332</f>
        <v>20000</v>
      </c>
      <c r="E332" s="30">
        <f>D332</f>
        <v>20000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4" t="s">
        <v>270</v>
      </c>
      <c r="B339" s="165"/>
      <c r="C339" s="33">
        <f>C340+C444+C482</f>
        <v>681024</v>
      </c>
      <c r="D339" s="33">
        <f>D340+D444+D482</f>
        <v>681024</v>
      </c>
      <c r="E339" s="33">
        <f>E340+E444+E482</f>
        <v>681024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8" t="s">
        <v>271</v>
      </c>
      <c r="B340" s="169"/>
      <c r="C340" s="32">
        <f>C341+C342+C343+C344+C347+C348+C353+C356+C357+C362+C367+BG290668+C371+C372+C373+C376+C377+C378+C382+C388+C391+C392+C395+C398+C399+C404+C407+C408+C409+C412+C415+C416+C419+C420+C421+C422+C429+C443</f>
        <v>620024</v>
      </c>
      <c r="D340" s="32">
        <f>D341+D342+D343+D344+D347+D348+D353+D356+D357+D362+D367+BH290668+D371+D372+D373+D376+D377+D378+D382+D388+D391+D392+D395+D398+D399+D404+D407+D408+D409+D412+D415+D416+D419+D420+D421+D422+D429+D443</f>
        <v>620024</v>
      </c>
      <c r="E340" s="32">
        <f>E341+E342+E343+E344+E347+E348+E353+E356+E357+E362+E367+BI290668+E371+E372+E373+E376+E377+E378+E382+E388+E391+E392+E395+E398+E399+E404+E407+E408+E409+E412+E415+E416+E419+E420+E421+E422+E429+E443</f>
        <v>620024</v>
      </c>
    </row>
    <row r="341" spans="1:10">
      <c r="A341" s="6">
        <v>2201</v>
      </c>
      <c r="B341" s="34" t="s">
        <v>272</v>
      </c>
      <c r="C341" s="5">
        <v>1620</v>
      </c>
      <c r="D341" s="5">
        <f>C341</f>
        <v>1620</v>
      </c>
      <c r="E341" s="5">
        <f>D341</f>
        <v>1620</v>
      </c>
    </row>
    <row r="342" spans="1:10">
      <c r="A342" s="6">
        <v>2201</v>
      </c>
      <c r="B342" s="4" t="s">
        <v>40</v>
      </c>
      <c r="C342" s="5">
        <v>6000</v>
      </c>
      <c r="D342" s="5">
        <f t="shared" ref="D342:E343" si="26">C342</f>
        <v>6000</v>
      </c>
      <c r="E342" s="5">
        <f t="shared" si="26"/>
        <v>6000</v>
      </c>
    </row>
    <row r="343" spans="1:10">
      <c r="A343" s="6">
        <v>2201</v>
      </c>
      <c r="B343" s="4" t="s">
        <v>41</v>
      </c>
      <c r="C343" s="5">
        <v>300000</v>
      </c>
      <c r="D343" s="5">
        <f t="shared" si="26"/>
        <v>300000</v>
      </c>
      <c r="E343" s="5">
        <f t="shared" si="26"/>
        <v>300000</v>
      </c>
    </row>
    <row r="344" spans="1:10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>
      <c r="A346" s="29"/>
      <c r="B346" s="28" t="s">
        <v>275</v>
      </c>
      <c r="C346" s="30">
        <v>6000</v>
      </c>
      <c r="D346" s="30">
        <f t="shared" si="27"/>
        <v>6000</v>
      </c>
      <c r="E346" s="30">
        <f t="shared" si="27"/>
        <v>6000</v>
      </c>
    </row>
    <row r="347" spans="1:10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>
      <c r="A348" s="6">
        <v>2201</v>
      </c>
      <c r="B348" s="4" t="s">
        <v>277</v>
      </c>
      <c r="C348" s="5">
        <f>SUM(C349:C352)</f>
        <v>50000</v>
      </c>
      <c r="D348" s="5">
        <f>SUM(D349:D352)</f>
        <v>50000</v>
      </c>
      <c r="E348" s="5">
        <f>SUM(E349:E352)</f>
        <v>50000</v>
      </c>
    </row>
    <row r="349" spans="1:10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100</v>
      </c>
      <c r="D355" s="30">
        <f t="shared" si="29"/>
        <v>100</v>
      </c>
      <c r="E355" s="30">
        <f t="shared" si="29"/>
        <v>100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</row>
    <row r="358" spans="1:5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61000</v>
      </c>
      <c r="D362" s="5">
        <f>SUM(D363:D366)</f>
        <v>61000</v>
      </c>
      <c r="E362" s="5">
        <f>SUM(E363:E366)</f>
        <v>61000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55000</v>
      </c>
      <c r="D364" s="30">
        <f t="shared" ref="D364:E366" si="31">C364</f>
        <v>55000</v>
      </c>
      <c r="E364" s="30">
        <f t="shared" si="31"/>
        <v>55000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>
        <v>1000</v>
      </c>
      <c r="D366" s="30">
        <f t="shared" si="31"/>
        <v>1000</v>
      </c>
      <c r="E366" s="30">
        <f t="shared" si="31"/>
        <v>1000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4000</v>
      </c>
      <c r="D372" s="5">
        <f t="shared" si="32"/>
        <v>4000</v>
      </c>
      <c r="E372" s="5">
        <f t="shared" si="32"/>
        <v>4000</v>
      </c>
    </row>
    <row r="373" spans="1:5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</row>
    <row r="374" spans="1:5">
      <c r="A374" s="29"/>
      <c r="B374" s="28" t="s">
        <v>299</v>
      </c>
      <c r="C374" s="30">
        <v>1000</v>
      </c>
      <c r="D374" s="30">
        <f t="shared" ref="D374:E377" si="33">C374</f>
        <v>1000</v>
      </c>
      <c r="E374" s="30">
        <f t="shared" si="33"/>
        <v>1000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100</v>
      </c>
      <c r="D376" s="5">
        <f t="shared" si="33"/>
        <v>100</v>
      </c>
      <c r="E376" s="5">
        <f t="shared" si="33"/>
        <v>100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11000</v>
      </c>
    </row>
    <row r="379" spans="1:5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</row>
    <row r="380" spans="1:5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>
      <c r="A382" s="6">
        <v>2201</v>
      </c>
      <c r="B382" s="4" t="s">
        <v>114</v>
      </c>
      <c r="C382" s="5">
        <f>SUM(C383:C387)</f>
        <v>9100</v>
      </c>
      <c r="D382" s="5">
        <f>SUM(D383:D387)</f>
        <v>9100</v>
      </c>
      <c r="E382" s="5">
        <f>SUM(E383:E387)</f>
        <v>9100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2500</v>
      </c>
      <c r="D386" s="30">
        <f t="shared" si="35"/>
        <v>2500</v>
      </c>
      <c r="E386" s="30">
        <f t="shared" si="35"/>
        <v>2500</v>
      </c>
    </row>
    <row r="387" spans="1:5">
      <c r="A387" s="29"/>
      <c r="B387" s="28" t="s">
        <v>308</v>
      </c>
      <c r="C387" s="30">
        <v>5100</v>
      </c>
      <c r="D387" s="30">
        <f t="shared" si="35"/>
        <v>5100</v>
      </c>
      <c r="E387" s="30">
        <f t="shared" si="35"/>
        <v>5100</v>
      </c>
    </row>
    <row r="388" spans="1:5">
      <c r="A388" s="6">
        <v>2201</v>
      </c>
      <c r="B388" s="4" t="s">
        <v>309</v>
      </c>
      <c r="C388" s="5">
        <f>SUM(C389:C390)</f>
        <v>3000</v>
      </c>
      <c r="D388" s="5">
        <f>SUM(D389:D390)</f>
        <v>3000</v>
      </c>
      <c r="E388" s="5">
        <f>SUM(E389:E390)</f>
        <v>3000</v>
      </c>
    </row>
    <row r="389" spans="1:5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>
      <c r="A390" s="29"/>
      <c r="B390" s="28" t="s">
        <v>310</v>
      </c>
      <c r="C390" s="30">
        <v>1000</v>
      </c>
      <c r="D390" s="30">
        <f t="shared" si="36"/>
        <v>1000</v>
      </c>
      <c r="E390" s="30">
        <f t="shared" si="36"/>
        <v>1000</v>
      </c>
    </row>
    <row r="391" spans="1:5">
      <c r="A391" s="6">
        <v>2201</v>
      </c>
      <c r="B391" s="4" t="s">
        <v>311</v>
      </c>
      <c r="C391" s="5">
        <v>500</v>
      </c>
      <c r="D391" s="5">
        <f t="shared" si="36"/>
        <v>500</v>
      </c>
      <c r="E391" s="5">
        <f t="shared" si="36"/>
        <v>500</v>
      </c>
    </row>
    <row r="392" spans="1:5">
      <c r="A392" s="6">
        <v>2201</v>
      </c>
      <c r="B392" s="4" t="s">
        <v>312</v>
      </c>
      <c r="C392" s="5">
        <f>SUM(C393:C394)</f>
        <v>10104</v>
      </c>
      <c r="D392" s="5">
        <f>SUM(D393:D394)</f>
        <v>10104</v>
      </c>
      <c r="E392" s="5">
        <f>SUM(E393:E394)</f>
        <v>10104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10104</v>
      </c>
      <c r="D394" s="30">
        <f>C394</f>
        <v>10104</v>
      </c>
      <c r="E394" s="30">
        <f>D394</f>
        <v>10104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1000</v>
      </c>
      <c r="D398" s="5">
        <f t="shared" si="37"/>
        <v>1000</v>
      </c>
      <c r="E398" s="5">
        <f t="shared" si="37"/>
        <v>1000</v>
      </c>
    </row>
    <row r="399" spans="1:5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</row>
    <row r="400" spans="1:5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2000</v>
      </c>
      <c r="D408" s="5">
        <f t="shared" si="39"/>
        <v>2000</v>
      </c>
      <c r="E408" s="5">
        <f t="shared" si="39"/>
        <v>2000</v>
      </c>
    </row>
    <row r="409" spans="1:5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</row>
    <row r="411" spans="1:5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10000</v>
      </c>
      <c r="D415" s="5">
        <f t="shared" si="40"/>
        <v>10000</v>
      </c>
      <c r="E415" s="5">
        <f t="shared" si="40"/>
        <v>10000</v>
      </c>
    </row>
    <row r="416" spans="1:5">
      <c r="A416" s="6">
        <v>2201</v>
      </c>
      <c r="B416" s="4" t="s">
        <v>332</v>
      </c>
      <c r="C416" s="5">
        <f>SUM(C417:C418)</f>
        <v>2000</v>
      </c>
      <c r="D416" s="5">
        <f>SUM(D417:D418)</f>
        <v>2000</v>
      </c>
      <c r="E416" s="5">
        <f>SUM(E417:E418)</f>
        <v>2000</v>
      </c>
    </row>
    <row r="417" spans="1:5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>
      <c r="A418" s="29"/>
      <c r="B418" s="28" t="s">
        <v>331</v>
      </c>
      <c r="C418" s="30">
        <v>1000</v>
      </c>
      <c r="D418" s="30">
        <f t="shared" si="41"/>
        <v>1000</v>
      </c>
      <c r="E418" s="30">
        <f t="shared" si="41"/>
        <v>1000</v>
      </c>
    </row>
    <row r="419" spans="1:5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1000</v>
      </c>
      <c r="D422" s="5">
        <f>SUM(D423:D428)</f>
        <v>1000</v>
      </c>
      <c r="E422" s="5">
        <f>SUM(E423:E428)</f>
        <v>1000</v>
      </c>
    </row>
    <row r="423" spans="1:5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98000</v>
      </c>
      <c r="D429" s="5">
        <f>SUM(D430:D442)</f>
        <v>98000</v>
      </c>
      <c r="E429" s="5">
        <f>SUM(E430:E442)</f>
        <v>98000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23000</v>
      </c>
      <c r="D431" s="30">
        <f t="shared" ref="D431:E442" si="43">C431</f>
        <v>23000</v>
      </c>
      <c r="E431" s="30">
        <f t="shared" si="43"/>
        <v>23000</v>
      </c>
    </row>
    <row r="432" spans="1:5">
      <c r="A432" s="29"/>
      <c r="B432" s="28" t="s">
        <v>345</v>
      </c>
      <c r="C432" s="30">
        <v>20000</v>
      </c>
      <c r="D432" s="30">
        <f t="shared" si="43"/>
        <v>20000</v>
      </c>
      <c r="E432" s="30">
        <f t="shared" si="43"/>
        <v>20000</v>
      </c>
    </row>
    <row r="433" spans="1:5">
      <c r="A433" s="29"/>
      <c r="B433" s="28" t="s">
        <v>346</v>
      </c>
      <c r="C433" s="30">
        <v>10000</v>
      </c>
      <c r="D433" s="30">
        <f t="shared" si="43"/>
        <v>10000</v>
      </c>
      <c r="E433" s="30">
        <f t="shared" si="43"/>
        <v>10000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>
      <c r="A442" s="29"/>
      <c r="B442" s="28" t="s">
        <v>355</v>
      </c>
      <c r="C442" s="30">
        <v>35000</v>
      </c>
      <c r="D442" s="30">
        <f t="shared" si="43"/>
        <v>35000</v>
      </c>
      <c r="E442" s="30">
        <f t="shared" si="43"/>
        <v>35000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8" t="s">
        <v>357</v>
      </c>
      <c r="B444" s="169"/>
      <c r="C444" s="32">
        <f>C445+C454+C455+C459+C462+C463+C468+C474+C477+C480+C481+C450</f>
        <v>61000</v>
      </c>
      <c r="D444" s="32">
        <f>D445+D454+D455+D459+D462+D463+D468+D474+D477+D480+D481+D450</f>
        <v>61000</v>
      </c>
      <c r="E444" s="32">
        <f>E445+E454+E455+E459+E462+E463+E468+E474+E477+E480+E481+E450</f>
        <v>61000</v>
      </c>
    </row>
    <row r="445" spans="1:5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>
      <c r="A448" s="28"/>
      <c r="B448" s="28" t="s">
        <v>361</v>
      </c>
      <c r="C448" s="30">
        <v>2000</v>
      </c>
      <c r="D448" s="30">
        <f t="shared" si="44"/>
        <v>2000</v>
      </c>
      <c r="E448" s="30">
        <f t="shared" si="44"/>
        <v>2000</v>
      </c>
    </row>
    <row r="449" spans="1:5">
      <c r="A449" s="28"/>
      <c r="B449" s="28" t="s">
        <v>362</v>
      </c>
      <c r="C449" s="30">
        <v>1000</v>
      </c>
      <c r="D449" s="30">
        <f t="shared" si="44"/>
        <v>1000</v>
      </c>
      <c r="E449" s="30">
        <f t="shared" si="44"/>
        <v>1000</v>
      </c>
    </row>
    <row r="450" spans="1:5">
      <c r="A450" s="6">
        <v>2202</v>
      </c>
      <c r="B450" s="4" t="s">
        <v>363</v>
      </c>
      <c r="C450" s="5">
        <f>SUM(C451:C453)</f>
        <v>30000</v>
      </c>
      <c r="D450" s="5">
        <f>SUM(D451:D453)</f>
        <v>30000</v>
      </c>
      <c r="E450" s="5">
        <f>SUM(E451:E453)</f>
        <v>30000</v>
      </c>
    </row>
    <row r="451" spans="1:5">
      <c r="A451" s="28"/>
      <c r="B451" s="28" t="s">
        <v>364</v>
      </c>
      <c r="C451" s="30">
        <v>30000</v>
      </c>
      <c r="D451" s="30">
        <f>C451</f>
        <v>30000</v>
      </c>
      <c r="E451" s="30">
        <f>D451</f>
        <v>30000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</row>
    <row r="456" spans="1:5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8" t="s">
        <v>388</v>
      </c>
      <c r="B482" s="169"/>
      <c r="C482" s="32">
        <v>0</v>
      </c>
      <c r="D482" s="32">
        <v>0</v>
      </c>
      <c r="E482" s="32">
        <v>0</v>
      </c>
    </row>
    <row r="483" spans="1:10">
      <c r="A483" s="174" t="s">
        <v>389</v>
      </c>
      <c r="B483" s="175"/>
      <c r="C483" s="35">
        <f>C484+C504+C509+C522+C528+C538</f>
        <v>79436</v>
      </c>
      <c r="D483" s="35">
        <f>D484+D504+D509+D522+D528+D538</f>
        <v>79436</v>
      </c>
      <c r="E483" s="35">
        <f>E484+E504+E509+E522+E528+E538</f>
        <v>79436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8" t="s">
        <v>390</v>
      </c>
      <c r="B484" s="169"/>
      <c r="C484" s="32">
        <f>C485+C486+C490+C491+C494+C497+C500+C501+C502+C503</f>
        <v>36000</v>
      </c>
      <c r="D484" s="32">
        <f>D485+D486+D490+D491+D494+D497+D500+D501+D502+D503</f>
        <v>36000</v>
      </c>
      <c r="E484" s="32">
        <f>E485+E486+E490+E491+E494+E497+E500+E501+E502+E503</f>
        <v>36000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18000</v>
      </c>
      <c r="D486" s="5">
        <f>SUM(D487:D489)</f>
        <v>18000</v>
      </c>
      <c r="E486" s="5">
        <f>SUM(E487:E489)</f>
        <v>18000</v>
      </c>
    </row>
    <row r="487" spans="1:10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>
      <c r="A488" s="28"/>
      <c r="B488" s="28" t="s">
        <v>394</v>
      </c>
      <c r="C488" s="30">
        <v>13000</v>
      </c>
      <c r="D488" s="30">
        <f t="shared" ref="D488:E489" si="51">C488</f>
        <v>13000</v>
      </c>
      <c r="E488" s="30">
        <f t="shared" si="51"/>
        <v>13000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5000</v>
      </c>
      <c r="D494" s="5">
        <f>SUM(D495:D496)</f>
        <v>5000</v>
      </c>
      <c r="E494" s="5">
        <f>SUM(E495:E496)</f>
        <v>5000</v>
      </c>
    </row>
    <row r="495" spans="1:10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</row>
    <row r="497" spans="1:6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6">
      <c r="A498" s="28"/>
      <c r="B498" s="28" t="s">
        <v>404</v>
      </c>
      <c r="C498" s="30">
        <v>1000</v>
      </c>
      <c r="D498" s="30">
        <f t="shared" ref="D498:E503" si="52">C498</f>
        <v>1000</v>
      </c>
      <c r="E498" s="30">
        <f t="shared" si="52"/>
        <v>1000</v>
      </c>
    </row>
    <row r="499" spans="1:6">
      <c r="A499" s="28"/>
      <c r="B499" s="28" t="s">
        <v>405</v>
      </c>
      <c r="C499" s="30">
        <v>1000</v>
      </c>
      <c r="D499" s="30">
        <f t="shared" si="52"/>
        <v>1000</v>
      </c>
      <c r="E499" s="30">
        <f t="shared" si="52"/>
        <v>1000</v>
      </c>
    </row>
    <row r="500" spans="1:6">
      <c r="A500" s="6">
        <v>3302</v>
      </c>
      <c r="B500" s="4" t="s">
        <v>406</v>
      </c>
      <c r="C500" s="5">
        <v>11000</v>
      </c>
      <c r="D500" s="5">
        <f t="shared" si="52"/>
        <v>11000</v>
      </c>
      <c r="E500" s="5">
        <f t="shared" si="52"/>
        <v>11000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8" t="s">
        <v>410</v>
      </c>
      <c r="B504" s="169"/>
      <c r="C504" s="32">
        <f>SUM(C505:C508)</f>
        <v>27841</v>
      </c>
      <c r="D504" s="32">
        <f>SUM(D505:D508)</f>
        <v>27841</v>
      </c>
      <c r="E504" s="32">
        <f>SUM(E505:E508)</f>
        <v>27841</v>
      </c>
    </row>
    <row r="505" spans="1:6">
      <c r="A505" s="6">
        <v>3303</v>
      </c>
      <c r="B505" s="4" t="s">
        <v>411</v>
      </c>
      <c r="C505" s="5">
        <v>3841</v>
      </c>
      <c r="D505" s="5">
        <f>C505</f>
        <v>3841</v>
      </c>
      <c r="E505" s="5">
        <f>D505</f>
        <v>3841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53"/>
        <v>1000</v>
      </c>
      <c r="E507" s="5">
        <f t="shared" si="53"/>
        <v>1000</v>
      </c>
    </row>
    <row r="508" spans="1:6">
      <c r="A508" s="6">
        <v>3303</v>
      </c>
      <c r="B508" s="4" t="s">
        <v>409</v>
      </c>
      <c r="C508" s="5">
        <v>23000</v>
      </c>
      <c r="D508" s="5">
        <f t="shared" si="53"/>
        <v>23000</v>
      </c>
      <c r="E508" s="5">
        <f t="shared" si="53"/>
        <v>23000</v>
      </c>
    </row>
    <row r="509" spans="1:6">
      <c r="A509" s="168" t="s">
        <v>414</v>
      </c>
      <c r="B509" s="169"/>
      <c r="C509" s="32">
        <f>C510+C511+C512+C513+C517+C518+C519+C520+C521</f>
        <v>14000</v>
      </c>
      <c r="D509" s="32">
        <f>D510+D511+D512+D513+D517+D518+D519+D520+D521</f>
        <v>14000</v>
      </c>
      <c r="E509" s="32">
        <f>E510+E511+E512+E513+E517+E518+E519+E520+E521</f>
        <v>14000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3000</v>
      </c>
      <c r="D515" s="30">
        <f t="shared" si="55"/>
        <v>3000</v>
      </c>
      <c r="E515" s="30">
        <f t="shared" si="55"/>
        <v>3000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1000</v>
      </c>
      <c r="D519" s="5">
        <f t="shared" si="55"/>
        <v>1000</v>
      </c>
      <c r="E519" s="5">
        <f t="shared" si="55"/>
        <v>1000</v>
      </c>
    </row>
    <row r="520" spans="1:5">
      <c r="A520" s="6">
        <v>3305</v>
      </c>
      <c r="B520" s="4" t="s">
        <v>425</v>
      </c>
      <c r="C520" s="5">
        <v>10000</v>
      </c>
      <c r="D520" s="5">
        <f t="shared" si="55"/>
        <v>10000</v>
      </c>
      <c r="E520" s="5">
        <f t="shared" si="55"/>
        <v>10000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8" t="s">
        <v>426</v>
      </c>
      <c r="B522" s="16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8" t="s">
        <v>432</v>
      </c>
      <c r="B528" s="16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8" t="s">
        <v>441</v>
      </c>
      <c r="B538" s="169"/>
      <c r="C538" s="32">
        <f>SUM(C539:C544)</f>
        <v>1595</v>
      </c>
      <c r="D538" s="32">
        <f>SUM(D539:D544)</f>
        <v>1595</v>
      </c>
      <c r="E538" s="32">
        <f>SUM(E539:E544)</f>
        <v>1595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1595</v>
      </c>
      <c r="D540" s="5">
        <f t="shared" ref="D540:E543" si="58">C540</f>
        <v>1595</v>
      </c>
      <c r="E540" s="5">
        <f t="shared" si="58"/>
        <v>1595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2" t="s">
        <v>449</v>
      </c>
      <c r="B547" s="17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8" t="s">
        <v>450</v>
      </c>
      <c r="B548" s="169"/>
      <c r="C548" s="32"/>
      <c r="D548" s="32">
        <f>C548</f>
        <v>0</v>
      </c>
      <c r="E548" s="32">
        <f>D548</f>
        <v>0</v>
      </c>
    </row>
    <row r="549" spans="1:10">
      <c r="A549" s="168" t="s">
        <v>451</v>
      </c>
      <c r="B549" s="169"/>
      <c r="C549" s="32">
        <v>0</v>
      </c>
      <c r="D549" s="32">
        <f>C549</f>
        <v>0</v>
      </c>
      <c r="E549" s="32">
        <f>D549</f>
        <v>0</v>
      </c>
    </row>
    <row r="550" spans="1:10">
      <c r="A550" s="166" t="s">
        <v>455</v>
      </c>
      <c r="B550" s="167"/>
      <c r="C550" s="36">
        <f>C551</f>
        <v>19000</v>
      </c>
      <c r="D550" s="36">
        <f>D551</f>
        <v>19000</v>
      </c>
      <c r="E550" s="36">
        <f>E551</f>
        <v>19000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4" t="s">
        <v>456</v>
      </c>
      <c r="B551" s="165"/>
      <c r="C551" s="33">
        <f>C552+C556</f>
        <v>19000</v>
      </c>
      <c r="D551" s="33">
        <f>D552+D556</f>
        <v>19000</v>
      </c>
      <c r="E551" s="33">
        <f>E552+E556</f>
        <v>19000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8" t="s">
        <v>457</v>
      </c>
      <c r="B552" s="169"/>
      <c r="C552" s="32">
        <f>SUM(C553:C555)</f>
        <v>19000</v>
      </c>
      <c r="D552" s="32">
        <f>SUM(D553:D555)</f>
        <v>19000</v>
      </c>
      <c r="E552" s="32">
        <f>SUM(E553:E555)</f>
        <v>19000</v>
      </c>
    </row>
    <row r="553" spans="1:10">
      <c r="A553" s="6">
        <v>5500</v>
      </c>
      <c r="B553" s="4" t="s">
        <v>458</v>
      </c>
      <c r="C553" s="5">
        <v>19000</v>
      </c>
      <c r="D553" s="5">
        <f t="shared" ref="D553:E555" si="59">C553</f>
        <v>19000</v>
      </c>
      <c r="E553" s="5">
        <f t="shared" si="59"/>
        <v>19000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8" t="s">
        <v>461</v>
      </c>
      <c r="B556" s="16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0" t="s">
        <v>62</v>
      </c>
      <c r="B559" s="171"/>
      <c r="C559" s="37">
        <f>C560+C716+C725</f>
        <v>512380</v>
      </c>
      <c r="D559" s="37">
        <f>D560+D716+D725</f>
        <v>512380</v>
      </c>
      <c r="E559" s="37">
        <f>E560+E716+E725</f>
        <v>512380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6" t="s">
        <v>464</v>
      </c>
      <c r="B560" s="167"/>
      <c r="C560" s="36">
        <f>C561+C638+C642+C645</f>
        <v>464980</v>
      </c>
      <c r="D560" s="36">
        <f>D561+D638+D642+D645</f>
        <v>464980</v>
      </c>
      <c r="E560" s="36">
        <f>E561+E638+E642+E645</f>
        <v>464980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4" t="s">
        <v>465</v>
      </c>
      <c r="B561" s="165"/>
      <c r="C561" s="38">
        <f>C562+C567+C568+C569+C576+C577+C581+C584+C585+C586+C587+C592+C595+C599+C603+C610+C616+C628</f>
        <v>464980</v>
      </c>
      <c r="D561" s="38">
        <f>D562+D567+D568+D569+D576+D577+D581+D584+D585+D586+D587+D592+D595+D599+D603+D610+D616+D628</f>
        <v>464980</v>
      </c>
      <c r="E561" s="38">
        <f>E562+E567+E568+E569+E576+E577+E581+E584+E585+E586+E587+E592+E595+E599+E603+E610+E616+E628</f>
        <v>464980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8" t="s">
        <v>466</v>
      </c>
      <c r="B562" s="16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8" t="s">
        <v>467</v>
      </c>
      <c r="B567" s="169"/>
      <c r="C567" s="31">
        <v>0</v>
      </c>
      <c r="D567" s="31">
        <f>C567</f>
        <v>0</v>
      </c>
      <c r="E567" s="31">
        <f>D567</f>
        <v>0</v>
      </c>
    </row>
    <row r="568" spans="1:10">
      <c r="A568" s="168" t="s">
        <v>472</v>
      </c>
      <c r="B568" s="169"/>
      <c r="C568" s="32">
        <v>0</v>
      </c>
      <c r="D568" s="32">
        <f>C568</f>
        <v>0</v>
      </c>
      <c r="E568" s="32">
        <f>D568</f>
        <v>0</v>
      </c>
    </row>
    <row r="569" spans="1:10">
      <c r="A569" s="168" t="s">
        <v>473</v>
      </c>
      <c r="B569" s="16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8" t="s">
        <v>480</v>
      </c>
      <c r="B576" s="169"/>
      <c r="C576" s="32">
        <v>0</v>
      </c>
      <c r="D576" s="32">
        <f>C576</f>
        <v>0</v>
      </c>
      <c r="E576" s="32">
        <f>D576</f>
        <v>0</v>
      </c>
    </row>
    <row r="577" spans="1:5">
      <c r="A577" s="168" t="s">
        <v>481</v>
      </c>
      <c r="B577" s="16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8" t="s">
        <v>485</v>
      </c>
      <c r="B581" s="16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8" t="s">
        <v>488</v>
      </c>
      <c r="B584" s="16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8" t="s">
        <v>489</v>
      </c>
      <c r="B585" s="169"/>
      <c r="C585" s="32">
        <v>36000</v>
      </c>
      <c r="D585" s="32">
        <f t="shared" si="63"/>
        <v>36000</v>
      </c>
      <c r="E585" s="32">
        <f t="shared" si="63"/>
        <v>36000</v>
      </c>
    </row>
    <row r="586" spans="1:5">
      <c r="A586" s="168" t="s">
        <v>490</v>
      </c>
      <c r="B586" s="16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8" t="s">
        <v>491</v>
      </c>
      <c r="B587" s="16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8" t="s">
        <v>498</v>
      </c>
      <c r="B592" s="16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8" t="s">
        <v>502</v>
      </c>
      <c r="B595" s="16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8" t="s">
        <v>503</v>
      </c>
      <c r="B599" s="169"/>
      <c r="C599" s="32">
        <f>SUM(C600:C602)</f>
        <v>428980</v>
      </c>
      <c r="D599" s="32">
        <f>SUM(D600:D602)</f>
        <v>428980</v>
      </c>
      <c r="E599" s="32">
        <f>SUM(E600:E602)</f>
        <v>428980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428980</v>
      </c>
      <c r="D601" s="5">
        <f t="shared" si="66"/>
        <v>428980</v>
      </c>
      <c r="E601" s="5">
        <f t="shared" si="66"/>
        <v>428980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8" t="s">
        <v>506</v>
      </c>
      <c r="B603" s="16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8" t="s">
        <v>513</v>
      </c>
      <c r="B610" s="16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8" t="s">
        <v>519</v>
      </c>
      <c r="B616" s="16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8" t="s">
        <v>531</v>
      </c>
      <c r="B628" s="16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4" t="s">
        <v>541</v>
      </c>
      <c r="B638" s="16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8" t="s">
        <v>542</v>
      </c>
      <c r="B639" s="16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8" t="s">
        <v>543</v>
      </c>
      <c r="B640" s="16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8" t="s">
        <v>544</v>
      </c>
      <c r="B641" s="16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4" t="s">
        <v>545</v>
      </c>
      <c r="B642" s="16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8" t="s">
        <v>546</v>
      </c>
      <c r="B643" s="169"/>
      <c r="C643" s="32">
        <v>0</v>
      </c>
      <c r="D643" s="32">
        <f>C643</f>
        <v>0</v>
      </c>
      <c r="E643" s="32">
        <f>D643</f>
        <v>0</v>
      </c>
    </row>
    <row r="644" spans="1:10">
      <c r="A644" s="168" t="s">
        <v>547</v>
      </c>
      <c r="B644" s="169"/>
      <c r="C644" s="32">
        <v>0</v>
      </c>
      <c r="D644" s="32">
        <f>C644</f>
        <v>0</v>
      </c>
      <c r="E644" s="32">
        <f>D644</f>
        <v>0</v>
      </c>
    </row>
    <row r="645" spans="1:10">
      <c r="A645" s="164" t="s">
        <v>548</v>
      </c>
      <c r="B645" s="16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8" t="s">
        <v>549</v>
      </c>
      <c r="B646" s="16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8" t="s">
        <v>550</v>
      </c>
      <c r="B651" s="169"/>
      <c r="C651" s="31">
        <v>0</v>
      </c>
      <c r="D651" s="31">
        <f>C651</f>
        <v>0</v>
      </c>
      <c r="E651" s="31">
        <f>D651</f>
        <v>0</v>
      </c>
    </row>
    <row r="652" spans="1:10">
      <c r="A652" s="168" t="s">
        <v>551</v>
      </c>
      <c r="B652" s="169"/>
      <c r="C652" s="32">
        <v>0</v>
      </c>
      <c r="D652" s="32">
        <f>C652</f>
        <v>0</v>
      </c>
      <c r="E652" s="32">
        <f>D652</f>
        <v>0</v>
      </c>
    </row>
    <row r="653" spans="1:10">
      <c r="A653" s="168" t="s">
        <v>552</v>
      </c>
      <c r="B653" s="16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8" t="s">
        <v>553</v>
      </c>
      <c r="B660" s="169"/>
      <c r="C660" s="32">
        <v>0</v>
      </c>
      <c r="D660" s="32">
        <f>C660</f>
        <v>0</v>
      </c>
      <c r="E660" s="32">
        <f>D660</f>
        <v>0</v>
      </c>
    </row>
    <row r="661" spans="1:5">
      <c r="A661" s="168" t="s">
        <v>554</v>
      </c>
      <c r="B661" s="16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8" t="s">
        <v>555</v>
      </c>
      <c r="B665" s="16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8" t="s">
        <v>556</v>
      </c>
      <c r="B668" s="16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8" t="s">
        <v>557</v>
      </c>
      <c r="B669" s="16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8" t="s">
        <v>558</v>
      </c>
      <c r="B670" s="16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8" t="s">
        <v>559</v>
      </c>
      <c r="B671" s="16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8" t="s">
        <v>560</v>
      </c>
      <c r="B676" s="16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8" t="s">
        <v>561</v>
      </c>
      <c r="B679" s="16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8" t="s">
        <v>562</v>
      </c>
      <c r="B683" s="16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8" t="s">
        <v>563</v>
      </c>
      <c r="B687" s="16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8" t="s">
        <v>564</v>
      </c>
      <c r="B694" s="16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8" t="s">
        <v>565</v>
      </c>
      <c r="B700" s="16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8" t="s">
        <v>566</v>
      </c>
      <c r="B712" s="169"/>
      <c r="C712" s="31">
        <v>0</v>
      </c>
      <c r="D712" s="31">
        <f>C712</f>
        <v>0</v>
      </c>
      <c r="E712" s="31">
        <f>D712</f>
        <v>0</v>
      </c>
    </row>
    <row r="713" spans="1:10">
      <c r="A713" s="168" t="s">
        <v>567</v>
      </c>
      <c r="B713" s="16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8" t="s">
        <v>568</v>
      </c>
      <c r="B714" s="16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8" t="s">
        <v>569</v>
      </c>
      <c r="B715" s="16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6" t="s">
        <v>570</v>
      </c>
      <c r="B716" s="167"/>
      <c r="C716" s="36">
        <f>C717</f>
        <v>47400</v>
      </c>
      <c r="D716" s="36">
        <f>D717</f>
        <v>47400</v>
      </c>
      <c r="E716" s="36">
        <f>E717</f>
        <v>47400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4" t="s">
        <v>571</v>
      </c>
      <c r="B717" s="165"/>
      <c r="C717" s="33">
        <f>C718+C722</f>
        <v>47400</v>
      </c>
      <c r="D717" s="33">
        <f>D718+D722</f>
        <v>47400</v>
      </c>
      <c r="E717" s="33">
        <f>E718+E722</f>
        <v>47400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2" t="s">
        <v>851</v>
      </c>
      <c r="B718" s="163"/>
      <c r="C718" s="31">
        <f>SUM(C719:C721)</f>
        <v>47400</v>
      </c>
      <c r="D718" s="31">
        <f>SUM(D719:D721)</f>
        <v>47400</v>
      </c>
      <c r="E718" s="31">
        <f>SUM(E719:E721)</f>
        <v>47400</v>
      </c>
    </row>
    <row r="719" spans="1:10">
      <c r="A719" s="6">
        <v>10950</v>
      </c>
      <c r="B719" s="4" t="s">
        <v>572</v>
      </c>
      <c r="C719" s="5">
        <v>47400</v>
      </c>
      <c r="D719" s="5">
        <f>C719</f>
        <v>47400</v>
      </c>
      <c r="E719" s="5">
        <f>D719</f>
        <v>47400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2" t="s">
        <v>850</v>
      </c>
      <c r="B722" s="163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6" t="s">
        <v>577</v>
      </c>
      <c r="B725" s="167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4" t="s">
        <v>588</v>
      </c>
      <c r="B726" s="16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2" t="s">
        <v>849</v>
      </c>
      <c r="B727" s="163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2" t="s">
        <v>848</v>
      </c>
      <c r="B730" s="163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2" t="s">
        <v>846</v>
      </c>
      <c r="B733" s="163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2" t="s">
        <v>843</v>
      </c>
      <c r="B739" s="163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2" t="s">
        <v>842</v>
      </c>
      <c r="B741" s="163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2" t="s">
        <v>841</v>
      </c>
      <c r="B743" s="163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2" t="s">
        <v>836</v>
      </c>
      <c r="B750" s="163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2" t="s">
        <v>834</v>
      </c>
      <c r="B755" s="163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2" t="s">
        <v>830</v>
      </c>
      <c r="B760" s="163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2" t="s">
        <v>828</v>
      </c>
      <c r="B765" s="163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2" t="s">
        <v>826</v>
      </c>
      <c r="B767" s="163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2" t="s">
        <v>823</v>
      </c>
      <c r="B771" s="163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2" t="s">
        <v>817</v>
      </c>
      <c r="B777" s="163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rightToLeft="1" topLeftCell="A10" zoomScale="80" zoomScaleNormal="80" workbookViewId="0">
      <selection activeCell="C33" sqref="C33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500000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500000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>
        <v>2017</v>
      </c>
      <c r="C8" s="10">
        <v>500000</v>
      </c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C33+C48+C51+C54+C59+C62+C65+C72+C75</f>
        <v>4055000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655000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964</v>
      </c>
      <c r="B35" s="10"/>
      <c r="C35" s="10">
        <v>25000</v>
      </c>
      <c r="D35" s="10"/>
      <c r="E35" s="10"/>
      <c r="F35" s="10"/>
      <c r="G35" s="10"/>
      <c r="H35" s="10"/>
      <c r="I35" s="10"/>
    </row>
    <row r="36" spans="1:9">
      <c r="A36" s="10" t="s">
        <v>963</v>
      </c>
      <c r="B36" s="10"/>
      <c r="C36" s="10">
        <v>130000</v>
      </c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>
        <v>500000</v>
      </c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>SUM(C55:C58)</f>
        <v>3400000</v>
      </c>
      <c r="D54" s="145">
        <f t="shared" ref="C54:I54" si="14">SUM(D55:D56)</f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 t="s">
        <v>965</v>
      </c>
      <c r="B55" s="10"/>
      <c r="C55" s="10">
        <v>150000</v>
      </c>
      <c r="D55" s="10"/>
      <c r="E55" s="10"/>
      <c r="F55" s="10"/>
      <c r="G55" s="10"/>
      <c r="H55" s="10"/>
      <c r="I55" s="10"/>
    </row>
    <row r="56" spans="1:9">
      <c r="A56" s="10" t="s">
        <v>966</v>
      </c>
      <c r="B56" s="10"/>
      <c r="C56" s="10">
        <v>350000</v>
      </c>
      <c r="D56" s="10"/>
      <c r="E56" s="10"/>
      <c r="F56" s="10"/>
      <c r="G56" s="10"/>
      <c r="H56" s="10"/>
      <c r="I56" s="10"/>
    </row>
    <row r="57" spans="1:9">
      <c r="A57" s="10" t="s">
        <v>647</v>
      </c>
      <c r="B57" s="10"/>
      <c r="C57" s="10">
        <v>200000</v>
      </c>
      <c r="D57" s="10"/>
      <c r="E57" s="10"/>
      <c r="F57" s="10"/>
      <c r="G57" s="10"/>
      <c r="H57" s="10"/>
      <c r="I57" s="10"/>
    </row>
    <row r="58" spans="1:9">
      <c r="A58" s="10" t="s">
        <v>967</v>
      </c>
      <c r="B58" s="10"/>
      <c r="C58" s="10">
        <v>2700000</v>
      </c>
      <c r="D58" s="10"/>
      <c r="E58" s="10"/>
      <c r="F58" s="10"/>
      <c r="G58" s="10"/>
      <c r="H58" s="10"/>
      <c r="I58" s="10"/>
    </row>
    <row r="59" spans="1:9">
      <c r="A59" s="145" t="s">
        <v>918</v>
      </c>
      <c r="B59" s="145"/>
      <c r="C59" s="145">
        <f t="shared" ref="C59:I59" si="15">SUM(C60:C61)</f>
        <v>0</v>
      </c>
      <c r="D59" s="145">
        <f t="shared" si="15"/>
        <v>0</v>
      </c>
      <c r="E59" s="145">
        <f t="shared" si="15"/>
        <v>0</v>
      </c>
      <c r="F59" s="145">
        <f t="shared" si="15"/>
        <v>0</v>
      </c>
      <c r="G59" s="145">
        <f t="shared" si="15"/>
        <v>0</v>
      </c>
      <c r="H59" s="145">
        <f t="shared" si="15"/>
        <v>0</v>
      </c>
      <c r="I59" s="145">
        <f t="shared" si="15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45" t="s">
        <v>919</v>
      </c>
      <c r="B62" s="145"/>
      <c r="C62" s="145">
        <f t="shared" ref="C62:H62" si="16">SUM(C63:C64)</f>
        <v>0</v>
      </c>
      <c r="D62" s="145">
        <f t="shared" si="16"/>
        <v>0</v>
      </c>
      <c r="E62" s="145">
        <f t="shared" si="16"/>
        <v>0</v>
      </c>
      <c r="F62" s="145">
        <f t="shared" si="16"/>
        <v>0</v>
      </c>
      <c r="G62" s="145">
        <f t="shared" si="16"/>
        <v>0</v>
      </c>
      <c r="H62" s="145">
        <f t="shared" si="16"/>
        <v>0</v>
      </c>
      <c r="I62" s="145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45" t="s">
        <v>920</v>
      </c>
      <c r="B65" s="145"/>
      <c r="C65" s="145">
        <f t="shared" ref="C65:I65" si="17">C66+C69</f>
        <v>0</v>
      </c>
      <c r="D65" s="145">
        <f t="shared" si="17"/>
        <v>0</v>
      </c>
      <c r="E65" s="145">
        <f t="shared" si="17"/>
        <v>0</v>
      </c>
      <c r="F65" s="145">
        <f t="shared" si="17"/>
        <v>0</v>
      </c>
      <c r="G65" s="145">
        <f t="shared" si="17"/>
        <v>0</v>
      </c>
      <c r="H65" s="145">
        <f t="shared" si="17"/>
        <v>0</v>
      </c>
      <c r="I65" s="145">
        <f t="shared" si="17"/>
        <v>0</v>
      </c>
    </row>
    <row r="66" spans="1:9">
      <c r="A66" s="147" t="s">
        <v>921</v>
      </c>
      <c r="B66" s="147"/>
      <c r="C66" s="147">
        <f t="shared" ref="C66:I66" si="18">SUM(C67:C68)</f>
        <v>0</v>
      </c>
      <c r="D66" s="147">
        <f t="shared" si="18"/>
        <v>0</v>
      </c>
      <c r="E66" s="147">
        <f t="shared" si="18"/>
        <v>0</v>
      </c>
      <c r="F66" s="147">
        <f t="shared" si="18"/>
        <v>0</v>
      </c>
      <c r="G66" s="147">
        <f t="shared" si="18"/>
        <v>0</v>
      </c>
      <c r="H66" s="147">
        <f t="shared" si="18"/>
        <v>0</v>
      </c>
      <c r="I66" s="147">
        <f t="shared" si="18"/>
        <v>0</v>
      </c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47" t="s">
        <v>922</v>
      </c>
      <c r="B69" s="147"/>
      <c r="C69" s="147">
        <f t="shared" ref="C69:I69" si="19">SUM(C70:C71)</f>
        <v>0</v>
      </c>
      <c r="D69" s="147">
        <f t="shared" si="19"/>
        <v>0</v>
      </c>
      <c r="E69" s="147">
        <f t="shared" si="19"/>
        <v>0</v>
      </c>
      <c r="F69" s="147">
        <f t="shared" si="19"/>
        <v>0</v>
      </c>
      <c r="G69" s="147">
        <f t="shared" si="19"/>
        <v>0</v>
      </c>
      <c r="H69" s="147">
        <f t="shared" si="19"/>
        <v>0</v>
      </c>
      <c r="I69" s="147">
        <f t="shared" si="19"/>
        <v>0</v>
      </c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45" t="s">
        <v>937</v>
      </c>
      <c r="B72" s="145"/>
      <c r="C72" s="145">
        <f t="shared" ref="C72:I72" si="20">SUM(C73:C74)</f>
        <v>0</v>
      </c>
      <c r="D72" s="145">
        <f t="shared" si="20"/>
        <v>0</v>
      </c>
      <c r="E72" s="145">
        <f t="shared" si="20"/>
        <v>0</v>
      </c>
      <c r="F72" s="145">
        <f t="shared" si="20"/>
        <v>0</v>
      </c>
      <c r="G72" s="145">
        <f t="shared" si="20"/>
        <v>0</v>
      </c>
      <c r="H72" s="145">
        <f t="shared" si="20"/>
        <v>0</v>
      </c>
      <c r="I72" s="145">
        <f t="shared" si="20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45" t="s">
        <v>938</v>
      </c>
      <c r="B75" s="145"/>
      <c r="C75" s="145"/>
      <c r="D75" s="145"/>
      <c r="E75" s="145"/>
      <c r="F75" s="145"/>
      <c r="G75" s="145"/>
      <c r="H75" s="145"/>
      <c r="I75" s="145"/>
    </row>
    <row r="76" spans="1:9">
      <c r="A76" s="145" t="s">
        <v>939</v>
      </c>
      <c r="B76" s="145"/>
      <c r="C76" s="145">
        <f>C32+C4</f>
        <v>4555000</v>
      </c>
      <c r="D76" s="145">
        <f t="shared" ref="D76:I76" si="21">D75+D72+D65+D62+D59+D54+D51+D48+D33+D25+D22+D19+D16+D13+D10+D5</f>
        <v>0</v>
      </c>
      <c r="E76" s="145">
        <f t="shared" si="21"/>
        <v>0</v>
      </c>
      <c r="F76" s="145">
        <f t="shared" si="21"/>
        <v>0</v>
      </c>
      <c r="G76" s="145">
        <f t="shared" si="21"/>
        <v>0</v>
      </c>
      <c r="H76" s="145">
        <f t="shared" si="21"/>
        <v>0</v>
      </c>
      <c r="I76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2018-02-16T20:00:38Z</dcterms:modified>
</cp:coreProperties>
</file>