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firstSheet="15" activeTab="16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PIA 2016" sheetId="42" r:id="rId7"/>
    <sheet name="الجباية المحلية" sheetId="43" r:id="rId8"/>
    <sheet name="الديون البلدية" sheetId="44" r:id="rId9"/>
    <sheet name="التنظيم الهيكلي" sheetId="20" r:id="rId10"/>
    <sheet name="الدوائر" sheetId="25" r:id="rId11"/>
    <sheet name="قائمة في الأعوان" sheetId="3" r:id="rId12"/>
    <sheet name="مرافق البلدية " sheetId="39" r:id="rId13"/>
    <sheet name="قائمة في العملة" sheetId="21" r:id="rId14"/>
    <sheet name="المجلس البلدي" sheetId="5" r:id="rId15"/>
    <sheet name="النشاط البلدي 2014" sheetId="6" r:id="rId16"/>
    <sheet name="النشاط البلدي 2015" sheetId="32" r:id="rId17"/>
    <sheet name="النشاط البلدي 2016 " sheetId="40" r:id="rId18"/>
    <sheet name="النشاط البلدي 2017 " sheetId="41" r:id="rId19"/>
    <sheet name="الملك البلدي" sheetId="7" r:id="rId20"/>
    <sheet name="المرافق الخدماتية" sheetId="8" r:id="rId21"/>
    <sheet name="الأحياء" sheetId="13" r:id="rId22"/>
    <sheet name="المشاريع" sheetId="12" r:id="rId23"/>
    <sheet name="وسائل النقل" sheetId="15" r:id="rId24"/>
    <sheet name="قانون الإطار" sheetId="16" r:id="rId25"/>
    <sheet name="النفايات" sheetId="23" r:id="rId26"/>
  </sheets>
  <externalReferences>
    <externalReference r:id="rId27"/>
  </externalReferences>
  <definedNames>
    <definedName name="_xlnm.Print_Area" localSheetId="22">المشاريع!$A$1:$AI$22</definedName>
    <definedName name="_xlnm.Print_Area" localSheetId="11">'قائمة في الأعوان'!$A$1:$D$26</definedName>
    <definedName name="_xlnm.Print_Area" localSheetId="13">'قائمة في العملة'!$A$1:$C$26</definedName>
  </definedNames>
  <calcPr calcId="124519"/>
</workbook>
</file>

<file path=xl/calcChain.xml><?xml version="1.0" encoding="utf-8"?>
<calcChain xmlns="http://schemas.openxmlformats.org/spreadsheetml/2006/main">
  <c r="E5" i="43"/>
  <c r="E6"/>
  <c r="E10"/>
  <c r="E11"/>
  <c r="E12"/>
  <c r="E16"/>
  <c r="E17"/>
  <c r="E18"/>
  <c r="E4"/>
  <c r="D7" i="44"/>
  <c r="D8"/>
  <c r="D9"/>
  <c r="D10"/>
  <c r="D6"/>
  <c r="C11"/>
  <c r="C9"/>
  <c r="B9"/>
  <c r="B11" s="1"/>
  <c r="C7"/>
  <c r="B7"/>
  <c r="D5"/>
  <c r="C5"/>
  <c r="B5"/>
  <c r="E31" i="43"/>
  <c r="D31"/>
  <c r="C31"/>
  <c r="E30"/>
  <c r="D30"/>
  <c r="C30"/>
  <c r="E29"/>
  <c r="D29"/>
  <c r="C29"/>
  <c r="D28"/>
  <c r="C28"/>
  <c r="E27"/>
  <c r="D27"/>
  <c r="E26"/>
  <c r="D26"/>
  <c r="C26"/>
  <c r="C27" s="1"/>
  <c r="E559" i="33"/>
  <c r="E257"/>
  <c r="E114"/>
  <c r="E2"/>
  <c r="E559" i="34"/>
  <c r="E114"/>
  <c r="E559" i="36"/>
  <c r="E257"/>
  <c r="E114"/>
  <c r="E2"/>
  <c r="E559" i="35"/>
  <c r="E114"/>
  <c r="G5" i="42"/>
  <c r="E5"/>
  <c r="D5"/>
  <c r="C5"/>
  <c r="I72"/>
  <c r="H72"/>
  <c r="G72"/>
  <c r="F72"/>
  <c r="E72"/>
  <c r="D72"/>
  <c r="C72"/>
  <c r="I69"/>
  <c r="H69"/>
  <c r="G69"/>
  <c r="F69"/>
  <c r="F65" s="1"/>
  <c r="E69"/>
  <c r="D69"/>
  <c r="C69"/>
  <c r="I66"/>
  <c r="I65" s="1"/>
  <c r="H66"/>
  <c r="G66"/>
  <c r="F66"/>
  <c r="E66"/>
  <c r="E65" s="1"/>
  <c r="D66"/>
  <c r="C66"/>
  <c r="H65"/>
  <c r="G65"/>
  <c r="D65"/>
  <c r="C65"/>
  <c r="H62"/>
  <c r="G62"/>
  <c r="F62"/>
  <c r="E62"/>
  <c r="D62"/>
  <c r="C62"/>
  <c r="I59"/>
  <c r="H59"/>
  <c r="G59"/>
  <c r="F59"/>
  <c r="E59"/>
  <c r="D59"/>
  <c r="C59"/>
  <c r="I56"/>
  <c r="H56"/>
  <c r="G56"/>
  <c r="F56"/>
  <c r="E56"/>
  <c r="D56"/>
  <c r="C56"/>
  <c r="I53"/>
  <c r="H53"/>
  <c r="G53"/>
  <c r="G34" s="1"/>
  <c r="F53"/>
  <c r="E53"/>
  <c r="D53"/>
  <c r="C53"/>
  <c r="I50"/>
  <c r="H50"/>
  <c r="G50"/>
  <c r="F50"/>
  <c r="E50"/>
  <c r="D50"/>
  <c r="C50"/>
  <c r="I35"/>
  <c r="H35"/>
  <c r="H34" s="1"/>
  <c r="G35"/>
  <c r="F35"/>
  <c r="E35"/>
  <c r="D35"/>
  <c r="D34" s="1"/>
  <c r="C35"/>
  <c r="I31"/>
  <c r="H31"/>
  <c r="G31"/>
  <c r="G27" s="1"/>
  <c r="F31"/>
  <c r="E31"/>
  <c r="D31"/>
  <c r="C31"/>
  <c r="C27" s="1"/>
  <c r="I28"/>
  <c r="H28"/>
  <c r="G28"/>
  <c r="F28"/>
  <c r="F27" s="1"/>
  <c r="F4" s="1"/>
  <c r="E28"/>
  <c r="D28"/>
  <c r="C28"/>
  <c r="I27"/>
  <c r="H27"/>
  <c r="E27"/>
  <c r="D27"/>
  <c r="I24"/>
  <c r="H24"/>
  <c r="G24"/>
  <c r="F24"/>
  <c r="E24"/>
  <c r="D24"/>
  <c r="C24"/>
  <c r="I21"/>
  <c r="H21"/>
  <c r="G21"/>
  <c r="F21"/>
  <c r="E21"/>
  <c r="D21"/>
  <c r="C21"/>
  <c r="I18"/>
  <c r="H18"/>
  <c r="G18"/>
  <c r="F18"/>
  <c r="E18"/>
  <c r="D18"/>
  <c r="C18"/>
  <c r="I15"/>
  <c r="I4" s="1"/>
  <c r="H15"/>
  <c r="G15"/>
  <c r="F15"/>
  <c r="E15"/>
  <c r="D15"/>
  <c r="C15"/>
  <c r="I12"/>
  <c r="H12"/>
  <c r="H4" s="1"/>
  <c r="G12"/>
  <c r="F12"/>
  <c r="E12"/>
  <c r="D12"/>
  <c r="C12"/>
  <c r="I5"/>
  <c r="H5"/>
  <c r="F5"/>
  <c r="E28" i="43" l="1"/>
  <c r="D11" i="44"/>
  <c r="H76" i="42"/>
  <c r="C34"/>
  <c r="E4"/>
  <c r="D4"/>
  <c r="D76"/>
  <c r="G76"/>
  <c r="G4"/>
  <c r="I34"/>
  <c r="F76"/>
  <c r="E76"/>
  <c r="I76"/>
  <c r="C4"/>
  <c r="E34"/>
  <c r="F34"/>
  <c r="C19" i="39"/>
  <c r="C15"/>
  <c r="C9"/>
  <c r="C6"/>
  <c r="D778" i="38"/>
  <c r="D777" s="1"/>
  <c r="C777"/>
  <c r="D776"/>
  <c r="E776" s="1"/>
  <c r="D775"/>
  <c r="E775" s="1"/>
  <c r="D774"/>
  <c r="D773"/>
  <c r="E773" s="1"/>
  <c r="C772"/>
  <c r="C771" s="1"/>
  <c r="D770"/>
  <c r="E770" s="1"/>
  <c r="E769"/>
  <c r="E768" s="1"/>
  <c r="E767" s="1"/>
  <c r="D769"/>
  <c r="C768"/>
  <c r="C767" s="1"/>
  <c r="E766"/>
  <c r="E765" s="1"/>
  <c r="D766"/>
  <c r="D765"/>
  <c r="C765"/>
  <c r="D764"/>
  <c r="E764" s="1"/>
  <c r="D763"/>
  <c r="E763" s="1"/>
  <c r="D762"/>
  <c r="E762" s="1"/>
  <c r="D761"/>
  <c r="D760" s="1"/>
  <c r="C761"/>
  <c r="C760" s="1"/>
  <c r="D759"/>
  <c r="E759" s="1"/>
  <c r="D758"/>
  <c r="D757"/>
  <c r="E757" s="1"/>
  <c r="C756"/>
  <c r="C755"/>
  <c r="D754"/>
  <c r="E754" s="1"/>
  <c r="D753"/>
  <c r="E753" s="1"/>
  <c r="D752"/>
  <c r="E752" s="1"/>
  <c r="D751"/>
  <c r="C751"/>
  <c r="C750"/>
  <c r="D749"/>
  <c r="E749" s="1"/>
  <c r="D748"/>
  <c r="E748" s="1"/>
  <c r="D747"/>
  <c r="E747" s="1"/>
  <c r="E746" s="1"/>
  <c r="D746"/>
  <c r="C746"/>
  <c r="E745"/>
  <c r="E744" s="1"/>
  <c r="E743" s="1"/>
  <c r="D745"/>
  <c r="D744"/>
  <c r="C744"/>
  <c r="C743" s="1"/>
  <c r="D742"/>
  <c r="C741"/>
  <c r="D740"/>
  <c r="D739" s="1"/>
  <c r="C739"/>
  <c r="D738"/>
  <c r="E738" s="1"/>
  <c r="D737"/>
  <c r="E737" s="1"/>
  <c r="D736"/>
  <c r="E736" s="1"/>
  <c r="D735"/>
  <c r="D734" s="1"/>
  <c r="C734"/>
  <c r="C733" s="1"/>
  <c r="D733"/>
  <c r="D732"/>
  <c r="E732" s="1"/>
  <c r="E731"/>
  <c r="E730" s="1"/>
  <c r="D731"/>
  <c r="D730" s="1"/>
  <c r="C731"/>
  <c r="C730" s="1"/>
  <c r="D729"/>
  <c r="E729" s="1"/>
  <c r="E727" s="1"/>
  <c r="D728"/>
  <c r="E728" s="1"/>
  <c r="C727"/>
  <c r="H724"/>
  <c r="E724"/>
  <c r="D724"/>
  <c r="H723"/>
  <c r="D723"/>
  <c r="E723" s="1"/>
  <c r="C722"/>
  <c r="H721"/>
  <c r="D721"/>
  <c r="E721" s="1"/>
  <c r="H720"/>
  <c r="D720"/>
  <c r="E720" s="1"/>
  <c r="H719"/>
  <c r="D719"/>
  <c r="H718"/>
  <c r="C718"/>
  <c r="H715"/>
  <c r="D715"/>
  <c r="E715" s="1"/>
  <c r="H714"/>
  <c r="D714"/>
  <c r="E714" s="1"/>
  <c r="H713"/>
  <c r="D713"/>
  <c r="E713" s="1"/>
  <c r="H712"/>
  <c r="E712"/>
  <c r="D712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E704"/>
  <c r="D704"/>
  <c r="H703"/>
  <c r="D703"/>
  <c r="E703" s="1"/>
  <c r="H702"/>
  <c r="D702"/>
  <c r="E702" s="1"/>
  <c r="H701"/>
  <c r="D701"/>
  <c r="E701" s="1"/>
  <c r="C700"/>
  <c r="H700" s="1"/>
  <c r="H699"/>
  <c r="D699"/>
  <c r="H698"/>
  <c r="D698"/>
  <c r="E698" s="1"/>
  <c r="H697"/>
  <c r="E697"/>
  <c r="D697"/>
  <c r="H696"/>
  <c r="D696"/>
  <c r="E696" s="1"/>
  <c r="H695"/>
  <c r="D695"/>
  <c r="E695" s="1"/>
  <c r="H694"/>
  <c r="C694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E688"/>
  <c r="D688"/>
  <c r="C687"/>
  <c r="H687" s="1"/>
  <c r="H686"/>
  <c r="D686"/>
  <c r="E686" s="1"/>
  <c r="H685"/>
  <c r="D685"/>
  <c r="E685" s="1"/>
  <c r="H684"/>
  <c r="D684"/>
  <c r="E684" s="1"/>
  <c r="C683"/>
  <c r="H683" s="1"/>
  <c r="H682"/>
  <c r="D682"/>
  <c r="E682" s="1"/>
  <c r="H681"/>
  <c r="D681"/>
  <c r="E681" s="1"/>
  <c r="H680"/>
  <c r="D680"/>
  <c r="H679"/>
  <c r="C679"/>
  <c r="H678"/>
  <c r="D678"/>
  <c r="E678" s="1"/>
  <c r="H677"/>
  <c r="D677"/>
  <c r="H676"/>
  <c r="C676"/>
  <c r="H675"/>
  <c r="D675"/>
  <c r="E675" s="1"/>
  <c r="H674"/>
  <c r="D674"/>
  <c r="E674" s="1"/>
  <c r="H673"/>
  <c r="D673"/>
  <c r="E673" s="1"/>
  <c r="H672"/>
  <c r="D672"/>
  <c r="D671" s="1"/>
  <c r="C671"/>
  <c r="H671" s="1"/>
  <c r="H670"/>
  <c r="D670"/>
  <c r="E670" s="1"/>
  <c r="H669"/>
  <c r="D669"/>
  <c r="E669" s="1"/>
  <c r="H668"/>
  <c r="D668"/>
  <c r="E668" s="1"/>
  <c r="H667"/>
  <c r="E667"/>
  <c r="D667"/>
  <c r="H666"/>
  <c r="D666"/>
  <c r="E666" s="1"/>
  <c r="C665"/>
  <c r="H665" s="1"/>
  <c r="H664"/>
  <c r="D664"/>
  <c r="E664" s="1"/>
  <c r="H663"/>
  <c r="D663"/>
  <c r="E663" s="1"/>
  <c r="H662"/>
  <c r="E662"/>
  <c r="E661" s="1"/>
  <c r="D662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E655" s="1"/>
  <c r="H654"/>
  <c r="D654"/>
  <c r="E654" s="1"/>
  <c r="C653"/>
  <c r="H653" s="1"/>
  <c r="H652"/>
  <c r="D652"/>
  <c r="E652" s="1"/>
  <c r="H651"/>
  <c r="D651"/>
  <c r="E651" s="1"/>
  <c r="H650"/>
  <c r="E650"/>
  <c r="D650"/>
  <c r="H649"/>
  <c r="D649"/>
  <c r="E649" s="1"/>
  <c r="H648"/>
  <c r="D648"/>
  <c r="E648" s="1"/>
  <c r="H647"/>
  <c r="D647"/>
  <c r="E647" s="1"/>
  <c r="C646"/>
  <c r="H646" s="1"/>
  <c r="H644"/>
  <c r="D644"/>
  <c r="E644" s="1"/>
  <c r="E642" s="1"/>
  <c r="H643"/>
  <c r="D643"/>
  <c r="E643" s="1"/>
  <c r="C642"/>
  <c r="H642" s="1"/>
  <c r="J642" s="1"/>
  <c r="H641"/>
  <c r="D641"/>
  <c r="E641" s="1"/>
  <c r="H640"/>
  <c r="D640"/>
  <c r="E640" s="1"/>
  <c r="E638" s="1"/>
  <c r="H639"/>
  <c r="D639"/>
  <c r="E639" s="1"/>
  <c r="C638"/>
  <c r="H638" s="1"/>
  <c r="J638" s="1"/>
  <c r="H637"/>
  <c r="D637"/>
  <c r="E637" s="1"/>
  <c r="H636"/>
  <c r="D636"/>
  <c r="E636" s="1"/>
  <c r="H635"/>
  <c r="E635"/>
  <c r="D635"/>
  <c r="H634"/>
  <c r="D634"/>
  <c r="E634" s="1"/>
  <c r="H633"/>
  <c r="E633"/>
  <c r="D633"/>
  <c r="H632"/>
  <c r="D632"/>
  <c r="E632" s="1"/>
  <c r="H631"/>
  <c r="D631"/>
  <c r="E631" s="1"/>
  <c r="H630"/>
  <c r="D630"/>
  <c r="E630" s="1"/>
  <c r="H629"/>
  <c r="D629"/>
  <c r="H628"/>
  <c r="C628"/>
  <c r="H627"/>
  <c r="D627"/>
  <c r="E627" s="1"/>
  <c r="H626"/>
  <c r="D626"/>
  <c r="E626" s="1"/>
  <c r="H625"/>
  <c r="D625"/>
  <c r="E625" s="1"/>
  <c r="H624"/>
  <c r="E624"/>
  <c r="D624"/>
  <c r="H623"/>
  <c r="D623"/>
  <c r="E623" s="1"/>
  <c r="H622"/>
  <c r="E622"/>
  <c r="D622"/>
  <c r="H621"/>
  <c r="D621"/>
  <c r="E621" s="1"/>
  <c r="H620"/>
  <c r="D620"/>
  <c r="E620" s="1"/>
  <c r="H619"/>
  <c r="D619"/>
  <c r="E619" s="1"/>
  <c r="H618"/>
  <c r="D618"/>
  <c r="E618" s="1"/>
  <c r="H617"/>
  <c r="D617"/>
  <c r="E617" s="1"/>
  <c r="C616"/>
  <c r="H616" s="1"/>
  <c r="H615"/>
  <c r="E615"/>
  <c r="D615"/>
  <c r="H614"/>
  <c r="D614"/>
  <c r="E614" s="1"/>
  <c r="H613"/>
  <c r="D613"/>
  <c r="E613" s="1"/>
  <c r="H612"/>
  <c r="D612"/>
  <c r="E612" s="1"/>
  <c r="H611"/>
  <c r="D611"/>
  <c r="H610"/>
  <c r="C610"/>
  <c r="H609"/>
  <c r="D609"/>
  <c r="E609" s="1"/>
  <c r="H608"/>
  <c r="D608"/>
  <c r="E608" s="1"/>
  <c r="H607"/>
  <c r="D607"/>
  <c r="E607" s="1"/>
  <c r="H606"/>
  <c r="D606"/>
  <c r="H605"/>
  <c r="D605"/>
  <c r="E605" s="1"/>
  <c r="H604"/>
  <c r="E604"/>
  <c r="D604"/>
  <c r="C603"/>
  <c r="H603" s="1"/>
  <c r="H602"/>
  <c r="D602"/>
  <c r="E602" s="1"/>
  <c r="H601"/>
  <c r="E601"/>
  <c r="D601"/>
  <c r="H600"/>
  <c r="D600"/>
  <c r="E600" s="1"/>
  <c r="C599"/>
  <c r="H599" s="1"/>
  <c r="H598"/>
  <c r="D598"/>
  <c r="E598" s="1"/>
  <c r="H597"/>
  <c r="D597"/>
  <c r="E597" s="1"/>
  <c r="H596"/>
  <c r="E596"/>
  <c r="E595" s="1"/>
  <c r="D596"/>
  <c r="C595"/>
  <c r="H595" s="1"/>
  <c r="H594"/>
  <c r="D594"/>
  <c r="E594" s="1"/>
  <c r="H593"/>
  <c r="D593"/>
  <c r="C592"/>
  <c r="H592" s="1"/>
  <c r="H591"/>
  <c r="D591"/>
  <c r="E591" s="1"/>
  <c r="H590"/>
  <c r="E590"/>
  <c r="D590"/>
  <c r="H589"/>
  <c r="D589"/>
  <c r="E589" s="1"/>
  <c r="H588"/>
  <c r="E588"/>
  <c r="D588"/>
  <c r="D587"/>
  <c r="C587"/>
  <c r="H587" s="1"/>
  <c r="H586"/>
  <c r="D586"/>
  <c r="E586" s="1"/>
  <c r="H585"/>
  <c r="E585"/>
  <c r="D585"/>
  <c r="H584"/>
  <c r="D584"/>
  <c r="E584" s="1"/>
  <c r="H583"/>
  <c r="D583"/>
  <c r="E583" s="1"/>
  <c r="H582"/>
  <c r="D582"/>
  <c r="E582" s="1"/>
  <c r="E581" s="1"/>
  <c r="C581"/>
  <c r="H581" s="1"/>
  <c r="H580"/>
  <c r="D580"/>
  <c r="H579"/>
  <c r="D579"/>
  <c r="E579" s="1"/>
  <c r="H578"/>
  <c r="E578"/>
  <c r="D578"/>
  <c r="C577"/>
  <c r="H577" s="1"/>
  <c r="H576"/>
  <c r="D576"/>
  <c r="E576" s="1"/>
  <c r="H575"/>
  <c r="E575"/>
  <c r="D575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E568"/>
  <c r="D568"/>
  <c r="H567"/>
  <c r="D567"/>
  <c r="E567" s="1"/>
  <c r="H566"/>
  <c r="D566"/>
  <c r="E566" s="1"/>
  <c r="H565"/>
  <c r="D565"/>
  <c r="E565" s="1"/>
  <c r="H564"/>
  <c r="D564"/>
  <c r="E564" s="1"/>
  <c r="H563"/>
  <c r="D563"/>
  <c r="E563" s="1"/>
  <c r="C562"/>
  <c r="H562" s="1"/>
  <c r="H558"/>
  <c r="D558"/>
  <c r="E558" s="1"/>
  <c r="H557"/>
  <c r="D557"/>
  <c r="H556"/>
  <c r="C556"/>
  <c r="H555"/>
  <c r="D555"/>
  <c r="E555" s="1"/>
  <c r="H554"/>
  <c r="D554"/>
  <c r="E554" s="1"/>
  <c r="H553"/>
  <c r="D553"/>
  <c r="E553" s="1"/>
  <c r="C552"/>
  <c r="H552" s="1"/>
  <c r="H549"/>
  <c r="E549"/>
  <c r="D549"/>
  <c r="H548"/>
  <c r="D548"/>
  <c r="H547"/>
  <c r="J547" s="1"/>
  <c r="C547"/>
  <c r="H546"/>
  <c r="D546"/>
  <c r="E546" s="1"/>
  <c r="H545"/>
  <c r="D545"/>
  <c r="H544"/>
  <c r="C544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C538"/>
  <c r="H538" s="1"/>
  <c r="H537"/>
  <c r="D537"/>
  <c r="E537" s="1"/>
  <c r="H536"/>
  <c r="D536"/>
  <c r="E536" s="1"/>
  <c r="H535"/>
  <c r="D535"/>
  <c r="E535" s="1"/>
  <c r="H534"/>
  <c r="D534"/>
  <c r="E534" s="1"/>
  <c r="H533"/>
  <c r="E533"/>
  <c r="D533"/>
  <c r="H532"/>
  <c r="D532"/>
  <c r="E532" s="1"/>
  <c r="C531"/>
  <c r="H531" s="1"/>
  <c r="H530"/>
  <c r="D530"/>
  <c r="E530" s="1"/>
  <c r="E529" s="1"/>
  <c r="H529"/>
  <c r="D529"/>
  <c r="C529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E521"/>
  <c r="D52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D506"/>
  <c r="E506" s="1"/>
  <c r="H505"/>
  <c r="E505"/>
  <c r="D505"/>
  <c r="D504"/>
  <c r="C504"/>
  <c r="H504" s="1"/>
  <c r="H503"/>
  <c r="D503"/>
  <c r="E503" s="1"/>
  <c r="H502"/>
  <c r="E502"/>
  <c r="D502"/>
  <c r="H501"/>
  <c r="D501"/>
  <c r="E501" s="1"/>
  <c r="H500"/>
  <c r="D500"/>
  <c r="E500" s="1"/>
  <c r="H499"/>
  <c r="D499"/>
  <c r="E499" s="1"/>
  <c r="H498"/>
  <c r="D498"/>
  <c r="H497"/>
  <c r="C497"/>
  <c r="H496"/>
  <c r="D496"/>
  <c r="E496" s="1"/>
  <c r="H495"/>
  <c r="D495"/>
  <c r="H494"/>
  <c r="C494"/>
  <c r="H493"/>
  <c r="D493"/>
  <c r="E493" s="1"/>
  <c r="H492"/>
  <c r="D492"/>
  <c r="H491"/>
  <c r="C491"/>
  <c r="H490"/>
  <c r="D490"/>
  <c r="E490" s="1"/>
  <c r="H489"/>
  <c r="D489"/>
  <c r="E489" s="1"/>
  <c r="H488"/>
  <c r="D488"/>
  <c r="E488" s="1"/>
  <c r="H487"/>
  <c r="E487"/>
  <c r="E486" s="1"/>
  <c r="D487"/>
  <c r="C486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E476"/>
  <c r="D476"/>
  <c r="H475"/>
  <c r="D475"/>
  <c r="E475" s="1"/>
  <c r="E474" s="1"/>
  <c r="C474"/>
  <c r="H474" s="1"/>
  <c r="H473"/>
  <c r="D473"/>
  <c r="E473" s="1"/>
  <c r="H472"/>
  <c r="D472"/>
  <c r="E472" s="1"/>
  <c r="H471"/>
  <c r="D471"/>
  <c r="E471" s="1"/>
  <c r="H470"/>
  <c r="D470"/>
  <c r="H469"/>
  <c r="E469"/>
  <c r="D469"/>
  <c r="C468"/>
  <c r="H468" s="1"/>
  <c r="H467"/>
  <c r="D467"/>
  <c r="E467" s="1"/>
  <c r="H466"/>
  <c r="D466"/>
  <c r="E466" s="1"/>
  <c r="H465"/>
  <c r="D465"/>
  <c r="E465" s="1"/>
  <c r="H464"/>
  <c r="E464"/>
  <c r="D464"/>
  <c r="D463"/>
  <c r="C463"/>
  <c r="H463" s="1"/>
  <c r="H462"/>
  <c r="D462"/>
  <c r="E462" s="1"/>
  <c r="H461"/>
  <c r="E461"/>
  <c r="D461"/>
  <c r="H460"/>
  <c r="D460"/>
  <c r="E460" s="1"/>
  <c r="E459" s="1"/>
  <c r="C459"/>
  <c r="H459" s="1"/>
  <c r="H458"/>
  <c r="D458"/>
  <c r="E458" s="1"/>
  <c r="H457"/>
  <c r="D457"/>
  <c r="E457" s="1"/>
  <c r="H456"/>
  <c r="E456"/>
  <c r="E455" s="1"/>
  <c r="D456"/>
  <c r="C455"/>
  <c r="H455" s="1"/>
  <c r="H454"/>
  <c r="D454"/>
  <c r="E454" s="1"/>
  <c r="H453"/>
  <c r="D453"/>
  <c r="E453" s="1"/>
  <c r="H452"/>
  <c r="D452"/>
  <c r="E452" s="1"/>
  <c r="H451"/>
  <c r="E451"/>
  <c r="D451"/>
  <c r="D450"/>
  <c r="C450"/>
  <c r="H450" s="1"/>
  <c r="H449"/>
  <c r="D449"/>
  <c r="E449" s="1"/>
  <c r="H448"/>
  <c r="E448"/>
  <c r="D448"/>
  <c r="H447"/>
  <c r="D447"/>
  <c r="E447" s="1"/>
  <c r="H446"/>
  <c r="D446"/>
  <c r="E446" s="1"/>
  <c r="H445"/>
  <c r="D445"/>
  <c r="C445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E430"/>
  <c r="D430"/>
  <c r="C429"/>
  <c r="H429" s="1"/>
  <c r="H428"/>
  <c r="D428"/>
  <c r="E428" s="1"/>
  <c r="H427"/>
  <c r="D427"/>
  <c r="E427" s="1"/>
  <c r="H426"/>
  <c r="D426"/>
  <c r="E426" s="1"/>
  <c r="H425"/>
  <c r="E425"/>
  <c r="D425"/>
  <c r="H424"/>
  <c r="D424"/>
  <c r="E424" s="1"/>
  <c r="H423"/>
  <c r="D423"/>
  <c r="E423" s="1"/>
  <c r="H422"/>
  <c r="D422"/>
  <c r="C422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E415"/>
  <c r="D415"/>
  <c r="H414"/>
  <c r="D414"/>
  <c r="E414" s="1"/>
  <c r="H413"/>
  <c r="D413"/>
  <c r="E413" s="1"/>
  <c r="H412"/>
  <c r="D412"/>
  <c r="C412"/>
  <c r="H411"/>
  <c r="D411"/>
  <c r="E411" s="1"/>
  <c r="H410"/>
  <c r="D410"/>
  <c r="E410" s="1"/>
  <c r="H409"/>
  <c r="D409"/>
  <c r="C409"/>
  <c r="H408"/>
  <c r="D408"/>
  <c r="E408" s="1"/>
  <c r="H407"/>
  <c r="D407"/>
  <c r="E407" s="1"/>
  <c r="H406"/>
  <c r="D406"/>
  <c r="E406" s="1"/>
  <c r="H405"/>
  <c r="D405"/>
  <c r="H404"/>
  <c r="C404"/>
  <c r="H403"/>
  <c r="D403"/>
  <c r="E403" s="1"/>
  <c r="H402"/>
  <c r="D402"/>
  <c r="E402" s="1"/>
  <c r="H401"/>
  <c r="D401"/>
  <c r="E401" s="1"/>
  <c r="H400"/>
  <c r="E400"/>
  <c r="D400"/>
  <c r="C399"/>
  <c r="H399" s="1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E389"/>
  <c r="E388" s="1"/>
  <c r="D389"/>
  <c r="D388"/>
  <c r="C388"/>
  <c r="H388" s="1"/>
  <c r="H387"/>
  <c r="D387"/>
  <c r="E387" s="1"/>
  <c r="H386"/>
  <c r="E386"/>
  <c r="D386"/>
  <c r="H385"/>
  <c r="D385"/>
  <c r="E385" s="1"/>
  <c r="H384"/>
  <c r="D384"/>
  <c r="E384" s="1"/>
  <c r="H383"/>
  <c r="D383"/>
  <c r="E383" s="1"/>
  <c r="E382" s="1"/>
  <c r="C382"/>
  <c r="H382" s="1"/>
  <c r="H381"/>
  <c r="D381"/>
  <c r="H380"/>
  <c r="D380"/>
  <c r="E380" s="1"/>
  <c r="H379"/>
  <c r="E379"/>
  <c r="D379"/>
  <c r="C378"/>
  <c r="H378" s="1"/>
  <c r="H377"/>
  <c r="D377"/>
  <c r="E377" s="1"/>
  <c r="H376"/>
  <c r="E376"/>
  <c r="D376"/>
  <c r="H375"/>
  <c r="D375"/>
  <c r="E375" s="1"/>
  <c r="H374"/>
  <c r="D374"/>
  <c r="E374" s="1"/>
  <c r="H373"/>
  <c r="D373"/>
  <c r="C373"/>
  <c r="H372"/>
  <c r="D372"/>
  <c r="E372" s="1"/>
  <c r="H371"/>
  <c r="D371"/>
  <c r="E371" s="1"/>
  <c r="H370"/>
  <c r="D370"/>
  <c r="E370" s="1"/>
  <c r="H369"/>
  <c r="D369"/>
  <c r="H368"/>
  <c r="C368"/>
  <c r="H367"/>
  <c r="D367"/>
  <c r="E367" s="1"/>
  <c r="H366"/>
  <c r="D366"/>
  <c r="E366" s="1"/>
  <c r="H365"/>
  <c r="D365"/>
  <c r="E365" s="1"/>
  <c r="H364"/>
  <c r="E364"/>
  <c r="D364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D358"/>
  <c r="E358" s="1"/>
  <c r="C357"/>
  <c r="H357" s="1"/>
  <c r="H356"/>
  <c r="E356"/>
  <c r="D356"/>
  <c r="H355"/>
  <c r="D355"/>
  <c r="E355" s="1"/>
  <c r="H354"/>
  <c r="D354"/>
  <c r="E354" s="1"/>
  <c r="H353"/>
  <c r="D353"/>
  <c r="C353"/>
  <c r="H352"/>
  <c r="D352"/>
  <c r="E352" s="1"/>
  <c r="H351"/>
  <c r="D351"/>
  <c r="E351" s="1"/>
  <c r="H350"/>
  <c r="D350"/>
  <c r="E350" s="1"/>
  <c r="H349"/>
  <c r="D349"/>
  <c r="H348"/>
  <c r="C348"/>
  <c r="H347"/>
  <c r="D347"/>
  <c r="E347" s="1"/>
  <c r="H346"/>
  <c r="D346"/>
  <c r="E346" s="1"/>
  <c r="H345"/>
  <c r="D345"/>
  <c r="E345" s="1"/>
  <c r="C344"/>
  <c r="H344" s="1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E334"/>
  <c r="D334"/>
  <c r="H333"/>
  <c r="D333"/>
  <c r="E333" s="1"/>
  <c r="H332"/>
  <c r="E332"/>
  <c r="D332"/>
  <c r="D331" s="1"/>
  <c r="C331"/>
  <c r="H330"/>
  <c r="D330"/>
  <c r="E330" s="1"/>
  <c r="H329"/>
  <c r="E329"/>
  <c r="E328" s="1"/>
  <c r="D329"/>
  <c r="D328" s="1"/>
  <c r="C328"/>
  <c r="H328" s="1"/>
  <c r="H327"/>
  <c r="D327"/>
  <c r="E327" s="1"/>
  <c r="H326"/>
  <c r="D326"/>
  <c r="E326" s="1"/>
  <c r="E325" s="1"/>
  <c r="D325"/>
  <c r="C325"/>
  <c r="H325" s="1"/>
  <c r="H324"/>
  <c r="D324"/>
  <c r="E324" s="1"/>
  <c r="H323"/>
  <c r="E323"/>
  <c r="D323"/>
  <c r="H322"/>
  <c r="D322"/>
  <c r="E322" s="1"/>
  <c r="H321"/>
  <c r="E321"/>
  <c r="D32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E309"/>
  <c r="D309"/>
  <c r="C308"/>
  <c r="H308" s="1"/>
  <c r="H307"/>
  <c r="D307"/>
  <c r="E307" s="1"/>
  <c r="H306"/>
  <c r="E306"/>
  <c r="D306"/>
  <c r="H305"/>
  <c r="C305"/>
  <c r="H304"/>
  <c r="D304"/>
  <c r="E304" s="1"/>
  <c r="H303"/>
  <c r="E303"/>
  <c r="E302" s="1"/>
  <c r="D303"/>
  <c r="D302" s="1"/>
  <c r="C302"/>
  <c r="H302" s="1"/>
  <c r="H301"/>
  <c r="D301"/>
  <c r="E301" s="1"/>
  <c r="H300"/>
  <c r="E300"/>
  <c r="D300"/>
  <c r="H299"/>
  <c r="D299"/>
  <c r="E299" s="1"/>
  <c r="C298"/>
  <c r="H298" s="1"/>
  <c r="H297"/>
  <c r="E297"/>
  <c r="E296" s="1"/>
  <c r="D297"/>
  <c r="H296"/>
  <c r="D296"/>
  <c r="C296"/>
  <c r="H295"/>
  <c r="D295"/>
  <c r="E295" s="1"/>
  <c r="H294"/>
  <c r="E294"/>
  <c r="D294"/>
  <c r="H293"/>
  <c r="D293"/>
  <c r="E293" s="1"/>
  <c r="H292"/>
  <c r="D292"/>
  <c r="E292" s="1"/>
  <c r="H291"/>
  <c r="D291"/>
  <c r="E291" s="1"/>
  <c r="H290"/>
  <c r="D290"/>
  <c r="D289" s="1"/>
  <c r="C289"/>
  <c r="H289" s="1"/>
  <c r="H288"/>
  <c r="D288"/>
  <c r="E288" s="1"/>
  <c r="H287"/>
  <c r="E287"/>
  <c r="D287"/>
  <c r="H286"/>
  <c r="D286"/>
  <c r="E286" s="1"/>
  <c r="H285"/>
  <c r="E285"/>
  <c r="D285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E279"/>
  <c r="D279"/>
  <c r="H278"/>
  <c r="D278"/>
  <c r="E278" s="1"/>
  <c r="H277"/>
  <c r="E277"/>
  <c r="D277"/>
  <c r="H276"/>
  <c r="D276"/>
  <c r="E276" s="1"/>
  <c r="H275"/>
  <c r="E275"/>
  <c r="D275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E269"/>
  <c r="D269"/>
  <c r="H268"/>
  <c r="D268"/>
  <c r="E268" s="1"/>
  <c r="H267"/>
  <c r="E267"/>
  <c r="D267"/>
  <c r="H266"/>
  <c r="D266"/>
  <c r="E266" s="1"/>
  <c r="C265"/>
  <c r="H265" s="1"/>
  <c r="H264"/>
  <c r="D264"/>
  <c r="E264" s="1"/>
  <c r="H262"/>
  <c r="D262"/>
  <c r="E262" s="1"/>
  <c r="H261"/>
  <c r="E261"/>
  <c r="E260" s="1"/>
  <c r="D261"/>
  <c r="D260"/>
  <c r="C260"/>
  <c r="H260" s="1"/>
  <c r="D252"/>
  <c r="E252" s="1"/>
  <c r="D251"/>
  <c r="E251" s="1"/>
  <c r="D250"/>
  <c r="C250"/>
  <c r="E249"/>
  <c r="D249"/>
  <c r="D248"/>
  <c r="E248" s="1"/>
  <c r="E247"/>
  <c r="D247"/>
  <c r="D246"/>
  <c r="E245"/>
  <c r="D245"/>
  <c r="C244"/>
  <c r="C243" s="1"/>
  <c r="E242"/>
  <c r="D242"/>
  <c r="E241"/>
  <c r="D241"/>
  <c r="E240"/>
  <c r="E239" s="1"/>
  <c r="E238" s="1"/>
  <c r="D240"/>
  <c r="C239"/>
  <c r="C238" s="1"/>
  <c r="E237"/>
  <c r="E236" s="1"/>
  <c r="E235" s="1"/>
  <c r="D237"/>
  <c r="D236" s="1"/>
  <c r="C236"/>
  <c r="C235" s="1"/>
  <c r="D235"/>
  <c r="E234"/>
  <c r="D234"/>
  <c r="D233" s="1"/>
  <c r="E233"/>
  <c r="C233"/>
  <c r="D232"/>
  <c r="E232" s="1"/>
  <c r="D231"/>
  <c r="E231" s="1"/>
  <c r="D230"/>
  <c r="E230" s="1"/>
  <c r="D229"/>
  <c r="D228" s="1"/>
  <c r="C229"/>
  <c r="D227"/>
  <c r="E227" s="1"/>
  <c r="D226"/>
  <c r="D225"/>
  <c r="E225" s="1"/>
  <c r="D224"/>
  <c r="E224" s="1"/>
  <c r="C223"/>
  <c r="C222" s="1"/>
  <c r="D221"/>
  <c r="E221" s="1"/>
  <c r="E220" s="1"/>
  <c r="D220"/>
  <c r="D215" s="1"/>
  <c r="C220"/>
  <c r="E219"/>
  <c r="D219"/>
  <c r="E218"/>
  <c r="D218"/>
  <c r="E217"/>
  <c r="D217"/>
  <c r="E216"/>
  <c r="D216"/>
  <c r="C216"/>
  <c r="E214"/>
  <c r="E213" s="1"/>
  <c r="D214"/>
  <c r="D213" s="1"/>
  <c r="C213"/>
  <c r="D212"/>
  <c r="D211" s="1"/>
  <c r="C211"/>
  <c r="D210"/>
  <c r="E210" s="1"/>
  <c r="E209"/>
  <c r="D209"/>
  <c r="D208"/>
  <c r="C207"/>
  <c r="D206"/>
  <c r="E206" s="1"/>
  <c r="D205"/>
  <c r="C204"/>
  <c r="C203" s="1"/>
  <c r="D202"/>
  <c r="E202" s="1"/>
  <c r="E201" s="1"/>
  <c r="E200" s="1"/>
  <c r="C201"/>
  <c r="C200" s="1"/>
  <c r="D199"/>
  <c r="E199" s="1"/>
  <c r="E198" s="1"/>
  <c r="E197" s="1"/>
  <c r="C198"/>
  <c r="C197"/>
  <c r="D196"/>
  <c r="E196" s="1"/>
  <c r="E195" s="1"/>
  <c r="C195"/>
  <c r="E194"/>
  <c r="E193" s="1"/>
  <c r="D194"/>
  <c r="D193" s="1"/>
  <c r="C193"/>
  <c r="D192"/>
  <c r="E192" s="1"/>
  <c r="D191"/>
  <c r="E191" s="1"/>
  <c r="D190"/>
  <c r="E190" s="1"/>
  <c r="C189"/>
  <c r="C188" s="1"/>
  <c r="D187"/>
  <c r="E187" s="1"/>
  <c r="D186"/>
  <c r="C185"/>
  <c r="C184" s="1"/>
  <c r="D183"/>
  <c r="D182" s="1"/>
  <c r="C182"/>
  <c r="E181"/>
  <c r="E180" s="1"/>
  <c r="D181"/>
  <c r="D180" s="1"/>
  <c r="C180"/>
  <c r="C179" s="1"/>
  <c r="H176"/>
  <c r="D176"/>
  <c r="E176" s="1"/>
  <c r="H175"/>
  <c r="D175"/>
  <c r="H174"/>
  <c r="C174"/>
  <c r="H173"/>
  <c r="D173"/>
  <c r="E173" s="1"/>
  <c r="H172"/>
  <c r="D172"/>
  <c r="H171"/>
  <c r="C171"/>
  <c r="C170"/>
  <c r="H170" s="1"/>
  <c r="J170" s="1"/>
  <c r="H169"/>
  <c r="E169"/>
  <c r="D169"/>
  <c r="H168"/>
  <c r="D168"/>
  <c r="E168" s="1"/>
  <c r="E167" s="1"/>
  <c r="C167"/>
  <c r="H167" s="1"/>
  <c r="H166"/>
  <c r="D166"/>
  <c r="E166" s="1"/>
  <c r="H165"/>
  <c r="D165"/>
  <c r="E165" s="1"/>
  <c r="C164"/>
  <c r="H164" s="1"/>
  <c r="H162"/>
  <c r="D162"/>
  <c r="E162" s="1"/>
  <c r="H161"/>
  <c r="D161"/>
  <c r="C160"/>
  <c r="H160" s="1"/>
  <c r="H159"/>
  <c r="D159"/>
  <c r="E159" s="1"/>
  <c r="H158"/>
  <c r="E158"/>
  <c r="E157" s="1"/>
  <c r="D158"/>
  <c r="D157" s="1"/>
  <c r="C157"/>
  <c r="H157" s="1"/>
  <c r="H156"/>
  <c r="D156"/>
  <c r="E156" s="1"/>
  <c r="H155"/>
  <c r="D155"/>
  <c r="C154"/>
  <c r="H154" s="1"/>
  <c r="H151"/>
  <c r="D151"/>
  <c r="E151" s="1"/>
  <c r="H150"/>
  <c r="E150"/>
  <c r="D150"/>
  <c r="D149"/>
  <c r="C149"/>
  <c r="H149" s="1"/>
  <c r="H148"/>
  <c r="D148"/>
  <c r="E148" s="1"/>
  <c r="H147"/>
  <c r="E147"/>
  <c r="D147"/>
  <c r="D146"/>
  <c r="C146"/>
  <c r="H146" s="1"/>
  <c r="H145"/>
  <c r="D145"/>
  <c r="E145" s="1"/>
  <c r="H144"/>
  <c r="E144"/>
  <c r="D144"/>
  <c r="D143"/>
  <c r="C143"/>
  <c r="H143" s="1"/>
  <c r="H142"/>
  <c r="D142"/>
  <c r="E142" s="1"/>
  <c r="H141"/>
  <c r="E141"/>
  <c r="D141"/>
  <c r="D140"/>
  <c r="C140"/>
  <c r="H140" s="1"/>
  <c r="H139"/>
  <c r="D139"/>
  <c r="E139" s="1"/>
  <c r="H138"/>
  <c r="E138"/>
  <c r="D138"/>
  <c r="H137"/>
  <c r="D137"/>
  <c r="E137" s="1"/>
  <c r="E136" s="1"/>
  <c r="C136"/>
  <c r="H136" s="1"/>
  <c r="H134"/>
  <c r="D134"/>
  <c r="E134" s="1"/>
  <c r="H133"/>
  <c r="E133"/>
  <c r="D133"/>
  <c r="D132"/>
  <c r="C132"/>
  <c r="H132" s="1"/>
  <c r="H131"/>
  <c r="D131"/>
  <c r="E131" s="1"/>
  <c r="H130"/>
  <c r="E130"/>
  <c r="D130"/>
  <c r="D129"/>
  <c r="C129"/>
  <c r="H129" s="1"/>
  <c r="H128"/>
  <c r="D128"/>
  <c r="E128" s="1"/>
  <c r="H127"/>
  <c r="E127"/>
  <c r="D127"/>
  <c r="D126"/>
  <c r="C126"/>
  <c r="H126" s="1"/>
  <c r="H125"/>
  <c r="D125"/>
  <c r="E125" s="1"/>
  <c r="H124"/>
  <c r="E124"/>
  <c r="D124"/>
  <c r="D123"/>
  <c r="C123"/>
  <c r="H123" s="1"/>
  <c r="H122"/>
  <c r="D122"/>
  <c r="E122" s="1"/>
  <c r="H121"/>
  <c r="E121"/>
  <c r="D121"/>
  <c r="D120"/>
  <c r="C120"/>
  <c r="H120" s="1"/>
  <c r="H119"/>
  <c r="D119"/>
  <c r="E119" s="1"/>
  <c r="H118"/>
  <c r="E118"/>
  <c r="D118"/>
  <c r="D117"/>
  <c r="C117"/>
  <c r="H113"/>
  <c r="D113"/>
  <c r="E113" s="1"/>
  <c r="H112"/>
  <c r="D112"/>
  <c r="E112" s="1"/>
  <c r="H111"/>
  <c r="E111"/>
  <c r="D111"/>
  <c r="H110"/>
  <c r="D110"/>
  <c r="E110" s="1"/>
  <c r="H109"/>
  <c r="E109"/>
  <c r="D109"/>
  <c r="H108"/>
  <c r="D108"/>
  <c r="E108" s="1"/>
  <c r="H107"/>
  <c r="D107"/>
  <c r="E107" s="1"/>
  <c r="H106"/>
  <c r="D106"/>
  <c r="E106" s="1"/>
  <c r="H105"/>
  <c r="E105"/>
  <c r="D105"/>
  <c r="H104"/>
  <c r="D104"/>
  <c r="E104" s="1"/>
  <c r="H103"/>
  <c r="E103"/>
  <c r="D103"/>
  <c r="H102"/>
  <c r="D102"/>
  <c r="E102" s="1"/>
  <c r="H101"/>
  <c r="E101"/>
  <c r="D101"/>
  <c r="H100"/>
  <c r="D100"/>
  <c r="E100" s="1"/>
  <c r="H99"/>
  <c r="D99"/>
  <c r="E99" s="1"/>
  <c r="H98"/>
  <c r="D98"/>
  <c r="E98" s="1"/>
  <c r="D97"/>
  <c r="C97"/>
  <c r="H97" s="1"/>
  <c r="J97" s="1"/>
  <c r="H96"/>
  <c r="D96"/>
  <c r="E96" s="1"/>
  <c r="H95"/>
  <c r="E95"/>
  <c r="D95"/>
  <c r="H94"/>
  <c r="D94"/>
  <c r="E94" s="1"/>
  <c r="H93"/>
  <c r="E93"/>
  <c r="D93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E87"/>
  <c r="D87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E79"/>
  <c r="D79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E71"/>
  <c r="D7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E64" s="1"/>
  <c r="H63"/>
  <c r="E63"/>
  <c r="D63"/>
  <c r="H62"/>
  <c r="D62"/>
  <c r="H61"/>
  <c r="J61" s="1"/>
  <c r="C6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E55"/>
  <c r="D55"/>
  <c r="H54"/>
  <c r="D54"/>
  <c r="E54" s="1"/>
  <c r="H53"/>
  <c r="E53"/>
  <c r="D53"/>
  <c r="H52"/>
  <c r="D52"/>
  <c r="E52" s="1"/>
  <c r="H51"/>
  <c r="D51"/>
  <c r="E51" s="1"/>
  <c r="H50"/>
  <c r="D50"/>
  <c r="E50" s="1"/>
  <c r="H49"/>
  <c r="E49"/>
  <c r="D49"/>
  <c r="H48"/>
  <c r="D48"/>
  <c r="E48" s="1"/>
  <c r="H47"/>
  <c r="E47"/>
  <c r="D47"/>
  <c r="H46"/>
  <c r="D46"/>
  <c r="E46" s="1"/>
  <c r="H45"/>
  <c r="E45"/>
  <c r="D45"/>
  <c r="H44"/>
  <c r="D44"/>
  <c r="E44" s="1"/>
  <c r="H43"/>
  <c r="D43"/>
  <c r="E43" s="1"/>
  <c r="H42"/>
  <c r="D42"/>
  <c r="E42" s="1"/>
  <c r="H41"/>
  <c r="E41"/>
  <c r="D41"/>
  <c r="H40"/>
  <c r="D40"/>
  <c r="E40" s="1"/>
  <c r="H39"/>
  <c r="E39"/>
  <c r="D39"/>
  <c r="C38"/>
  <c r="H38" s="1"/>
  <c r="J38" s="1"/>
  <c r="H37"/>
  <c r="E37"/>
  <c r="D37"/>
  <c r="H36"/>
  <c r="D36"/>
  <c r="E36" s="1"/>
  <c r="H35"/>
  <c r="E35"/>
  <c r="D35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E29"/>
  <c r="D29"/>
  <c r="H28"/>
  <c r="D28"/>
  <c r="E28" s="1"/>
  <c r="H27"/>
  <c r="E27"/>
  <c r="D27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E21"/>
  <c r="D21"/>
  <c r="H20"/>
  <c r="D20"/>
  <c r="E20" s="1"/>
  <c r="H19"/>
  <c r="E19"/>
  <c r="D19"/>
  <c r="H18"/>
  <c r="D18"/>
  <c r="E18" s="1"/>
  <c r="H17"/>
  <c r="D17"/>
  <c r="E17" s="1"/>
  <c r="H16"/>
  <c r="D16"/>
  <c r="E16" s="1"/>
  <c r="H15"/>
  <c r="E15"/>
  <c r="D15"/>
  <c r="H14"/>
  <c r="D14"/>
  <c r="E14" s="1"/>
  <c r="H13"/>
  <c r="E13"/>
  <c r="D13"/>
  <c r="H12"/>
  <c r="D12"/>
  <c r="H11"/>
  <c r="J11" s="1"/>
  <c r="C11"/>
  <c r="H10"/>
  <c r="D10"/>
  <c r="E10" s="1"/>
  <c r="H9"/>
  <c r="D9"/>
  <c r="E9" s="1"/>
  <c r="H8"/>
  <c r="D8"/>
  <c r="E8" s="1"/>
  <c r="H7"/>
  <c r="D7"/>
  <c r="E7" s="1"/>
  <c r="H6"/>
  <c r="D6"/>
  <c r="E6" s="1"/>
  <c r="H5"/>
  <c r="E5"/>
  <c r="D5"/>
  <c r="C4"/>
  <c r="H4" s="1"/>
  <c r="J4" s="1"/>
  <c r="C513" i="33"/>
  <c r="C509"/>
  <c r="C504"/>
  <c r="C497"/>
  <c r="C494"/>
  <c r="C491"/>
  <c r="C474"/>
  <c r="C468"/>
  <c r="C463"/>
  <c r="C459"/>
  <c r="C455"/>
  <c r="C450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C344" i="34"/>
  <c r="C348"/>
  <c r="C353"/>
  <c r="C357"/>
  <c r="C362"/>
  <c r="C368"/>
  <c r="C373"/>
  <c r="C378"/>
  <c r="C382"/>
  <c r="C388"/>
  <c r="C392"/>
  <c r="C395"/>
  <c r="C399"/>
  <c r="C404"/>
  <c r="C409"/>
  <c r="C412"/>
  <c r="C416"/>
  <c r="C422"/>
  <c r="C429"/>
  <c r="C445"/>
  <c r="C450"/>
  <c r="C455"/>
  <c r="C459"/>
  <c r="C463"/>
  <c r="C468"/>
  <c r="C474"/>
  <c r="C289"/>
  <c r="C296"/>
  <c r="C298"/>
  <c r="C302"/>
  <c r="C305"/>
  <c r="C308"/>
  <c r="C265"/>
  <c r="C11"/>
  <c r="C509" i="35"/>
  <c r="C504"/>
  <c r="C486"/>
  <c r="C474"/>
  <c r="C468"/>
  <c r="H468" s="1"/>
  <c r="C463"/>
  <c r="C459"/>
  <c r="C455"/>
  <c r="C450"/>
  <c r="H450" s="1"/>
  <c r="C429"/>
  <c r="H429" s="1"/>
  <c r="C422"/>
  <c r="C416"/>
  <c r="C412"/>
  <c r="C409"/>
  <c r="C404"/>
  <c r="C399"/>
  <c r="C395"/>
  <c r="H395" s="1"/>
  <c r="C392"/>
  <c r="H392" s="1"/>
  <c r="C388"/>
  <c r="C382"/>
  <c r="C378"/>
  <c r="H378" s="1"/>
  <c r="C373"/>
  <c r="C368"/>
  <c r="C362"/>
  <c r="C357"/>
  <c r="H357" s="1"/>
  <c r="C353"/>
  <c r="C348"/>
  <c r="C344"/>
  <c r="C325"/>
  <c r="C328"/>
  <c r="C331"/>
  <c r="C265"/>
  <c r="C38"/>
  <c r="H38" s="1"/>
  <c r="J38" s="1"/>
  <c r="C11"/>
  <c r="C344" i="36"/>
  <c r="C348"/>
  <c r="C353"/>
  <c r="H353" s="1"/>
  <c r="C357"/>
  <c r="C362"/>
  <c r="C368"/>
  <c r="H368" s="1"/>
  <c r="C373"/>
  <c r="C378"/>
  <c r="C382"/>
  <c r="C388"/>
  <c r="C392"/>
  <c r="H392" s="1"/>
  <c r="C395"/>
  <c r="C399"/>
  <c r="C404"/>
  <c r="H404" s="1"/>
  <c r="C409"/>
  <c r="H409" s="1"/>
  <c r="C412"/>
  <c r="C416"/>
  <c r="C422"/>
  <c r="H422" s="1"/>
  <c r="C429"/>
  <c r="C298"/>
  <c r="C302"/>
  <c r="C265"/>
  <c r="C136"/>
  <c r="H136" s="1"/>
  <c r="C117"/>
  <c r="C120"/>
  <c r="C123"/>
  <c r="C126"/>
  <c r="H126" s="1"/>
  <c r="C38"/>
  <c r="H38" s="1"/>
  <c r="J38" s="1"/>
  <c r="C11"/>
  <c r="C61"/>
  <c r="H61" s="1"/>
  <c r="J61" s="1"/>
  <c r="E778" i="37"/>
  <c r="E777" s="1"/>
  <c r="D778"/>
  <c r="D777" s="1"/>
  <c r="C777"/>
  <c r="D776"/>
  <c r="E776" s="1"/>
  <c r="D775"/>
  <c r="E775" s="1"/>
  <c r="D774"/>
  <c r="E774" s="1"/>
  <c r="D773"/>
  <c r="C772"/>
  <c r="C771"/>
  <c r="D770"/>
  <c r="E770" s="1"/>
  <c r="D769"/>
  <c r="E769" s="1"/>
  <c r="D768"/>
  <c r="D767" s="1"/>
  <c r="C768"/>
  <c r="C767" s="1"/>
  <c r="D766"/>
  <c r="E766" s="1"/>
  <c r="E765" s="1"/>
  <c r="D765"/>
  <c r="C765"/>
  <c r="E764"/>
  <c r="D764"/>
  <c r="D763"/>
  <c r="E763" s="1"/>
  <c r="E761" s="1"/>
  <c r="E760" s="1"/>
  <c r="E762"/>
  <c r="D762"/>
  <c r="C761"/>
  <c r="C760" s="1"/>
  <c r="E759"/>
  <c r="D759"/>
  <c r="D758"/>
  <c r="E758" s="1"/>
  <c r="E756" s="1"/>
  <c r="E755" s="1"/>
  <c r="E757"/>
  <c r="D757"/>
  <c r="C756"/>
  <c r="C755" s="1"/>
  <c r="E754"/>
  <c r="D754"/>
  <c r="D753"/>
  <c r="E753" s="1"/>
  <c r="E751" s="1"/>
  <c r="E752"/>
  <c r="D752"/>
  <c r="C751"/>
  <c r="C750" s="1"/>
  <c r="C726" s="1"/>
  <c r="E749"/>
  <c r="D749"/>
  <c r="D748"/>
  <c r="E748" s="1"/>
  <c r="E747"/>
  <c r="D747"/>
  <c r="D746" s="1"/>
  <c r="E746"/>
  <c r="C746"/>
  <c r="C743" s="1"/>
  <c r="D745"/>
  <c r="D744" s="1"/>
  <c r="C744"/>
  <c r="D742"/>
  <c r="C741"/>
  <c r="E740"/>
  <c r="E739" s="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E723"/>
  <c r="D723"/>
  <c r="D722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E713"/>
  <c r="D713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E703"/>
  <c r="D703"/>
  <c r="H702"/>
  <c r="D702"/>
  <c r="E702" s="1"/>
  <c r="H701"/>
  <c r="E701"/>
  <c r="D701"/>
  <c r="H700"/>
  <c r="C700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E689"/>
  <c r="D689"/>
  <c r="H688"/>
  <c r="D688"/>
  <c r="E688" s="1"/>
  <c r="C687"/>
  <c r="H687" s="1"/>
  <c r="H686"/>
  <c r="D686"/>
  <c r="E686" s="1"/>
  <c r="H685"/>
  <c r="D685"/>
  <c r="E685" s="1"/>
  <c r="H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E677" s="1"/>
  <c r="E676" s="1"/>
  <c r="C676"/>
  <c r="H676" s="1"/>
  <c r="H675"/>
  <c r="D675"/>
  <c r="E675" s="1"/>
  <c r="H674"/>
  <c r="D674"/>
  <c r="E674" s="1"/>
  <c r="H673"/>
  <c r="E673"/>
  <c r="D673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E666"/>
  <c r="D666"/>
  <c r="D665"/>
  <c r="C665"/>
  <c r="H665" s="1"/>
  <c r="H664"/>
  <c r="D664"/>
  <c r="E664" s="1"/>
  <c r="H663"/>
  <c r="E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E656"/>
  <c r="D656"/>
  <c r="H655"/>
  <c r="D655"/>
  <c r="E655" s="1"/>
  <c r="H654"/>
  <c r="E654"/>
  <c r="D654"/>
  <c r="H653"/>
  <c r="D653"/>
  <c r="C653"/>
  <c r="H652"/>
  <c r="D652"/>
  <c r="E652" s="1"/>
  <c r="H651"/>
  <c r="E651"/>
  <c r="D65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E640"/>
  <c r="D640"/>
  <c r="H639"/>
  <c r="D639"/>
  <c r="H638"/>
  <c r="J638" s="1"/>
  <c r="C638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E632"/>
  <c r="D632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E625"/>
  <c r="D625"/>
  <c r="H624"/>
  <c r="D624"/>
  <c r="E624" s="1"/>
  <c r="H623"/>
  <c r="E623"/>
  <c r="D623"/>
  <c r="H622"/>
  <c r="D622"/>
  <c r="E622" s="1"/>
  <c r="H621"/>
  <c r="D621"/>
  <c r="E621" s="1"/>
  <c r="H620"/>
  <c r="D620"/>
  <c r="E620" s="1"/>
  <c r="H619"/>
  <c r="D619"/>
  <c r="D616" s="1"/>
  <c r="H618"/>
  <c r="D618"/>
  <c r="E618" s="1"/>
  <c r="H617"/>
  <c r="E617"/>
  <c r="D617"/>
  <c r="C616"/>
  <c r="H616" s="1"/>
  <c r="H615"/>
  <c r="D615"/>
  <c r="E615" s="1"/>
  <c r="H614"/>
  <c r="E614"/>
  <c r="D614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E607"/>
  <c r="D607"/>
  <c r="H606"/>
  <c r="D606"/>
  <c r="E606" s="1"/>
  <c r="H605"/>
  <c r="E605"/>
  <c r="D605"/>
  <c r="H604"/>
  <c r="D604"/>
  <c r="E604" s="1"/>
  <c r="C603"/>
  <c r="H603" s="1"/>
  <c r="H602"/>
  <c r="D602"/>
  <c r="E602" s="1"/>
  <c r="H601"/>
  <c r="D601"/>
  <c r="H600"/>
  <c r="E600"/>
  <c r="D600"/>
  <c r="C599"/>
  <c r="H599" s="1"/>
  <c r="H598"/>
  <c r="D598"/>
  <c r="E598" s="1"/>
  <c r="H597"/>
  <c r="E597"/>
  <c r="D597"/>
  <c r="H596"/>
  <c r="D596"/>
  <c r="E596" s="1"/>
  <c r="C595"/>
  <c r="H594"/>
  <c r="E594"/>
  <c r="D594"/>
  <c r="H593"/>
  <c r="D593"/>
  <c r="E593" s="1"/>
  <c r="E592" s="1"/>
  <c r="C592"/>
  <c r="H592" s="1"/>
  <c r="H591"/>
  <c r="E591"/>
  <c r="D591"/>
  <c r="H590"/>
  <c r="D590"/>
  <c r="E590" s="1"/>
  <c r="H589"/>
  <c r="E589"/>
  <c r="D589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E582"/>
  <c r="D582"/>
  <c r="D581"/>
  <c r="C581"/>
  <c r="H581" s="1"/>
  <c r="H580"/>
  <c r="D580"/>
  <c r="E580" s="1"/>
  <c r="H579"/>
  <c r="E579"/>
  <c r="D579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E572"/>
  <c r="D572"/>
  <c r="H571"/>
  <c r="D571"/>
  <c r="E571" s="1"/>
  <c r="H570"/>
  <c r="E570"/>
  <c r="D570"/>
  <c r="H569"/>
  <c r="D569"/>
  <c r="C569"/>
  <c r="H568"/>
  <c r="D568"/>
  <c r="E568" s="1"/>
  <c r="H567"/>
  <c r="E567"/>
  <c r="D567"/>
  <c r="H566"/>
  <c r="D566"/>
  <c r="E566" s="1"/>
  <c r="H565"/>
  <c r="D565"/>
  <c r="E565" s="1"/>
  <c r="H564"/>
  <c r="D564"/>
  <c r="E564" s="1"/>
  <c r="H563"/>
  <c r="E563"/>
  <c r="D563"/>
  <c r="C562"/>
  <c r="H562" s="1"/>
  <c r="H558"/>
  <c r="D558"/>
  <c r="H557"/>
  <c r="E557"/>
  <c r="D557"/>
  <c r="C556"/>
  <c r="H556" s="1"/>
  <c r="H555"/>
  <c r="D555"/>
  <c r="E555" s="1"/>
  <c r="H554"/>
  <c r="E554"/>
  <c r="D554"/>
  <c r="H553"/>
  <c r="D553"/>
  <c r="C552"/>
  <c r="H549"/>
  <c r="D549"/>
  <c r="H548"/>
  <c r="D548"/>
  <c r="E548" s="1"/>
  <c r="C547"/>
  <c r="H547" s="1"/>
  <c r="J547" s="1"/>
  <c r="H546"/>
  <c r="D546"/>
  <c r="H545"/>
  <c r="E545"/>
  <c r="D545"/>
  <c r="C544"/>
  <c r="H544" s="1"/>
  <c r="H543"/>
  <c r="D543"/>
  <c r="E543" s="1"/>
  <c r="H542"/>
  <c r="D542"/>
  <c r="E542" s="1"/>
  <c r="H541"/>
  <c r="D541"/>
  <c r="E541" s="1"/>
  <c r="H540"/>
  <c r="E540"/>
  <c r="D540"/>
  <c r="H539"/>
  <c r="D539"/>
  <c r="E539" s="1"/>
  <c r="C538"/>
  <c r="H538" s="1"/>
  <c r="H537"/>
  <c r="D537"/>
  <c r="E537" s="1"/>
  <c r="H536"/>
  <c r="D536"/>
  <c r="E536" s="1"/>
  <c r="H535"/>
  <c r="D535"/>
  <c r="E535" s="1"/>
  <c r="H534"/>
  <c r="D534"/>
  <c r="E534" s="1"/>
  <c r="H533"/>
  <c r="E533"/>
  <c r="D533"/>
  <c r="H532"/>
  <c r="D532"/>
  <c r="C531"/>
  <c r="H530"/>
  <c r="D530"/>
  <c r="H529"/>
  <c r="C529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E521"/>
  <c r="D52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E515"/>
  <c r="D515"/>
  <c r="H514"/>
  <c r="D514"/>
  <c r="E514" s="1"/>
  <c r="C513"/>
  <c r="H513" s="1"/>
  <c r="H512"/>
  <c r="D512"/>
  <c r="E512" s="1"/>
  <c r="H511"/>
  <c r="D511"/>
  <c r="H510"/>
  <c r="E510"/>
  <c r="D510"/>
  <c r="H508"/>
  <c r="D508"/>
  <c r="E508" s="1"/>
  <c r="H507"/>
  <c r="E507"/>
  <c r="D507"/>
  <c r="H506"/>
  <c r="D506"/>
  <c r="H505"/>
  <c r="E505"/>
  <c r="D505"/>
  <c r="H504"/>
  <c r="C504"/>
  <c r="H503"/>
  <c r="D503"/>
  <c r="E503" s="1"/>
  <c r="H502"/>
  <c r="E502"/>
  <c r="D502"/>
  <c r="H501"/>
  <c r="D501"/>
  <c r="E501" s="1"/>
  <c r="H500"/>
  <c r="E500"/>
  <c r="D500"/>
  <c r="H499"/>
  <c r="D499"/>
  <c r="E499" s="1"/>
  <c r="H498"/>
  <c r="D498"/>
  <c r="H497"/>
  <c r="C497"/>
  <c r="H496"/>
  <c r="D496"/>
  <c r="H495"/>
  <c r="D495"/>
  <c r="E495" s="1"/>
  <c r="H494"/>
  <c r="C494"/>
  <c r="H493"/>
  <c r="D493"/>
  <c r="E493" s="1"/>
  <c r="H492"/>
  <c r="E492"/>
  <c r="D492"/>
  <c r="H491"/>
  <c r="D491"/>
  <c r="C491"/>
  <c r="H490"/>
  <c r="D490"/>
  <c r="E490" s="1"/>
  <c r="H489"/>
  <c r="E489"/>
  <c r="D489"/>
  <c r="H488"/>
  <c r="D488"/>
  <c r="E488" s="1"/>
  <c r="H487"/>
  <c r="D487"/>
  <c r="H486"/>
  <c r="C486"/>
  <c r="H485"/>
  <c r="D485"/>
  <c r="C484"/>
  <c r="H482"/>
  <c r="H481"/>
  <c r="E481"/>
  <c r="D481"/>
  <c r="H480"/>
  <c r="D480"/>
  <c r="E480" s="1"/>
  <c r="H479"/>
  <c r="E479"/>
  <c r="D479"/>
  <c r="H478"/>
  <c r="D478"/>
  <c r="C477"/>
  <c r="H477" s="1"/>
  <c r="H476"/>
  <c r="D476"/>
  <c r="E476" s="1"/>
  <c r="H475"/>
  <c r="D475"/>
  <c r="C474"/>
  <c r="H474" s="1"/>
  <c r="H473"/>
  <c r="E473"/>
  <c r="D473"/>
  <c r="H472"/>
  <c r="D472"/>
  <c r="E472" s="1"/>
  <c r="H471"/>
  <c r="D471"/>
  <c r="E471" s="1"/>
  <c r="H470"/>
  <c r="D470"/>
  <c r="E470" s="1"/>
  <c r="H469"/>
  <c r="D469"/>
  <c r="E469" s="1"/>
  <c r="H468"/>
  <c r="C468"/>
  <c r="H467"/>
  <c r="D467"/>
  <c r="E467" s="1"/>
  <c r="H466"/>
  <c r="D466"/>
  <c r="E466" s="1"/>
  <c r="H465"/>
  <c r="D465"/>
  <c r="E465" s="1"/>
  <c r="H464"/>
  <c r="D464"/>
  <c r="E464" s="1"/>
  <c r="E463" s="1"/>
  <c r="H463"/>
  <c r="C463"/>
  <c r="H462"/>
  <c r="D462"/>
  <c r="E462" s="1"/>
  <c r="H461"/>
  <c r="D461"/>
  <c r="E461" s="1"/>
  <c r="H460"/>
  <c r="D460"/>
  <c r="C459"/>
  <c r="H458"/>
  <c r="E458"/>
  <c r="D458"/>
  <c r="H457"/>
  <c r="D457"/>
  <c r="H456"/>
  <c r="E456"/>
  <c r="D456"/>
  <c r="H455"/>
  <c r="C455"/>
  <c r="H454"/>
  <c r="D454"/>
  <c r="E454" s="1"/>
  <c r="H453"/>
  <c r="E453"/>
  <c r="D453"/>
  <c r="H452"/>
  <c r="D452"/>
  <c r="E452" s="1"/>
  <c r="H451"/>
  <c r="D451"/>
  <c r="H450"/>
  <c r="C450"/>
  <c r="H449"/>
  <c r="D449"/>
  <c r="E449" s="1"/>
  <c r="H448"/>
  <c r="D448"/>
  <c r="E448" s="1"/>
  <c r="H447"/>
  <c r="D447"/>
  <c r="E447" s="1"/>
  <c r="H446"/>
  <c r="D446"/>
  <c r="E446" s="1"/>
  <c r="H445"/>
  <c r="C445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E438"/>
  <c r="D438"/>
  <c r="H437"/>
  <c r="D437"/>
  <c r="E437" s="1"/>
  <c r="H436"/>
  <c r="E436"/>
  <c r="D436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E430"/>
  <c r="D430"/>
  <c r="C429"/>
  <c r="H429" s="1"/>
  <c r="H428"/>
  <c r="D428"/>
  <c r="E428" s="1"/>
  <c r="H427"/>
  <c r="D427"/>
  <c r="E427" s="1"/>
  <c r="H426"/>
  <c r="D426"/>
  <c r="E426" s="1"/>
  <c r="H425"/>
  <c r="E425"/>
  <c r="D425"/>
  <c r="H424"/>
  <c r="D424"/>
  <c r="E424" s="1"/>
  <c r="H423"/>
  <c r="E423"/>
  <c r="D423"/>
  <c r="C422"/>
  <c r="H422" s="1"/>
  <c r="H421"/>
  <c r="D421"/>
  <c r="E421" s="1"/>
  <c r="H420"/>
  <c r="E420"/>
  <c r="D420"/>
  <c r="H419"/>
  <c r="D419"/>
  <c r="E419" s="1"/>
  <c r="H418"/>
  <c r="E418"/>
  <c r="D418"/>
  <c r="H417"/>
  <c r="D417"/>
  <c r="C416"/>
  <c r="H416" s="1"/>
  <c r="H415"/>
  <c r="D415"/>
  <c r="E415" s="1"/>
  <c r="H414"/>
  <c r="D414"/>
  <c r="E414" s="1"/>
  <c r="H413"/>
  <c r="E413"/>
  <c r="D413"/>
  <c r="D412"/>
  <c r="C412"/>
  <c r="H412" s="1"/>
  <c r="H411"/>
  <c r="D411"/>
  <c r="E411" s="1"/>
  <c r="H410"/>
  <c r="E410"/>
  <c r="D410"/>
  <c r="D409"/>
  <c r="C409"/>
  <c r="H409" s="1"/>
  <c r="H408"/>
  <c r="D408"/>
  <c r="E408" s="1"/>
  <c r="H407"/>
  <c r="E407"/>
  <c r="D407"/>
  <c r="H406"/>
  <c r="D406"/>
  <c r="E406" s="1"/>
  <c r="H405"/>
  <c r="E405"/>
  <c r="D405"/>
  <c r="H404"/>
  <c r="C404"/>
  <c r="H403"/>
  <c r="D403"/>
  <c r="E403" s="1"/>
  <c r="H402"/>
  <c r="E402"/>
  <c r="D402"/>
  <c r="H401"/>
  <c r="D401"/>
  <c r="E401" s="1"/>
  <c r="H400"/>
  <c r="E400"/>
  <c r="D400"/>
  <c r="H399"/>
  <c r="C399"/>
  <c r="H398"/>
  <c r="D398"/>
  <c r="E398" s="1"/>
  <c r="H397"/>
  <c r="E397"/>
  <c r="D397"/>
  <c r="H396"/>
  <c r="D396"/>
  <c r="C395"/>
  <c r="H395" s="1"/>
  <c r="H394"/>
  <c r="D394"/>
  <c r="E394" s="1"/>
  <c r="H393"/>
  <c r="D393"/>
  <c r="C392"/>
  <c r="H392" s="1"/>
  <c r="H391"/>
  <c r="E391"/>
  <c r="D391"/>
  <c r="H390"/>
  <c r="D390"/>
  <c r="E390" s="1"/>
  <c r="H389"/>
  <c r="E389"/>
  <c r="D389"/>
  <c r="C388"/>
  <c r="H388" s="1"/>
  <c r="H387"/>
  <c r="D387"/>
  <c r="E387" s="1"/>
  <c r="H386"/>
  <c r="E386"/>
  <c r="D386"/>
  <c r="H385"/>
  <c r="D385"/>
  <c r="E385" s="1"/>
  <c r="H384"/>
  <c r="E384"/>
  <c r="D384"/>
  <c r="H383"/>
  <c r="D383"/>
  <c r="C382"/>
  <c r="H382" s="1"/>
  <c r="H381"/>
  <c r="D381"/>
  <c r="E381" s="1"/>
  <c r="H380"/>
  <c r="D380"/>
  <c r="E380" s="1"/>
  <c r="H379"/>
  <c r="E379"/>
  <c r="E378" s="1"/>
  <c r="D379"/>
  <c r="C378"/>
  <c r="H378" s="1"/>
  <c r="H377"/>
  <c r="D377"/>
  <c r="E377" s="1"/>
  <c r="H376"/>
  <c r="D376"/>
  <c r="E376" s="1"/>
  <c r="H375"/>
  <c r="D375"/>
  <c r="E375" s="1"/>
  <c r="H374"/>
  <c r="E374"/>
  <c r="E373" s="1"/>
  <c r="D374"/>
  <c r="D373"/>
  <c r="C373"/>
  <c r="H373" s="1"/>
  <c r="H372"/>
  <c r="D372"/>
  <c r="E372" s="1"/>
  <c r="H371"/>
  <c r="E371"/>
  <c r="D371"/>
  <c r="H370"/>
  <c r="D370"/>
  <c r="E370" s="1"/>
  <c r="H369"/>
  <c r="E369"/>
  <c r="D369"/>
  <c r="H368"/>
  <c r="D368"/>
  <c r="C368"/>
  <c r="H367"/>
  <c r="D367"/>
  <c r="E367" s="1"/>
  <c r="H366"/>
  <c r="E366"/>
  <c r="D366"/>
  <c r="H365"/>
  <c r="D365"/>
  <c r="E365" s="1"/>
  <c r="H364"/>
  <c r="D364"/>
  <c r="E364" s="1"/>
  <c r="H363"/>
  <c r="D363"/>
  <c r="C362"/>
  <c r="H362" s="1"/>
  <c r="H361"/>
  <c r="E361"/>
  <c r="D361"/>
  <c r="H360"/>
  <c r="D360"/>
  <c r="E360" s="1"/>
  <c r="H359"/>
  <c r="E359"/>
  <c r="D359"/>
  <c r="H358"/>
  <c r="D358"/>
  <c r="C357"/>
  <c r="H357" s="1"/>
  <c r="H356"/>
  <c r="E356"/>
  <c r="D356"/>
  <c r="H355"/>
  <c r="D355"/>
  <c r="E355" s="1"/>
  <c r="H354"/>
  <c r="E354"/>
  <c r="D354"/>
  <c r="C353"/>
  <c r="H353" s="1"/>
  <c r="H352"/>
  <c r="D352"/>
  <c r="E352" s="1"/>
  <c r="H351"/>
  <c r="D351"/>
  <c r="E351" s="1"/>
  <c r="H350"/>
  <c r="D350"/>
  <c r="E350" s="1"/>
  <c r="H349"/>
  <c r="E349"/>
  <c r="D349"/>
  <c r="C348"/>
  <c r="H348" s="1"/>
  <c r="H347"/>
  <c r="D347"/>
  <c r="E347" s="1"/>
  <c r="H346"/>
  <c r="D346"/>
  <c r="E346" s="1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E332"/>
  <c r="D332"/>
  <c r="C331"/>
  <c r="H331" s="1"/>
  <c r="H330"/>
  <c r="D330"/>
  <c r="E330" s="1"/>
  <c r="H329"/>
  <c r="D329"/>
  <c r="E329" s="1"/>
  <c r="H328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E317"/>
  <c r="D317"/>
  <c r="H316"/>
  <c r="D316"/>
  <c r="E316" s="1"/>
  <c r="C315"/>
  <c r="H313"/>
  <c r="D313"/>
  <c r="E313" s="1"/>
  <c r="H312"/>
  <c r="E312"/>
  <c r="D312"/>
  <c r="H311"/>
  <c r="E311"/>
  <c r="D311"/>
  <c r="H310"/>
  <c r="D310"/>
  <c r="E310" s="1"/>
  <c r="H309"/>
  <c r="D309"/>
  <c r="E309" s="1"/>
  <c r="C308"/>
  <c r="H308" s="1"/>
  <c r="H307"/>
  <c r="E307"/>
  <c r="D307"/>
  <c r="H306"/>
  <c r="E306"/>
  <c r="E305" s="1"/>
  <c r="D306"/>
  <c r="D305" s="1"/>
  <c r="C305"/>
  <c r="H305" s="1"/>
  <c r="H304"/>
  <c r="D304"/>
  <c r="E304" s="1"/>
  <c r="H303"/>
  <c r="D303"/>
  <c r="E303" s="1"/>
  <c r="H302"/>
  <c r="C302"/>
  <c r="H301"/>
  <c r="D301"/>
  <c r="E301" s="1"/>
  <c r="H300"/>
  <c r="D300"/>
  <c r="E300" s="1"/>
  <c r="H299"/>
  <c r="D299"/>
  <c r="E299" s="1"/>
  <c r="C298"/>
  <c r="H298" s="1"/>
  <c r="H297"/>
  <c r="D297"/>
  <c r="E297" s="1"/>
  <c r="E296" s="1"/>
  <c r="H296"/>
  <c r="C296"/>
  <c r="H295"/>
  <c r="E295"/>
  <c r="D295"/>
  <c r="H294"/>
  <c r="D294"/>
  <c r="E294" s="1"/>
  <c r="H293"/>
  <c r="D293"/>
  <c r="E293" s="1"/>
  <c r="H292"/>
  <c r="D292"/>
  <c r="E292" s="1"/>
  <c r="H291"/>
  <c r="D291"/>
  <c r="E291" s="1"/>
  <c r="H290"/>
  <c r="E290"/>
  <c r="D290"/>
  <c r="D289"/>
  <c r="C289"/>
  <c r="H289" s="1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E269"/>
  <c r="D269"/>
  <c r="H268"/>
  <c r="D268"/>
  <c r="E268" s="1"/>
  <c r="H267"/>
  <c r="D267"/>
  <c r="H266"/>
  <c r="E266"/>
  <c r="D266"/>
  <c r="C265"/>
  <c r="H265" s="1"/>
  <c r="H264"/>
  <c r="E264"/>
  <c r="D264"/>
  <c r="H262"/>
  <c r="D262"/>
  <c r="E262" s="1"/>
  <c r="H261"/>
  <c r="D261"/>
  <c r="E261" s="1"/>
  <c r="H260"/>
  <c r="C260"/>
  <c r="E252"/>
  <c r="D252"/>
  <c r="D251"/>
  <c r="D250" s="1"/>
  <c r="C250"/>
  <c r="E249"/>
  <c r="D249"/>
  <c r="D248"/>
  <c r="E247"/>
  <c r="D247"/>
  <c r="D246"/>
  <c r="E246" s="1"/>
  <c r="E245"/>
  <c r="D245"/>
  <c r="C244"/>
  <c r="C243" s="1"/>
  <c r="D242"/>
  <c r="D241"/>
  <c r="E241" s="1"/>
  <c r="D240"/>
  <c r="E240" s="1"/>
  <c r="C239"/>
  <c r="C238" s="1"/>
  <c r="D237"/>
  <c r="E237" s="1"/>
  <c r="E236" s="1"/>
  <c r="E235" s="1"/>
  <c r="D236"/>
  <c r="D235" s="1"/>
  <c r="C236"/>
  <c r="C235" s="1"/>
  <c r="D234"/>
  <c r="C233"/>
  <c r="D232"/>
  <c r="E232" s="1"/>
  <c r="D231"/>
  <c r="E230"/>
  <c r="D230"/>
  <c r="C229"/>
  <c r="C228" s="1"/>
  <c r="D227"/>
  <c r="E227" s="1"/>
  <c r="D226"/>
  <c r="D223" s="1"/>
  <c r="D222" s="1"/>
  <c r="E225"/>
  <c r="D225"/>
  <c r="D224"/>
  <c r="E224" s="1"/>
  <c r="C223"/>
  <c r="C222" s="1"/>
  <c r="D221"/>
  <c r="D220" s="1"/>
  <c r="C220"/>
  <c r="D219"/>
  <c r="E219" s="1"/>
  <c r="D218"/>
  <c r="E218" s="1"/>
  <c r="D217"/>
  <c r="E217" s="1"/>
  <c r="C216"/>
  <c r="C215" s="1"/>
  <c r="D214"/>
  <c r="E214" s="1"/>
  <c r="E213" s="1"/>
  <c r="D213"/>
  <c r="C213"/>
  <c r="D212"/>
  <c r="C211"/>
  <c r="D210"/>
  <c r="E210" s="1"/>
  <c r="E209"/>
  <c r="D209"/>
  <c r="D208"/>
  <c r="C207"/>
  <c r="D206"/>
  <c r="E206" s="1"/>
  <c r="E204" s="1"/>
  <c r="E205"/>
  <c r="D205"/>
  <c r="C204"/>
  <c r="E202"/>
  <c r="E201" s="1"/>
  <c r="E200" s="1"/>
  <c r="D202"/>
  <c r="D201"/>
  <c r="D200" s="1"/>
  <c r="C201"/>
  <c r="C200" s="1"/>
  <c r="D199"/>
  <c r="C198"/>
  <c r="C197"/>
  <c r="E196"/>
  <c r="E195" s="1"/>
  <c r="D196"/>
  <c r="D195"/>
  <c r="C195"/>
  <c r="D194"/>
  <c r="D193" s="1"/>
  <c r="C193"/>
  <c r="D192"/>
  <c r="E192" s="1"/>
  <c r="E191"/>
  <c r="D191"/>
  <c r="D190"/>
  <c r="C189"/>
  <c r="C188" s="1"/>
  <c r="D187"/>
  <c r="E187" s="1"/>
  <c r="E185" s="1"/>
  <c r="E184" s="1"/>
  <c r="E186"/>
  <c r="D186"/>
  <c r="C185"/>
  <c r="C184" s="1"/>
  <c r="E183"/>
  <c r="D183"/>
  <c r="E182"/>
  <c r="D182"/>
  <c r="C182"/>
  <c r="D181"/>
  <c r="D180" s="1"/>
  <c r="C180"/>
  <c r="C179" s="1"/>
  <c r="D179"/>
  <c r="H176"/>
  <c r="D176"/>
  <c r="H175"/>
  <c r="D175"/>
  <c r="E175" s="1"/>
  <c r="C174"/>
  <c r="H174" s="1"/>
  <c r="H173"/>
  <c r="D173"/>
  <c r="E173" s="1"/>
  <c r="H172"/>
  <c r="D172"/>
  <c r="E172" s="1"/>
  <c r="C171"/>
  <c r="H169"/>
  <c r="D169"/>
  <c r="H168"/>
  <c r="E168"/>
  <c r="D168"/>
  <c r="H167"/>
  <c r="C167"/>
  <c r="H166"/>
  <c r="E166"/>
  <c r="D166"/>
  <c r="H165"/>
  <c r="D165"/>
  <c r="C164"/>
  <c r="H162"/>
  <c r="D162"/>
  <c r="E162" s="1"/>
  <c r="H161"/>
  <c r="D161"/>
  <c r="E161" s="1"/>
  <c r="E160" s="1"/>
  <c r="H160"/>
  <c r="C160"/>
  <c r="H159"/>
  <c r="E159"/>
  <c r="D159"/>
  <c r="H158"/>
  <c r="D158"/>
  <c r="C157"/>
  <c r="H157" s="1"/>
  <c r="H156"/>
  <c r="D156"/>
  <c r="E156" s="1"/>
  <c r="H155"/>
  <c r="D155"/>
  <c r="E155" s="1"/>
  <c r="C154"/>
  <c r="C153" s="1"/>
  <c r="H151"/>
  <c r="D151"/>
  <c r="E151" s="1"/>
  <c r="H150"/>
  <c r="D150"/>
  <c r="E150" s="1"/>
  <c r="C149"/>
  <c r="H149" s="1"/>
  <c r="H148"/>
  <c r="E148"/>
  <c r="D148"/>
  <c r="H147"/>
  <c r="E147"/>
  <c r="E146" s="1"/>
  <c r="D147"/>
  <c r="D146" s="1"/>
  <c r="C146"/>
  <c r="H146" s="1"/>
  <c r="H145"/>
  <c r="D145"/>
  <c r="E145" s="1"/>
  <c r="H144"/>
  <c r="D144"/>
  <c r="H143"/>
  <c r="C143"/>
  <c r="H142"/>
  <c r="D142"/>
  <c r="E142" s="1"/>
  <c r="H141"/>
  <c r="D141"/>
  <c r="C140"/>
  <c r="H140" s="1"/>
  <c r="H139"/>
  <c r="D139"/>
  <c r="E139" s="1"/>
  <c r="H138"/>
  <c r="D138"/>
  <c r="E138" s="1"/>
  <c r="H137"/>
  <c r="E137"/>
  <c r="D137"/>
  <c r="C136"/>
  <c r="H134"/>
  <c r="D134"/>
  <c r="E134" s="1"/>
  <c r="H133"/>
  <c r="D133"/>
  <c r="E133" s="1"/>
  <c r="C132"/>
  <c r="H132" s="1"/>
  <c r="H131"/>
  <c r="D131"/>
  <c r="E131" s="1"/>
  <c r="H130"/>
  <c r="D130"/>
  <c r="C129"/>
  <c r="H129" s="1"/>
  <c r="H128"/>
  <c r="E128"/>
  <c r="D128"/>
  <c r="H127"/>
  <c r="D127"/>
  <c r="E127" s="1"/>
  <c r="D126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E118"/>
  <c r="D118"/>
  <c r="D117"/>
  <c r="C117"/>
  <c r="H117" s="1"/>
  <c r="H113"/>
  <c r="D113"/>
  <c r="E113" s="1"/>
  <c r="H112"/>
  <c r="E112"/>
  <c r="D112"/>
  <c r="H111"/>
  <c r="E111"/>
  <c r="D11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E104"/>
  <c r="D104"/>
  <c r="H103"/>
  <c r="D103"/>
  <c r="E103" s="1"/>
  <c r="H102"/>
  <c r="D102"/>
  <c r="E102" s="1"/>
  <c r="H101"/>
  <c r="D101"/>
  <c r="E101" s="1"/>
  <c r="H100"/>
  <c r="D100"/>
  <c r="E100" s="1"/>
  <c r="H99"/>
  <c r="E99"/>
  <c r="D99"/>
  <c r="H98"/>
  <c r="D98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E81"/>
  <c r="D81"/>
  <c r="H80"/>
  <c r="D80"/>
  <c r="E80" s="1"/>
  <c r="H79"/>
  <c r="E79"/>
  <c r="D79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E73"/>
  <c r="D73"/>
  <c r="H72"/>
  <c r="D72"/>
  <c r="E72" s="1"/>
  <c r="H71"/>
  <c r="E71"/>
  <c r="D71"/>
  <c r="H70"/>
  <c r="D70"/>
  <c r="E70" s="1"/>
  <c r="H69"/>
  <c r="D69"/>
  <c r="E69" s="1"/>
  <c r="C68"/>
  <c r="H68" s="1"/>
  <c r="J68" s="1"/>
  <c r="H66"/>
  <c r="D66"/>
  <c r="E66" s="1"/>
  <c r="H65"/>
  <c r="E65"/>
  <c r="D65"/>
  <c r="H64"/>
  <c r="D64"/>
  <c r="H63"/>
  <c r="E63"/>
  <c r="D63"/>
  <c r="H62"/>
  <c r="D62"/>
  <c r="E62" s="1"/>
  <c r="H61"/>
  <c r="J61" s="1"/>
  <c r="C61"/>
  <c r="H60"/>
  <c r="D60"/>
  <c r="E60" s="1"/>
  <c r="H59"/>
  <c r="D59"/>
  <c r="E59" s="1"/>
  <c r="H58"/>
  <c r="D58"/>
  <c r="E58" s="1"/>
  <c r="H57"/>
  <c r="E57"/>
  <c r="D57"/>
  <c r="H56"/>
  <c r="D56"/>
  <c r="E56" s="1"/>
  <c r="H55"/>
  <c r="E55"/>
  <c r="D55"/>
  <c r="H54"/>
  <c r="D54"/>
  <c r="E54" s="1"/>
  <c r="H53"/>
  <c r="E53"/>
  <c r="D53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E47"/>
  <c r="D47"/>
  <c r="H46"/>
  <c r="D46"/>
  <c r="E46" s="1"/>
  <c r="H45"/>
  <c r="E45"/>
  <c r="D45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E35"/>
  <c r="D35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E29"/>
  <c r="D29"/>
  <c r="H28"/>
  <c r="D28"/>
  <c r="E28" s="1"/>
  <c r="H27"/>
  <c r="E27"/>
  <c r="D27"/>
  <c r="H26"/>
  <c r="D26"/>
  <c r="E26" s="1"/>
  <c r="H25"/>
  <c r="D25"/>
  <c r="E25" s="1"/>
  <c r="H24"/>
  <c r="D24"/>
  <c r="E24" s="1"/>
  <c r="H23"/>
  <c r="E23"/>
  <c r="D23"/>
  <c r="H22"/>
  <c r="D22"/>
  <c r="E22" s="1"/>
  <c r="H21"/>
  <c r="E21"/>
  <c r="D21"/>
  <c r="H20"/>
  <c r="D20"/>
  <c r="E20" s="1"/>
  <c r="H19"/>
  <c r="E19"/>
  <c r="D19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E13"/>
  <c r="D13"/>
  <c r="H12"/>
  <c r="D12"/>
  <c r="H11"/>
  <c r="J11" s="1"/>
  <c r="C11"/>
  <c r="H10"/>
  <c r="D10"/>
  <c r="E10" s="1"/>
  <c r="H9"/>
  <c r="D9"/>
  <c r="E9" s="1"/>
  <c r="H8"/>
  <c r="D8"/>
  <c r="E8" s="1"/>
  <c r="H7"/>
  <c r="D7"/>
  <c r="E7" s="1"/>
  <c r="H6"/>
  <c r="D6"/>
  <c r="E6" s="1"/>
  <c r="H5"/>
  <c r="E5"/>
  <c r="D5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/>
  <c r="D770"/>
  <c r="E770" s="1"/>
  <c r="D769"/>
  <c r="C768"/>
  <c r="C767" s="1"/>
  <c r="D766"/>
  <c r="C765"/>
  <c r="D764"/>
  <c r="E764" s="1"/>
  <c r="D763"/>
  <c r="E763" s="1"/>
  <c r="D762"/>
  <c r="C761"/>
  <c r="C760"/>
  <c r="D759"/>
  <c r="E759" s="1"/>
  <c r="D758"/>
  <c r="D757"/>
  <c r="E757" s="1"/>
  <c r="C756"/>
  <c r="C755"/>
  <c r="D754"/>
  <c r="E754" s="1"/>
  <c r="D753"/>
  <c r="E753" s="1"/>
  <c r="D752"/>
  <c r="E752" s="1"/>
  <c r="D751"/>
  <c r="D750" s="1"/>
  <c r="C751"/>
  <c r="C750"/>
  <c r="D749"/>
  <c r="E749" s="1"/>
  <c r="D748"/>
  <c r="E748" s="1"/>
  <c r="D747"/>
  <c r="E747" s="1"/>
  <c r="E746" s="1"/>
  <c r="D746"/>
  <c r="C746"/>
  <c r="C743" s="1"/>
  <c r="D745"/>
  <c r="D744" s="1"/>
  <c r="D743" s="1"/>
  <c r="C744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D734"/>
  <c r="D733" s="1"/>
  <c r="C734"/>
  <c r="C733"/>
  <c r="D732"/>
  <c r="E732" s="1"/>
  <c r="E731" s="1"/>
  <c r="E730" s="1"/>
  <c r="D731"/>
  <c r="D730" s="1"/>
  <c r="C731"/>
  <c r="C730"/>
  <c r="D729"/>
  <c r="E729" s="1"/>
  <c r="D728"/>
  <c r="E728" s="1"/>
  <c r="E727" s="1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E706"/>
  <c r="D706"/>
  <c r="H705"/>
  <c r="D705"/>
  <c r="E705" s="1"/>
  <c r="H704"/>
  <c r="D704"/>
  <c r="E704" s="1"/>
  <c r="H703"/>
  <c r="D703"/>
  <c r="E703" s="1"/>
  <c r="H702"/>
  <c r="D702"/>
  <c r="E702" s="1"/>
  <c r="H701"/>
  <c r="D70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D665"/>
  <c r="C665"/>
  <c r="H665" s="1"/>
  <c r="H664"/>
  <c r="D664"/>
  <c r="E664" s="1"/>
  <c r="H663"/>
  <c r="D663"/>
  <c r="E663" s="1"/>
  <c r="H662"/>
  <c r="D662"/>
  <c r="E662" s="1"/>
  <c r="D66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E654" s="1"/>
  <c r="D653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E603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E569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E563" s="1"/>
  <c r="C562"/>
  <c r="H558"/>
  <c r="E558"/>
  <c r="D558"/>
  <c r="H557"/>
  <c r="D557"/>
  <c r="E557" s="1"/>
  <c r="C556"/>
  <c r="H556" s="1"/>
  <c r="H555"/>
  <c r="D555"/>
  <c r="E555" s="1"/>
  <c r="H554"/>
  <c r="H553"/>
  <c r="E553"/>
  <c r="D553"/>
  <c r="H552"/>
  <c r="H549"/>
  <c r="D549"/>
  <c r="E549" s="1"/>
  <c r="H548"/>
  <c r="D548"/>
  <c r="C547"/>
  <c r="H547" s="1"/>
  <c r="J547" s="1"/>
  <c r="H546"/>
  <c r="D546"/>
  <c r="E546" s="1"/>
  <c r="H545"/>
  <c r="D545"/>
  <c r="C544"/>
  <c r="C538" s="1"/>
  <c r="H538" s="1"/>
  <c r="H543"/>
  <c r="E543"/>
  <c r="D543"/>
  <c r="H542"/>
  <c r="D542"/>
  <c r="E542" s="1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H532"/>
  <c r="E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E511"/>
  <c r="D511"/>
  <c r="H510"/>
  <c r="D510"/>
  <c r="E510" s="1"/>
  <c r="C509"/>
  <c r="H509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E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E467"/>
  <c r="D467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E459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E452"/>
  <c r="D452"/>
  <c r="H451"/>
  <c r="D45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H429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E416" s="1"/>
  <c r="H416"/>
  <c r="H415"/>
  <c r="D415"/>
  <c r="E415" s="1"/>
  <c r="H414"/>
  <c r="D414"/>
  <c r="E414" s="1"/>
  <c r="H413"/>
  <c r="D413"/>
  <c r="E413" s="1"/>
  <c r="H412"/>
  <c r="H411"/>
  <c r="D411"/>
  <c r="E411" s="1"/>
  <c r="H410"/>
  <c r="D410"/>
  <c r="E410" s="1"/>
  <c r="H408"/>
  <c r="D408"/>
  <c r="E408" s="1"/>
  <c r="H407"/>
  <c r="D407"/>
  <c r="E407" s="1"/>
  <c r="H406"/>
  <c r="D406"/>
  <c r="E406" s="1"/>
  <c r="H405"/>
  <c r="D405"/>
  <c r="E405" s="1"/>
  <c r="H403"/>
  <c r="E403"/>
  <c r="D403"/>
  <c r="H402"/>
  <c r="D402"/>
  <c r="E402" s="1"/>
  <c r="H401"/>
  <c r="D401"/>
  <c r="E401" s="1"/>
  <c r="H400"/>
  <c r="D400"/>
  <c r="E400" s="1"/>
  <c r="D399"/>
  <c r="H399"/>
  <c r="H398"/>
  <c r="D398"/>
  <c r="E398" s="1"/>
  <c r="H397"/>
  <c r="D397"/>
  <c r="E397" s="1"/>
  <c r="H396"/>
  <c r="D396"/>
  <c r="E396" s="1"/>
  <c r="D395"/>
  <c r="H395"/>
  <c r="H394"/>
  <c r="D394"/>
  <c r="E394" s="1"/>
  <c r="H393"/>
  <c r="D393"/>
  <c r="E393" s="1"/>
  <c r="H391"/>
  <c r="D391"/>
  <c r="E391" s="1"/>
  <c r="H390"/>
  <c r="D390"/>
  <c r="E390" s="1"/>
  <c r="H389"/>
  <c r="D389"/>
  <c r="E389" s="1"/>
  <c r="H388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H382"/>
  <c r="H381"/>
  <c r="D381"/>
  <c r="E381" s="1"/>
  <c r="H380"/>
  <c r="D380"/>
  <c r="E380" s="1"/>
  <c r="H379"/>
  <c r="D379"/>
  <c r="E379" s="1"/>
  <c r="H378"/>
  <c r="H377"/>
  <c r="D377"/>
  <c r="E377" s="1"/>
  <c r="H376"/>
  <c r="D376"/>
  <c r="E376" s="1"/>
  <c r="H375"/>
  <c r="D375"/>
  <c r="E375" s="1"/>
  <c r="H374"/>
  <c r="D374"/>
  <c r="E374" s="1"/>
  <c r="H373"/>
  <c r="H372"/>
  <c r="D372"/>
  <c r="E372" s="1"/>
  <c r="H371"/>
  <c r="D371"/>
  <c r="E371" s="1"/>
  <c r="H370"/>
  <c r="E370"/>
  <c r="D370"/>
  <c r="H369"/>
  <c r="D369"/>
  <c r="H367"/>
  <c r="D367"/>
  <c r="E367" s="1"/>
  <c r="H366"/>
  <c r="D366"/>
  <c r="E366" s="1"/>
  <c r="H365"/>
  <c r="D365"/>
  <c r="E365" s="1"/>
  <c r="H364"/>
  <c r="D364"/>
  <c r="E364" s="1"/>
  <c r="H363"/>
  <c r="D363"/>
  <c r="E363" s="1"/>
  <c r="E362" s="1"/>
  <c r="H362"/>
  <c r="H361"/>
  <c r="D361"/>
  <c r="E361" s="1"/>
  <c r="H360"/>
  <c r="E360"/>
  <c r="D360"/>
  <c r="H359"/>
  <c r="D359"/>
  <c r="E359" s="1"/>
  <c r="H358"/>
  <c r="D358"/>
  <c r="H357"/>
  <c r="H356"/>
  <c r="D356"/>
  <c r="E356" s="1"/>
  <c r="H355"/>
  <c r="D355"/>
  <c r="E355" s="1"/>
  <c r="H354"/>
  <c r="D354"/>
  <c r="E354" s="1"/>
  <c r="H352"/>
  <c r="D352"/>
  <c r="E352" s="1"/>
  <c r="H351"/>
  <c r="D351"/>
  <c r="E351" s="1"/>
  <c r="H350"/>
  <c r="D350"/>
  <c r="E350" s="1"/>
  <c r="H349"/>
  <c r="D349"/>
  <c r="E349" s="1"/>
  <c r="E348" s="1"/>
  <c r="H348"/>
  <c r="H347"/>
  <c r="D347"/>
  <c r="E347" s="1"/>
  <c r="H346"/>
  <c r="D346"/>
  <c r="E346" s="1"/>
  <c r="H345"/>
  <c r="D345"/>
  <c r="E345" s="1"/>
  <c r="H344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E330"/>
  <c r="D330"/>
  <c r="H329"/>
  <c r="D329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E310"/>
  <c r="D310"/>
  <c r="H309"/>
  <c r="D309"/>
  <c r="C308"/>
  <c r="H308" s="1"/>
  <c r="H307"/>
  <c r="D307"/>
  <c r="E307" s="1"/>
  <c r="H306"/>
  <c r="D306"/>
  <c r="E306" s="1"/>
  <c r="C305"/>
  <c r="H305" s="1"/>
  <c r="H304"/>
  <c r="D304"/>
  <c r="E304" s="1"/>
  <c r="H303"/>
  <c r="D303"/>
  <c r="H302"/>
  <c r="H301"/>
  <c r="D301"/>
  <c r="E301" s="1"/>
  <c r="H300"/>
  <c r="D300"/>
  <c r="E300" s="1"/>
  <c r="H299"/>
  <c r="D299"/>
  <c r="H298"/>
  <c r="H297"/>
  <c r="D297"/>
  <c r="C296"/>
  <c r="H296" s="1"/>
  <c r="H295"/>
  <c r="D295"/>
  <c r="E295" s="1"/>
  <c r="H294"/>
  <c r="D294"/>
  <c r="E294" s="1"/>
  <c r="H293"/>
  <c r="D293"/>
  <c r="E293" s="1"/>
  <c r="H292"/>
  <c r="D292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H264"/>
  <c r="D264"/>
  <c r="E264" s="1"/>
  <c r="H262"/>
  <c r="D262"/>
  <c r="H261"/>
  <c r="D261"/>
  <c r="E261" s="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E241"/>
  <c r="D241"/>
  <c r="D240"/>
  <c r="E240" s="1"/>
  <c r="D239"/>
  <c r="D238" s="1"/>
  <c r="C239"/>
  <c r="C238" s="1"/>
  <c r="D237"/>
  <c r="E237" s="1"/>
  <c r="E236" s="1"/>
  <c r="E235" s="1"/>
  <c r="C236"/>
  <c r="C235" s="1"/>
  <c r="E234"/>
  <c r="E233" s="1"/>
  <c r="D234"/>
  <c r="D233" s="1"/>
  <c r="C233"/>
  <c r="D232"/>
  <c r="E232" s="1"/>
  <c r="D231"/>
  <c r="E231" s="1"/>
  <c r="D230"/>
  <c r="E230" s="1"/>
  <c r="C229"/>
  <c r="C228" s="1"/>
  <c r="D227"/>
  <c r="E227" s="1"/>
  <c r="D226"/>
  <c r="D225"/>
  <c r="E225" s="1"/>
  <c r="D224"/>
  <c r="E224" s="1"/>
  <c r="C223"/>
  <c r="C222" s="1"/>
  <c r="D221"/>
  <c r="D220" s="1"/>
  <c r="C220"/>
  <c r="D219"/>
  <c r="E218"/>
  <c r="D218"/>
  <c r="D217"/>
  <c r="E217" s="1"/>
  <c r="C216"/>
  <c r="C215" s="1"/>
  <c r="D214"/>
  <c r="D213" s="1"/>
  <c r="C213"/>
  <c r="D212"/>
  <c r="E212" s="1"/>
  <c r="E211" s="1"/>
  <c r="C211"/>
  <c r="D210"/>
  <c r="E210" s="1"/>
  <c r="D209"/>
  <c r="E209" s="1"/>
  <c r="D208"/>
  <c r="D207" s="1"/>
  <c r="C207"/>
  <c r="D206"/>
  <c r="E206" s="1"/>
  <c r="D205"/>
  <c r="E205" s="1"/>
  <c r="C204"/>
  <c r="C203" s="1"/>
  <c r="D202"/>
  <c r="E202" s="1"/>
  <c r="E201" s="1"/>
  <c r="E200" s="1"/>
  <c r="C201"/>
  <c r="C200" s="1"/>
  <c r="D199"/>
  <c r="E199" s="1"/>
  <c r="E198" s="1"/>
  <c r="E197" s="1"/>
  <c r="C198"/>
  <c r="C197" s="1"/>
  <c r="D196"/>
  <c r="E196" s="1"/>
  <c r="E195" s="1"/>
  <c r="C195"/>
  <c r="D194"/>
  <c r="D193" s="1"/>
  <c r="C193"/>
  <c r="D192"/>
  <c r="E192" s="1"/>
  <c r="D191"/>
  <c r="E191" s="1"/>
  <c r="D190"/>
  <c r="C189"/>
  <c r="C188" s="1"/>
  <c r="D187"/>
  <c r="E187" s="1"/>
  <c r="D186"/>
  <c r="E186" s="1"/>
  <c r="C185"/>
  <c r="C184"/>
  <c r="D183"/>
  <c r="C182"/>
  <c r="D181"/>
  <c r="C180"/>
  <c r="C179" s="1"/>
  <c r="H176"/>
  <c r="D176"/>
  <c r="E176" s="1"/>
  <c r="H175"/>
  <c r="D175"/>
  <c r="C174"/>
  <c r="H174" s="1"/>
  <c r="H173"/>
  <c r="D173"/>
  <c r="H172"/>
  <c r="D172"/>
  <c r="E172" s="1"/>
  <c r="C171"/>
  <c r="H171" s="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C160"/>
  <c r="H160" s="1"/>
  <c r="H159"/>
  <c r="D159"/>
  <c r="E159" s="1"/>
  <c r="H158"/>
  <c r="D158"/>
  <c r="E158" s="1"/>
  <c r="H157"/>
  <c r="C157"/>
  <c r="H156"/>
  <c r="D156"/>
  <c r="D154" s="1"/>
  <c r="H155"/>
  <c r="E155"/>
  <c r="D155"/>
  <c r="C154"/>
  <c r="C153" s="1"/>
  <c r="H153" s="1"/>
  <c r="J153" s="1"/>
  <c r="H151"/>
  <c r="D151"/>
  <c r="D149" s="1"/>
  <c r="H150"/>
  <c r="E150"/>
  <c r="D150"/>
  <c r="C149"/>
  <c r="H149" s="1"/>
  <c r="H148"/>
  <c r="D148"/>
  <c r="E148" s="1"/>
  <c r="H147"/>
  <c r="D147"/>
  <c r="E147" s="1"/>
  <c r="E146" s="1"/>
  <c r="C146"/>
  <c r="H146" s="1"/>
  <c r="H145"/>
  <c r="D145"/>
  <c r="H144"/>
  <c r="D144"/>
  <c r="E144" s="1"/>
  <c r="C143"/>
  <c r="H143" s="1"/>
  <c r="H142"/>
  <c r="D142"/>
  <c r="E142" s="1"/>
  <c r="H141"/>
  <c r="D141"/>
  <c r="E141" s="1"/>
  <c r="E140" s="1"/>
  <c r="C140"/>
  <c r="H140" s="1"/>
  <c r="H139"/>
  <c r="D139"/>
  <c r="E139" s="1"/>
  <c r="H138"/>
  <c r="E138"/>
  <c r="D138"/>
  <c r="H137"/>
  <c r="D137"/>
  <c r="E137" s="1"/>
  <c r="H134"/>
  <c r="D134"/>
  <c r="E134" s="1"/>
  <c r="H133"/>
  <c r="E133"/>
  <c r="E132" s="1"/>
  <c r="D133"/>
  <c r="C132"/>
  <c r="H132" s="1"/>
  <c r="H131"/>
  <c r="D131"/>
  <c r="H130"/>
  <c r="D130"/>
  <c r="E130" s="1"/>
  <c r="H129"/>
  <c r="C129"/>
  <c r="H128"/>
  <c r="D128"/>
  <c r="E128" s="1"/>
  <c r="H127"/>
  <c r="D127"/>
  <c r="E127" s="1"/>
  <c r="H125"/>
  <c r="D125"/>
  <c r="E125" s="1"/>
  <c r="H124"/>
  <c r="D124"/>
  <c r="E124" s="1"/>
  <c r="H123"/>
  <c r="H122"/>
  <c r="D122"/>
  <c r="E122" s="1"/>
  <c r="H121"/>
  <c r="D121"/>
  <c r="D120" s="1"/>
  <c r="H120"/>
  <c r="H119"/>
  <c r="D119"/>
  <c r="E119" s="1"/>
  <c r="H118"/>
  <c r="D118"/>
  <c r="E118" s="1"/>
  <c r="H117"/>
  <c r="H113"/>
  <c r="D113"/>
  <c r="E113" s="1"/>
  <c r="H112"/>
  <c r="D112"/>
  <c r="E112" s="1"/>
  <c r="H111"/>
  <c r="E111"/>
  <c r="D11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E79"/>
  <c r="D79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H1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C772"/>
  <c r="C771" s="1"/>
  <c r="D770"/>
  <c r="E770" s="1"/>
  <c r="E769"/>
  <c r="E768" s="1"/>
  <c r="E767" s="1"/>
  <c r="D769"/>
  <c r="D768" s="1"/>
  <c r="D767" s="1"/>
  <c r="C768"/>
  <c r="C767" s="1"/>
  <c r="E766"/>
  <c r="E765" s="1"/>
  <c r="D766"/>
  <c r="D765"/>
  <c r="C765"/>
  <c r="D764"/>
  <c r="E764" s="1"/>
  <c r="D763"/>
  <c r="E763" s="1"/>
  <c r="D762"/>
  <c r="C761"/>
  <c r="C760"/>
  <c r="D759"/>
  <c r="D758"/>
  <c r="E758" s="1"/>
  <c r="D757"/>
  <c r="E757" s="1"/>
  <c r="C756"/>
  <c r="C755" s="1"/>
  <c r="D754"/>
  <c r="E754" s="1"/>
  <c r="D753"/>
  <c r="D752"/>
  <c r="E752" s="1"/>
  <c r="C751"/>
  <c r="C750"/>
  <c r="D749"/>
  <c r="E749" s="1"/>
  <c r="D748"/>
  <c r="E748" s="1"/>
  <c r="D747"/>
  <c r="E747" s="1"/>
  <c r="E746" s="1"/>
  <c r="D746"/>
  <c r="C746"/>
  <c r="C743" s="1"/>
  <c r="D745"/>
  <c r="D744" s="1"/>
  <c r="C744"/>
  <c r="D742"/>
  <c r="D741" s="1"/>
  <c r="C741"/>
  <c r="D740"/>
  <c r="E740" s="1"/>
  <c r="E739" s="1"/>
  <c r="C739"/>
  <c r="E738"/>
  <c r="D738"/>
  <c r="D737"/>
  <c r="E737" s="1"/>
  <c r="D736"/>
  <c r="E736" s="1"/>
  <c r="D735"/>
  <c r="C734"/>
  <c r="C733"/>
  <c r="D732"/>
  <c r="D731" s="1"/>
  <c r="D730" s="1"/>
  <c r="C731"/>
  <c r="C730" s="1"/>
  <c r="D729"/>
  <c r="E729" s="1"/>
  <c r="E728"/>
  <c r="D728"/>
  <c r="C727"/>
  <c r="H724"/>
  <c r="E724"/>
  <c r="D724"/>
  <c r="H723"/>
  <c r="D723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E714"/>
  <c r="D714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D688"/>
  <c r="C687"/>
  <c r="H687" s="1"/>
  <c r="H686"/>
  <c r="D686"/>
  <c r="E686" s="1"/>
  <c r="H685"/>
  <c r="D685"/>
  <c r="H684"/>
  <c r="D684"/>
  <c r="E684" s="1"/>
  <c r="C683"/>
  <c r="H683" s="1"/>
  <c r="H682"/>
  <c r="E682"/>
  <c r="D682"/>
  <c r="H681"/>
  <c r="D681"/>
  <c r="E681" s="1"/>
  <c r="H680"/>
  <c r="D680"/>
  <c r="E680" s="1"/>
  <c r="C679"/>
  <c r="H679" s="1"/>
  <c r="H678"/>
  <c r="D678"/>
  <c r="E678" s="1"/>
  <c r="E676" s="1"/>
  <c r="H677"/>
  <c r="E677"/>
  <c r="D677"/>
  <c r="D676"/>
  <c r="C676"/>
  <c r="H676" s="1"/>
  <c r="H675"/>
  <c r="D675"/>
  <c r="E675" s="1"/>
  <c r="H674"/>
  <c r="D674"/>
  <c r="E674" s="1"/>
  <c r="H673"/>
  <c r="D673"/>
  <c r="E673" s="1"/>
  <c r="H672"/>
  <c r="D672"/>
  <c r="D671" s="1"/>
  <c r="C671"/>
  <c r="H671" s="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E663" s="1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E652"/>
  <c r="D652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H643"/>
  <c r="D643"/>
  <c r="E643" s="1"/>
  <c r="C642"/>
  <c r="H642" s="1"/>
  <c r="J642" s="1"/>
  <c r="H641"/>
  <c r="D641"/>
  <c r="H640"/>
  <c r="D640"/>
  <c r="E640" s="1"/>
  <c r="H639"/>
  <c r="D639"/>
  <c r="E639" s="1"/>
  <c r="H638"/>
  <c r="J638" s="1"/>
  <c r="C638"/>
  <c r="H637"/>
  <c r="D637"/>
  <c r="E637" s="1"/>
  <c r="H636"/>
  <c r="D636"/>
  <c r="E636" s="1"/>
  <c r="H635"/>
  <c r="D635"/>
  <c r="H634"/>
  <c r="D634"/>
  <c r="E634" s="1"/>
  <c r="H633"/>
  <c r="E633"/>
  <c r="D633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E624"/>
  <c r="D624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H617"/>
  <c r="D617"/>
  <c r="E617" s="1"/>
  <c r="C616"/>
  <c r="H616" s="1"/>
  <c r="H615"/>
  <c r="E615"/>
  <c r="D615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E600"/>
  <c r="D600"/>
  <c r="C599"/>
  <c r="H599" s="1"/>
  <c r="H598"/>
  <c r="D598"/>
  <c r="E598" s="1"/>
  <c r="H597"/>
  <c r="D597"/>
  <c r="E597" s="1"/>
  <c r="H596"/>
  <c r="D596"/>
  <c r="E596" s="1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E566"/>
  <c r="D566"/>
  <c r="H565"/>
  <c r="D565"/>
  <c r="E565" s="1"/>
  <c r="H564"/>
  <c r="D564"/>
  <c r="E564" s="1"/>
  <c r="H563"/>
  <c r="D563"/>
  <c r="E563" s="1"/>
  <c r="H562"/>
  <c r="C562"/>
  <c r="H558"/>
  <c r="E558"/>
  <c r="D558"/>
  <c r="H557"/>
  <c r="D557"/>
  <c r="C556"/>
  <c r="H556" s="1"/>
  <c r="H555"/>
  <c r="D555"/>
  <c r="E555" s="1"/>
  <c r="H554"/>
  <c r="E554"/>
  <c r="D554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E533"/>
  <c r="D533"/>
  <c r="H532"/>
  <c r="D532"/>
  <c r="C531"/>
  <c r="H531" s="1"/>
  <c r="H530"/>
  <c r="D530"/>
  <c r="E530" s="1"/>
  <c r="E529" s="1"/>
  <c r="C529"/>
  <c r="H529" s="1"/>
  <c r="C528"/>
  <c r="H528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H513"/>
  <c r="H512"/>
  <c r="D512"/>
  <c r="E512" s="1"/>
  <c r="H511"/>
  <c r="D511"/>
  <c r="E511" s="1"/>
  <c r="H510"/>
  <c r="D510"/>
  <c r="E510" s="1"/>
  <c r="H509"/>
  <c r="H508"/>
  <c r="D508"/>
  <c r="E508" s="1"/>
  <c r="H507"/>
  <c r="D507"/>
  <c r="E507" s="1"/>
  <c r="H506"/>
  <c r="D506"/>
  <c r="E506" s="1"/>
  <c r="H505"/>
  <c r="D505"/>
  <c r="E505" s="1"/>
  <c r="H504"/>
  <c r="H503"/>
  <c r="D503"/>
  <c r="E503" s="1"/>
  <c r="H502"/>
  <c r="D502"/>
  <c r="E502" s="1"/>
  <c r="H501"/>
  <c r="D501"/>
  <c r="E501" s="1"/>
  <c r="H500"/>
  <c r="D500"/>
  <c r="E500" s="1"/>
  <c r="H499"/>
  <c r="D499"/>
  <c r="D497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D491" s="1"/>
  <c r="H492"/>
  <c r="D492"/>
  <c r="E492" s="1"/>
  <c r="C491"/>
  <c r="H491" s="1"/>
  <c r="H490"/>
  <c r="D490"/>
  <c r="E490" s="1"/>
  <c r="H489"/>
  <c r="D489"/>
  <c r="E489" s="1"/>
  <c r="H488"/>
  <c r="D488"/>
  <c r="H487"/>
  <c r="D487"/>
  <c r="E487" s="1"/>
  <c r="H486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D474" s="1"/>
  <c r="H474"/>
  <c r="H473"/>
  <c r="D473"/>
  <c r="E473" s="1"/>
  <c r="H472"/>
  <c r="D472"/>
  <c r="E472" s="1"/>
  <c r="H471"/>
  <c r="D471"/>
  <c r="E471" s="1"/>
  <c r="H470"/>
  <c r="D470"/>
  <c r="E470" s="1"/>
  <c r="H469"/>
  <c r="D469"/>
  <c r="H467"/>
  <c r="D467"/>
  <c r="E467" s="1"/>
  <c r="H466"/>
  <c r="D466"/>
  <c r="E466" s="1"/>
  <c r="H465"/>
  <c r="D465"/>
  <c r="E465" s="1"/>
  <c r="H464"/>
  <c r="D464"/>
  <c r="E464" s="1"/>
  <c r="H463"/>
  <c r="H462"/>
  <c r="D462"/>
  <c r="E462" s="1"/>
  <c r="H461"/>
  <c r="D461"/>
  <c r="E461" s="1"/>
  <c r="H460"/>
  <c r="D460"/>
  <c r="E460" s="1"/>
  <c r="H459"/>
  <c r="H458"/>
  <c r="D458"/>
  <c r="E458" s="1"/>
  <c r="H457"/>
  <c r="D457"/>
  <c r="H456"/>
  <c r="D456"/>
  <c r="E456" s="1"/>
  <c r="H455"/>
  <c r="H454"/>
  <c r="D454"/>
  <c r="E454" s="1"/>
  <c r="H453"/>
  <c r="D453"/>
  <c r="E453" s="1"/>
  <c r="H452"/>
  <c r="D452"/>
  <c r="H451"/>
  <c r="D451"/>
  <c r="E451" s="1"/>
  <c r="H449"/>
  <c r="D449"/>
  <c r="E449" s="1"/>
  <c r="H448"/>
  <c r="D448"/>
  <c r="E448" s="1"/>
  <c r="H447"/>
  <c r="D447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H428"/>
  <c r="D428"/>
  <c r="E428" s="1"/>
  <c r="H427"/>
  <c r="D427"/>
  <c r="E427" s="1"/>
  <c r="H426"/>
  <c r="D426"/>
  <c r="E426" s="1"/>
  <c r="H425"/>
  <c r="D425"/>
  <c r="E425" s="1"/>
  <c r="H424"/>
  <c r="D424"/>
  <c r="H423"/>
  <c r="D423"/>
  <c r="E423" s="1"/>
  <c r="H422"/>
  <c r="H421"/>
  <c r="D421"/>
  <c r="E421" s="1"/>
  <c r="H420"/>
  <c r="D420"/>
  <c r="E420" s="1"/>
  <c r="H419"/>
  <c r="D419"/>
  <c r="E419" s="1"/>
  <c r="H418"/>
  <c r="D418"/>
  <c r="E418" s="1"/>
  <c r="H417"/>
  <c r="D417"/>
  <c r="D416" s="1"/>
  <c r="H416"/>
  <c r="H415"/>
  <c r="D415"/>
  <c r="E415" s="1"/>
  <c r="H414"/>
  <c r="D414"/>
  <c r="H413"/>
  <c r="D413"/>
  <c r="E413" s="1"/>
  <c r="H412"/>
  <c r="H411"/>
  <c r="D411"/>
  <c r="E411" s="1"/>
  <c r="H410"/>
  <c r="D410"/>
  <c r="E410" s="1"/>
  <c r="H409"/>
  <c r="H408"/>
  <c r="D408"/>
  <c r="E408" s="1"/>
  <c r="H407"/>
  <c r="D407"/>
  <c r="E407" s="1"/>
  <c r="H406"/>
  <c r="D406"/>
  <c r="E406" s="1"/>
  <c r="H405"/>
  <c r="D405"/>
  <c r="E405" s="1"/>
  <c r="H404"/>
  <c r="H403"/>
  <c r="D403"/>
  <c r="E403" s="1"/>
  <c r="H402"/>
  <c r="D402"/>
  <c r="E402" s="1"/>
  <c r="H401"/>
  <c r="D401"/>
  <c r="E401" s="1"/>
  <c r="H400"/>
  <c r="D400"/>
  <c r="E400" s="1"/>
  <c r="H399"/>
  <c r="H398"/>
  <c r="D398"/>
  <c r="E398" s="1"/>
  <c r="H397"/>
  <c r="D397"/>
  <c r="E397" s="1"/>
  <c r="H396"/>
  <c r="D396"/>
  <c r="E396" s="1"/>
  <c r="H394"/>
  <c r="D394"/>
  <c r="E394" s="1"/>
  <c r="H393"/>
  <c r="D393"/>
  <c r="E393" s="1"/>
  <c r="H391"/>
  <c r="D391"/>
  <c r="E391" s="1"/>
  <c r="H390"/>
  <c r="D390"/>
  <c r="E390" s="1"/>
  <c r="H389"/>
  <c r="D389"/>
  <c r="E389" s="1"/>
  <c r="H388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H382"/>
  <c r="H381"/>
  <c r="D381"/>
  <c r="E381" s="1"/>
  <c r="H380"/>
  <c r="D380"/>
  <c r="E380" s="1"/>
  <c r="H379"/>
  <c r="D379"/>
  <c r="E379" s="1"/>
  <c r="H377"/>
  <c r="D377"/>
  <c r="E377" s="1"/>
  <c r="H376"/>
  <c r="D376"/>
  <c r="E376" s="1"/>
  <c r="H375"/>
  <c r="D375"/>
  <c r="E375" s="1"/>
  <c r="H374"/>
  <c r="D374"/>
  <c r="H373"/>
  <c r="H372"/>
  <c r="D372"/>
  <c r="E372" s="1"/>
  <c r="H371"/>
  <c r="D371"/>
  <c r="E371" s="1"/>
  <c r="H370"/>
  <c r="D370"/>
  <c r="E370" s="1"/>
  <c r="H369"/>
  <c r="D369"/>
  <c r="H368"/>
  <c r="H367"/>
  <c r="D367"/>
  <c r="E367" s="1"/>
  <c r="H366"/>
  <c r="D366"/>
  <c r="E366" s="1"/>
  <c r="H365"/>
  <c r="D365"/>
  <c r="E365" s="1"/>
  <c r="H364"/>
  <c r="D364"/>
  <c r="E364" s="1"/>
  <c r="H363"/>
  <c r="D363"/>
  <c r="H362"/>
  <c r="H361"/>
  <c r="D361"/>
  <c r="E361" s="1"/>
  <c r="H360"/>
  <c r="D360"/>
  <c r="E360" s="1"/>
  <c r="H359"/>
  <c r="D359"/>
  <c r="E359" s="1"/>
  <c r="H358"/>
  <c r="D358"/>
  <c r="H356"/>
  <c r="D356"/>
  <c r="E356" s="1"/>
  <c r="H355"/>
  <c r="D355"/>
  <c r="E355" s="1"/>
  <c r="H354"/>
  <c r="D354"/>
  <c r="D353" s="1"/>
  <c r="H352"/>
  <c r="D352"/>
  <c r="E352" s="1"/>
  <c r="H351"/>
  <c r="D351"/>
  <c r="E351" s="1"/>
  <c r="H350"/>
  <c r="D350"/>
  <c r="E350" s="1"/>
  <c r="H349"/>
  <c r="D349"/>
  <c r="H347"/>
  <c r="D347"/>
  <c r="E347" s="1"/>
  <c r="H346"/>
  <c r="D346"/>
  <c r="E346" s="1"/>
  <c r="H345"/>
  <c r="D345"/>
  <c r="E345" s="1"/>
  <c r="H344"/>
  <c r="H343"/>
  <c r="D343"/>
  <c r="E343" s="1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H331"/>
  <c r="H330"/>
  <c r="D330"/>
  <c r="E330" s="1"/>
  <c r="H329"/>
  <c r="D329"/>
  <c r="E329" s="1"/>
  <c r="H328"/>
  <c r="H327"/>
  <c r="D327"/>
  <c r="E327" s="1"/>
  <c r="H326"/>
  <c r="D326"/>
  <c r="E326" s="1"/>
  <c r="H325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E304"/>
  <c r="D304"/>
  <c r="H303"/>
  <c r="D303"/>
  <c r="E303" s="1"/>
  <c r="C302"/>
  <c r="H302" s="1"/>
  <c r="H301"/>
  <c r="D301"/>
  <c r="E301" s="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E295"/>
  <c r="D295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H265"/>
  <c r="H264"/>
  <c r="D264"/>
  <c r="E264" s="1"/>
  <c r="H262"/>
  <c r="D262"/>
  <c r="E262" s="1"/>
  <c r="H261"/>
  <c r="D261"/>
  <c r="E261" s="1"/>
  <c r="C260"/>
  <c r="H260" s="1"/>
  <c r="D252"/>
  <c r="E252" s="1"/>
  <c r="E251"/>
  <c r="E250" s="1"/>
  <c r="D251"/>
  <c r="D250"/>
  <c r="C250"/>
  <c r="D249"/>
  <c r="E249" s="1"/>
  <c r="D248"/>
  <c r="E248" s="1"/>
  <c r="D247"/>
  <c r="E247" s="1"/>
  <c r="D246"/>
  <c r="D245"/>
  <c r="E245" s="1"/>
  <c r="C244"/>
  <c r="C243"/>
  <c r="D242"/>
  <c r="E242" s="1"/>
  <c r="D241"/>
  <c r="E241" s="1"/>
  <c r="D240"/>
  <c r="E240" s="1"/>
  <c r="C239"/>
  <c r="C238" s="1"/>
  <c r="D237"/>
  <c r="E237" s="1"/>
  <c r="E236" s="1"/>
  <c r="E235" s="1"/>
  <c r="D236"/>
  <c r="D235" s="1"/>
  <c r="C236"/>
  <c r="C235" s="1"/>
  <c r="D234"/>
  <c r="E234" s="1"/>
  <c r="E233" s="1"/>
  <c r="C233"/>
  <c r="E232"/>
  <c r="E229" s="1"/>
  <c r="E228" s="1"/>
  <c r="D232"/>
  <c r="D231"/>
  <c r="E231" s="1"/>
  <c r="E230"/>
  <c r="D230"/>
  <c r="C229"/>
  <c r="C228" s="1"/>
  <c r="E227"/>
  <c r="D227"/>
  <c r="D226"/>
  <c r="E226" s="1"/>
  <c r="E225"/>
  <c r="D225"/>
  <c r="D224"/>
  <c r="D223" s="1"/>
  <c r="D222" s="1"/>
  <c r="C223"/>
  <c r="C222" s="1"/>
  <c r="D221"/>
  <c r="D220" s="1"/>
  <c r="C220"/>
  <c r="D219"/>
  <c r="E219" s="1"/>
  <c r="E216" s="1"/>
  <c r="D218"/>
  <c r="E218" s="1"/>
  <c r="D217"/>
  <c r="E217" s="1"/>
  <c r="C216"/>
  <c r="D214"/>
  <c r="C213"/>
  <c r="D212"/>
  <c r="C211"/>
  <c r="D210"/>
  <c r="E210" s="1"/>
  <c r="D209"/>
  <c r="E209" s="1"/>
  <c r="D208"/>
  <c r="E208" s="1"/>
  <c r="C207"/>
  <c r="E206"/>
  <c r="D206"/>
  <c r="D205"/>
  <c r="D204" s="1"/>
  <c r="C204"/>
  <c r="D202"/>
  <c r="D201" s="1"/>
  <c r="D200" s="1"/>
  <c r="C201"/>
  <c r="C200" s="1"/>
  <c r="D199"/>
  <c r="D198" s="1"/>
  <c r="C198"/>
  <c r="C197" s="1"/>
  <c r="D197"/>
  <c r="D196"/>
  <c r="D195" s="1"/>
  <c r="C195"/>
  <c r="D194"/>
  <c r="E194" s="1"/>
  <c r="E193" s="1"/>
  <c r="D193"/>
  <c r="C193"/>
  <c r="E192"/>
  <c r="D192"/>
  <c r="D191"/>
  <c r="E191" s="1"/>
  <c r="E190"/>
  <c r="D190"/>
  <c r="C189"/>
  <c r="E187"/>
  <c r="D187"/>
  <c r="D186"/>
  <c r="D185" s="1"/>
  <c r="D184" s="1"/>
  <c r="C185"/>
  <c r="C184" s="1"/>
  <c r="D183"/>
  <c r="D182" s="1"/>
  <c r="C182"/>
  <c r="D181"/>
  <c r="E181" s="1"/>
  <c r="E180" s="1"/>
  <c r="D180"/>
  <c r="D179" s="1"/>
  <c r="C180"/>
  <c r="H176"/>
  <c r="D176"/>
  <c r="E176" s="1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C167"/>
  <c r="H167" s="1"/>
  <c r="H166"/>
  <c r="D166"/>
  <c r="E166" s="1"/>
  <c r="H165"/>
  <c r="E165"/>
  <c r="D165"/>
  <c r="C164"/>
  <c r="H162"/>
  <c r="D162"/>
  <c r="E162" s="1"/>
  <c r="H161"/>
  <c r="D161"/>
  <c r="C160"/>
  <c r="H160" s="1"/>
  <c r="H159"/>
  <c r="D159"/>
  <c r="E159" s="1"/>
  <c r="H158"/>
  <c r="D158"/>
  <c r="C157"/>
  <c r="H157" s="1"/>
  <c r="H156"/>
  <c r="D156"/>
  <c r="E156" s="1"/>
  <c r="H155"/>
  <c r="D155"/>
  <c r="C154"/>
  <c r="H154" s="1"/>
  <c r="H151"/>
  <c r="D151"/>
  <c r="D149" s="1"/>
  <c r="H150"/>
  <c r="D150"/>
  <c r="E150" s="1"/>
  <c r="C149"/>
  <c r="H149" s="1"/>
  <c r="H148"/>
  <c r="D148"/>
  <c r="E148" s="1"/>
  <c r="H147"/>
  <c r="D147"/>
  <c r="E147" s="1"/>
  <c r="E146" s="1"/>
  <c r="C146"/>
  <c r="H146" s="1"/>
  <c r="H145"/>
  <c r="D145"/>
  <c r="D143" s="1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H136"/>
  <c r="H134"/>
  <c r="E134"/>
  <c r="D134"/>
  <c r="H133"/>
  <c r="D133"/>
  <c r="E133" s="1"/>
  <c r="C132"/>
  <c r="H132" s="1"/>
  <c r="H131"/>
  <c r="D131"/>
  <c r="D129" s="1"/>
  <c r="H130"/>
  <c r="E130"/>
  <c r="D130"/>
  <c r="C129"/>
  <c r="H129" s="1"/>
  <c r="H128"/>
  <c r="D128"/>
  <c r="E128" s="1"/>
  <c r="H127"/>
  <c r="D127"/>
  <c r="E127" s="1"/>
  <c r="C126"/>
  <c r="H126" s="1"/>
  <c r="H125"/>
  <c r="D125"/>
  <c r="D123" s="1"/>
  <c r="H124"/>
  <c r="D124"/>
  <c r="E124" s="1"/>
  <c r="C123"/>
  <c r="H123" s="1"/>
  <c r="H122"/>
  <c r="D122"/>
  <c r="E122" s="1"/>
  <c r="H121"/>
  <c r="D121"/>
  <c r="E121" s="1"/>
  <c r="E120" s="1"/>
  <c r="C120"/>
  <c r="H120" s="1"/>
  <c r="H119"/>
  <c r="D119"/>
  <c r="D117" s="1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E110"/>
  <c r="D110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E92"/>
  <c r="D92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D12"/>
  <c r="E12" s="1"/>
  <c r="H1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E776"/>
  <c r="D776"/>
  <c r="D775"/>
  <c r="E775" s="1"/>
  <c r="D774"/>
  <c r="E774" s="1"/>
  <c r="D773"/>
  <c r="C772"/>
  <c r="C771"/>
  <c r="D770"/>
  <c r="D769"/>
  <c r="E769" s="1"/>
  <c r="C768"/>
  <c r="C767" s="1"/>
  <c r="D766"/>
  <c r="E766" s="1"/>
  <c r="E765" s="1"/>
  <c r="D765"/>
  <c r="C765"/>
  <c r="D764"/>
  <c r="E764" s="1"/>
  <c r="E763"/>
  <c r="D763"/>
  <c r="D762"/>
  <c r="D761" s="1"/>
  <c r="D760" s="1"/>
  <c r="C761"/>
  <c r="C760"/>
  <c r="D759"/>
  <c r="E759" s="1"/>
  <c r="D758"/>
  <c r="E758" s="1"/>
  <c r="E757"/>
  <c r="D757"/>
  <c r="C756"/>
  <c r="C755"/>
  <c r="D754"/>
  <c r="E754" s="1"/>
  <c r="D753"/>
  <c r="E753" s="1"/>
  <c r="E752"/>
  <c r="D752"/>
  <c r="C751"/>
  <c r="C750"/>
  <c r="D749"/>
  <c r="E749" s="1"/>
  <c r="D748"/>
  <c r="E748" s="1"/>
  <c r="E747"/>
  <c r="E746" s="1"/>
  <c r="D747"/>
  <c r="D746"/>
  <c r="C746"/>
  <c r="C743" s="1"/>
  <c r="D745"/>
  <c r="D744" s="1"/>
  <c r="C744"/>
  <c r="D742"/>
  <c r="D741" s="1"/>
  <c r="C741"/>
  <c r="D740"/>
  <c r="E740" s="1"/>
  <c r="E739" s="1"/>
  <c r="C739"/>
  <c r="E738"/>
  <c r="D738"/>
  <c r="D737"/>
  <c r="E737" s="1"/>
  <c r="D736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E720"/>
  <c r="D720"/>
  <c r="H719"/>
  <c r="D719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E703"/>
  <c r="D703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H694"/>
  <c r="C694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E683" s="1"/>
  <c r="H684"/>
  <c r="D684"/>
  <c r="E684" s="1"/>
  <c r="C683"/>
  <c r="H683" s="1"/>
  <c r="H682"/>
  <c r="D682"/>
  <c r="E682" s="1"/>
  <c r="H681"/>
  <c r="D681"/>
  <c r="E681" s="1"/>
  <c r="H680"/>
  <c r="D680"/>
  <c r="E680" s="1"/>
  <c r="E679" s="1"/>
  <c r="H679"/>
  <c r="C679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D666"/>
  <c r="E666" s="1"/>
  <c r="C665"/>
  <c r="H665" s="1"/>
  <c r="H664"/>
  <c r="D664"/>
  <c r="E664" s="1"/>
  <c r="H663"/>
  <c r="E663"/>
  <c r="D663"/>
  <c r="H662"/>
  <c r="D662"/>
  <c r="E662" s="1"/>
  <c r="D661"/>
  <c r="C66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D653" s="1"/>
  <c r="C653"/>
  <c r="H653" s="1"/>
  <c r="H652"/>
  <c r="D652"/>
  <c r="E652" s="1"/>
  <c r="H651"/>
  <c r="D651"/>
  <c r="E651" s="1"/>
  <c r="H650"/>
  <c r="E650"/>
  <c r="D650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E640"/>
  <c r="D640"/>
  <c r="H639"/>
  <c r="D639"/>
  <c r="E639" s="1"/>
  <c r="D638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E625"/>
  <c r="D625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D616" s="1"/>
  <c r="C616"/>
  <c r="H616" s="1"/>
  <c r="H615"/>
  <c r="D615"/>
  <c r="E615" s="1"/>
  <c r="H614"/>
  <c r="D614"/>
  <c r="E614" s="1"/>
  <c r="H613"/>
  <c r="E613"/>
  <c r="D613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E607"/>
  <c r="D607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E601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E592" s="1"/>
  <c r="H592"/>
  <c r="C592"/>
  <c r="H591"/>
  <c r="E591"/>
  <c r="D591"/>
  <c r="H590"/>
  <c r="D590"/>
  <c r="E590" s="1"/>
  <c r="H589"/>
  <c r="D589"/>
  <c r="E589" s="1"/>
  <c r="H588"/>
  <c r="D588"/>
  <c r="E588" s="1"/>
  <c r="H587"/>
  <c r="C587"/>
  <c r="H586"/>
  <c r="D586"/>
  <c r="E586" s="1"/>
  <c r="H585"/>
  <c r="D585"/>
  <c r="E585" s="1"/>
  <c r="H584"/>
  <c r="D584"/>
  <c r="E584" s="1"/>
  <c r="H583"/>
  <c r="D583"/>
  <c r="E583" s="1"/>
  <c r="H582"/>
  <c r="D582"/>
  <c r="D581" s="1"/>
  <c r="C581"/>
  <c r="H581" s="1"/>
  <c r="H580"/>
  <c r="D580"/>
  <c r="E580" s="1"/>
  <c r="H579"/>
  <c r="D579"/>
  <c r="E579" s="1"/>
  <c r="H578"/>
  <c r="D578"/>
  <c r="E578" s="1"/>
  <c r="C577"/>
  <c r="H577" s="1"/>
  <c r="H576"/>
  <c r="E576"/>
  <c r="D576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E564" s="1"/>
  <c r="E562" s="1"/>
  <c r="H563"/>
  <c r="D563"/>
  <c r="E563" s="1"/>
  <c r="C562"/>
  <c r="H562" s="1"/>
  <c r="H558"/>
  <c r="D558"/>
  <c r="E558" s="1"/>
  <c r="H557"/>
  <c r="D557"/>
  <c r="E557" s="1"/>
  <c r="C556"/>
  <c r="H556" s="1"/>
  <c r="H555"/>
  <c r="E555"/>
  <c r="D555"/>
  <c r="H554"/>
  <c r="D554"/>
  <c r="E554" s="1"/>
  <c r="H553"/>
  <c r="D553"/>
  <c r="E553" s="1"/>
  <c r="C552"/>
  <c r="H552" s="1"/>
  <c r="H549"/>
  <c r="E549"/>
  <c r="D549"/>
  <c r="H548"/>
  <c r="D548"/>
  <c r="E548" s="1"/>
  <c r="E547" s="1"/>
  <c r="C547"/>
  <c r="H547" s="1"/>
  <c r="J547" s="1"/>
  <c r="H546"/>
  <c r="D546"/>
  <c r="E546" s="1"/>
  <c r="H545"/>
  <c r="E545"/>
  <c r="D545"/>
  <c r="D544"/>
  <c r="C544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D533"/>
  <c r="E533" s="1"/>
  <c r="H532"/>
  <c r="D532"/>
  <c r="E532" s="1"/>
  <c r="C531"/>
  <c r="H531" s="1"/>
  <c r="H530"/>
  <c r="E530"/>
  <c r="E529" s="1"/>
  <c r="D530"/>
  <c r="D529" s="1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E512"/>
  <c r="D512"/>
  <c r="H511"/>
  <c r="D511"/>
  <c r="E511" s="1"/>
  <c r="H510"/>
  <c r="D510"/>
  <c r="E510" s="1"/>
  <c r="H508"/>
  <c r="D508"/>
  <c r="E508" s="1"/>
  <c r="H507"/>
  <c r="D507"/>
  <c r="E507" s="1"/>
  <c r="H506"/>
  <c r="D506"/>
  <c r="E506" s="1"/>
  <c r="H505"/>
  <c r="D505"/>
  <c r="D504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H497"/>
  <c r="C497"/>
  <c r="H496"/>
  <c r="D496"/>
  <c r="E496" s="1"/>
  <c r="H495"/>
  <c r="E495"/>
  <c r="D495"/>
  <c r="H494"/>
  <c r="D494"/>
  <c r="C494"/>
  <c r="H493"/>
  <c r="D493"/>
  <c r="E493" s="1"/>
  <c r="H492"/>
  <c r="E492"/>
  <c r="D492"/>
  <c r="H491"/>
  <c r="D491"/>
  <c r="C491"/>
  <c r="H490"/>
  <c r="D490"/>
  <c r="E490" s="1"/>
  <c r="H489"/>
  <c r="E489"/>
  <c r="D489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E476"/>
  <c r="D476"/>
  <c r="H475"/>
  <c r="D475"/>
  <c r="E475" s="1"/>
  <c r="E474" s="1"/>
  <c r="H474"/>
  <c r="H473"/>
  <c r="D473"/>
  <c r="E473" s="1"/>
  <c r="H472"/>
  <c r="D472"/>
  <c r="E472" s="1"/>
  <c r="H471"/>
  <c r="D471"/>
  <c r="E471" s="1"/>
  <c r="H470"/>
  <c r="D470"/>
  <c r="H469"/>
  <c r="D469"/>
  <c r="E469" s="1"/>
  <c r="H468"/>
  <c r="H467"/>
  <c r="D467"/>
  <c r="E467" s="1"/>
  <c r="H466"/>
  <c r="D466"/>
  <c r="E466" s="1"/>
  <c r="H465"/>
  <c r="D465"/>
  <c r="H464"/>
  <c r="D464"/>
  <c r="E464" s="1"/>
  <c r="H463"/>
  <c r="H462"/>
  <c r="D462"/>
  <c r="E462" s="1"/>
  <c r="H461"/>
  <c r="D461"/>
  <c r="E461" s="1"/>
  <c r="H460"/>
  <c r="D460"/>
  <c r="E460" s="1"/>
  <c r="H459"/>
  <c r="H458"/>
  <c r="D458"/>
  <c r="E458" s="1"/>
  <c r="H457"/>
  <c r="D457"/>
  <c r="E457" s="1"/>
  <c r="H456"/>
  <c r="D456"/>
  <c r="E456" s="1"/>
  <c r="H455"/>
  <c r="H454"/>
  <c r="D454"/>
  <c r="E454" s="1"/>
  <c r="H453"/>
  <c r="D453"/>
  <c r="E453" s="1"/>
  <c r="H452"/>
  <c r="D452"/>
  <c r="E452" s="1"/>
  <c r="H451"/>
  <c r="D451"/>
  <c r="E451" s="1"/>
  <c r="H450"/>
  <c r="H449"/>
  <c r="D449"/>
  <c r="E449" s="1"/>
  <c r="H448"/>
  <c r="D448"/>
  <c r="E448" s="1"/>
  <c r="H447"/>
  <c r="D447"/>
  <c r="E447" s="1"/>
  <c r="H446"/>
  <c r="D446"/>
  <c r="E446" s="1"/>
  <c r="H445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H429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H422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H416"/>
  <c r="H415"/>
  <c r="D415"/>
  <c r="E415" s="1"/>
  <c r="H414"/>
  <c r="D414"/>
  <c r="E414" s="1"/>
  <c r="H413"/>
  <c r="D413"/>
  <c r="E413" s="1"/>
  <c r="H412"/>
  <c r="H411"/>
  <c r="D411"/>
  <c r="E411" s="1"/>
  <c r="H410"/>
  <c r="D410"/>
  <c r="E410" s="1"/>
  <c r="H409"/>
  <c r="H408"/>
  <c r="D408"/>
  <c r="E408" s="1"/>
  <c r="H407"/>
  <c r="D407"/>
  <c r="E407" s="1"/>
  <c r="H406"/>
  <c r="D406"/>
  <c r="E406" s="1"/>
  <c r="H405"/>
  <c r="D405"/>
  <c r="E405" s="1"/>
  <c r="H404"/>
  <c r="H403"/>
  <c r="D403"/>
  <c r="E403" s="1"/>
  <c r="H402"/>
  <c r="D402"/>
  <c r="E402" s="1"/>
  <c r="H401"/>
  <c r="D401"/>
  <c r="E401" s="1"/>
  <c r="H400"/>
  <c r="D400"/>
  <c r="E400" s="1"/>
  <c r="H399"/>
  <c r="H398"/>
  <c r="D398"/>
  <c r="E398" s="1"/>
  <c r="H397"/>
  <c r="D397"/>
  <c r="E397" s="1"/>
  <c r="H396"/>
  <c r="D396"/>
  <c r="E396" s="1"/>
  <c r="H395"/>
  <c r="H394"/>
  <c r="D394"/>
  <c r="E394" s="1"/>
  <c r="H393"/>
  <c r="D393"/>
  <c r="E393" s="1"/>
  <c r="H392"/>
  <c r="H391"/>
  <c r="D391"/>
  <c r="E391" s="1"/>
  <c r="H390"/>
  <c r="D390"/>
  <c r="E390" s="1"/>
  <c r="H389"/>
  <c r="D389"/>
  <c r="H388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H382"/>
  <c r="H381"/>
  <c r="D381"/>
  <c r="E381" s="1"/>
  <c r="H380"/>
  <c r="D380"/>
  <c r="E380" s="1"/>
  <c r="H379"/>
  <c r="D379"/>
  <c r="E379" s="1"/>
  <c r="H378"/>
  <c r="H377"/>
  <c r="D377"/>
  <c r="E377" s="1"/>
  <c r="H376"/>
  <c r="D376"/>
  <c r="E376" s="1"/>
  <c r="H375"/>
  <c r="D375"/>
  <c r="E375" s="1"/>
  <c r="H374"/>
  <c r="D374"/>
  <c r="E374" s="1"/>
  <c r="H373"/>
  <c r="H372"/>
  <c r="D372"/>
  <c r="E372" s="1"/>
  <c r="H371"/>
  <c r="D371"/>
  <c r="E371" s="1"/>
  <c r="H370"/>
  <c r="D370"/>
  <c r="E370" s="1"/>
  <c r="H369"/>
  <c r="D369"/>
  <c r="E369" s="1"/>
  <c r="H368"/>
  <c r="H367"/>
  <c r="D367"/>
  <c r="E367" s="1"/>
  <c r="H366"/>
  <c r="D366"/>
  <c r="E366" s="1"/>
  <c r="H365"/>
  <c r="D365"/>
  <c r="E365" s="1"/>
  <c r="H364"/>
  <c r="D364"/>
  <c r="E364" s="1"/>
  <c r="H363"/>
  <c r="D363"/>
  <c r="H362"/>
  <c r="H361"/>
  <c r="D361"/>
  <c r="E361" s="1"/>
  <c r="H360"/>
  <c r="D360"/>
  <c r="E360" s="1"/>
  <c r="H359"/>
  <c r="D359"/>
  <c r="E359" s="1"/>
  <c r="H358"/>
  <c r="D358"/>
  <c r="H357"/>
  <c r="H356"/>
  <c r="D356"/>
  <c r="E356" s="1"/>
  <c r="H355"/>
  <c r="D355"/>
  <c r="E355" s="1"/>
  <c r="H354"/>
  <c r="D354"/>
  <c r="E354" s="1"/>
  <c r="H353"/>
  <c r="H352"/>
  <c r="D352"/>
  <c r="E352" s="1"/>
  <c r="H351"/>
  <c r="D351"/>
  <c r="E351" s="1"/>
  <c r="H350"/>
  <c r="D350"/>
  <c r="E350" s="1"/>
  <c r="H349"/>
  <c r="D349"/>
  <c r="E349" s="1"/>
  <c r="H348"/>
  <c r="H347"/>
  <c r="D347"/>
  <c r="E347" s="1"/>
  <c r="H346"/>
  <c r="D346"/>
  <c r="E346" s="1"/>
  <c r="H345"/>
  <c r="D345"/>
  <c r="H343"/>
  <c r="D343"/>
  <c r="E343" s="1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E335"/>
  <c r="D335"/>
  <c r="H334"/>
  <c r="D334"/>
  <c r="E334" s="1"/>
  <c r="H333"/>
  <c r="E333"/>
  <c r="D333"/>
  <c r="H332"/>
  <c r="D332"/>
  <c r="E332" s="1"/>
  <c r="E331" s="1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E325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E320"/>
  <c r="D320"/>
  <c r="H319"/>
  <c r="D319"/>
  <c r="E319" s="1"/>
  <c r="H318"/>
  <c r="D318"/>
  <c r="E318" s="1"/>
  <c r="H317"/>
  <c r="D317"/>
  <c r="E317" s="1"/>
  <c r="H316"/>
  <c r="D316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H308"/>
  <c r="H307"/>
  <c r="D307"/>
  <c r="E307" s="1"/>
  <c r="H306"/>
  <c r="D306"/>
  <c r="E306" s="1"/>
  <c r="H305"/>
  <c r="H304"/>
  <c r="D304"/>
  <c r="E304" s="1"/>
  <c r="H303"/>
  <c r="D303"/>
  <c r="E303" s="1"/>
  <c r="H302"/>
  <c r="H301"/>
  <c r="D301"/>
  <c r="E301" s="1"/>
  <c r="H300"/>
  <c r="D300"/>
  <c r="E300" s="1"/>
  <c r="H299"/>
  <c r="D299"/>
  <c r="E299" s="1"/>
  <c r="H298"/>
  <c r="H297"/>
  <c r="D297"/>
  <c r="E297" s="1"/>
  <c r="E296" s="1"/>
  <c r="H296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E266"/>
  <c r="D266"/>
  <c r="H265"/>
  <c r="H264"/>
  <c r="D264"/>
  <c r="E264" s="1"/>
  <c r="C263"/>
  <c r="H263" s="1"/>
  <c r="H262"/>
  <c r="D262"/>
  <c r="E262" s="1"/>
  <c r="E252"/>
  <c r="D252"/>
  <c r="D251"/>
  <c r="D250" s="1"/>
  <c r="C250"/>
  <c r="D249"/>
  <c r="E249" s="1"/>
  <c r="D248"/>
  <c r="E248" s="1"/>
  <c r="D247"/>
  <c r="D246"/>
  <c r="E246" s="1"/>
  <c r="D245"/>
  <c r="E245" s="1"/>
  <c r="C244"/>
  <c r="C243" s="1"/>
  <c r="D242"/>
  <c r="D239" s="1"/>
  <c r="D238" s="1"/>
  <c r="D241"/>
  <c r="E241" s="1"/>
  <c r="D240"/>
  <c r="E240" s="1"/>
  <c r="C239"/>
  <c r="C238"/>
  <c r="D237"/>
  <c r="D236" s="1"/>
  <c r="D235" s="1"/>
  <c r="C236"/>
  <c r="C235" s="1"/>
  <c r="D234"/>
  <c r="D233" s="1"/>
  <c r="C233"/>
  <c r="E232"/>
  <c r="D232"/>
  <c r="D231"/>
  <c r="E231" s="1"/>
  <c r="E230"/>
  <c r="D230"/>
  <c r="C229"/>
  <c r="C228" s="1"/>
  <c r="E227"/>
  <c r="D227"/>
  <c r="D226"/>
  <c r="E226" s="1"/>
  <c r="E225"/>
  <c r="D225"/>
  <c r="D224"/>
  <c r="D223" s="1"/>
  <c r="D222" s="1"/>
  <c r="C223"/>
  <c r="C222" s="1"/>
  <c r="D221"/>
  <c r="D220" s="1"/>
  <c r="C220"/>
  <c r="D219"/>
  <c r="D218"/>
  <c r="E218" s="1"/>
  <c r="D217"/>
  <c r="E217" s="1"/>
  <c r="C216"/>
  <c r="C215"/>
  <c r="D214"/>
  <c r="D213" s="1"/>
  <c r="C213"/>
  <c r="D212"/>
  <c r="E212" s="1"/>
  <c r="E211" s="1"/>
  <c r="C211"/>
  <c r="D210"/>
  <c r="E210" s="1"/>
  <c r="D209"/>
  <c r="D208"/>
  <c r="E208" s="1"/>
  <c r="C207"/>
  <c r="D206"/>
  <c r="E206" s="1"/>
  <c r="E205"/>
  <c r="D205"/>
  <c r="C204"/>
  <c r="C203" s="1"/>
  <c r="E202"/>
  <c r="E201" s="1"/>
  <c r="E200" s="1"/>
  <c r="D202"/>
  <c r="D201" s="1"/>
  <c r="D200" s="1"/>
  <c r="C201"/>
  <c r="C200" s="1"/>
  <c r="D199"/>
  <c r="D198" s="1"/>
  <c r="D197" s="1"/>
  <c r="C198"/>
  <c r="C197" s="1"/>
  <c r="D196"/>
  <c r="C195"/>
  <c r="D194"/>
  <c r="D193" s="1"/>
  <c r="C193"/>
  <c r="D192"/>
  <c r="E192" s="1"/>
  <c r="E191"/>
  <c r="D191"/>
  <c r="D190"/>
  <c r="D189" s="1"/>
  <c r="C189"/>
  <c r="D187"/>
  <c r="E187" s="1"/>
  <c r="E186"/>
  <c r="E185" s="1"/>
  <c r="E184" s="1"/>
  <c r="D186"/>
  <c r="D185"/>
  <c r="D184" s="1"/>
  <c r="C185"/>
  <c r="C184" s="1"/>
  <c r="D183"/>
  <c r="C182"/>
  <c r="D181"/>
  <c r="D180" s="1"/>
  <c r="C180"/>
  <c r="C179" s="1"/>
  <c r="H176"/>
  <c r="E176"/>
  <c r="D176"/>
  <c r="H175"/>
  <c r="D175"/>
  <c r="E175" s="1"/>
  <c r="C174"/>
  <c r="H174" s="1"/>
  <c r="H173"/>
  <c r="E173"/>
  <c r="D173"/>
  <c r="H172"/>
  <c r="D172"/>
  <c r="E172" s="1"/>
  <c r="E171" s="1"/>
  <c r="C171"/>
  <c r="H171" s="1"/>
  <c r="H169"/>
  <c r="D169"/>
  <c r="E169" s="1"/>
  <c r="H168"/>
  <c r="E168"/>
  <c r="D168"/>
  <c r="H167"/>
  <c r="C167"/>
  <c r="H166"/>
  <c r="D166"/>
  <c r="E166" s="1"/>
  <c r="H165"/>
  <c r="E165"/>
  <c r="D165"/>
  <c r="H164"/>
  <c r="C164"/>
  <c r="C163" s="1"/>
  <c r="H163" s="1"/>
  <c r="J163" s="1"/>
  <c r="H162"/>
  <c r="E162"/>
  <c r="D162"/>
  <c r="H161"/>
  <c r="D161"/>
  <c r="E161" s="1"/>
  <c r="C160"/>
  <c r="H160" s="1"/>
  <c r="H159"/>
  <c r="D159"/>
  <c r="E159" s="1"/>
  <c r="H158"/>
  <c r="D158"/>
  <c r="E158" s="1"/>
  <c r="C157"/>
  <c r="H157" s="1"/>
  <c r="H156"/>
  <c r="E156"/>
  <c r="D156"/>
  <c r="H155"/>
  <c r="D155"/>
  <c r="E155" s="1"/>
  <c r="C154"/>
  <c r="H154" s="1"/>
  <c r="H151"/>
  <c r="D151"/>
  <c r="E151" s="1"/>
  <c r="H150"/>
  <c r="D150"/>
  <c r="E150" s="1"/>
  <c r="C149"/>
  <c r="H149" s="1"/>
  <c r="H148"/>
  <c r="E148"/>
  <c r="D148"/>
  <c r="H147"/>
  <c r="D147"/>
  <c r="E147" s="1"/>
  <c r="C146"/>
  <c r="H146" s="1"/>
  <c r="H145"/>
  <c r="D145"/>
  <c r="E145" s="1"/>
  <c r="H144"/>
  <c r="D144"/>
  <c r="E144" s="1"/>
  <c r="C143"/>
  <c r="H143" s="1"/>
  <c r="H142"/>
  <c r="E142"/>
  <c r="D142"/>
  <c r="H141"/>
  <c r="D141"/>
  <c r="E141" s="1"/>
  <c r="E140" s="1"/>
  <c r="C140"/>
  <c r="H140" s="1"/>
  <c r="H139"/>
  <c r="D139"/>
  <c r="E139" s="1"/>
  <c r="H138"/>
  <c r="D138"/>
  <c r="E138" s="1"/>
  <c r="H137"/>
  <c r="D137"/>
  <c r="D136" s="1"/>
  <c r="H136"/>
  <c r="C135"/>
  <c r="H135" s="1"/>
  <c r="J135" s="1"/>
  <c r="H134"/>
  <c r="E134"/>
  <c r="D134"/>
  <c r="H133"/>
  <c r="D133"/>
  <c r="E133" s="1"/>
  <c r="E132" s="1"/>
  <c r="C132"/>
  <c r="H132" s="1"/>
  <c r="H131"/>
  <c r="D131"/>
  <c r="E131" s="1"/>
  <c r="H130"/>
  <c r="D130"/>
  <c r="E130" s="1"/>
  <c r="C129"/>
  <c r="H129" s="1"/>
  <c r="H128"/>
  <c r="E128"/>
  <c r="D128"/>
  <c r="H127"/>
  <c r="D127"/>
  <c r="E127" s="1"/>
  <c r="E126" s="1"/>
  <c r="C126"/>
  <c r="H126" s="1"/>
  <c r="H125"/>
  <c r="D125"/>
  <c r="E125" s="1"/>
  <c r="H124"/>
  <c r="D124"/>
  <c r="E124" s="1"/>
  <c r="C123"/>
  <c r="H123" s="1"/>
  <c r="H122"/>
  <c r="E122"/>
  <c r="D122"/>
  <c r="H121"/>
  <c r="D121"/>
  <c r="E121" s="1"/>
  <c r="E120" s="1"/>
  <c r="C120"/>
  <c r="H120" s="1"/>
  <c r="H119"/>
  <c r="D119"/>
  <c r="E119" s="1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E82"/>
  <c r="D82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D69"/>
  <c r="E69" s="1"/>
  <c r="C68"/>
  <c r="C67" s="1"/>
  <c r="H67" s="1"/>
  <c r="J67" s="1"/>
  <c r="H66"/>
  <c r="E66"/>
  <c r="D66"/>
  <c r="H65"/>
  <c r="E65"/>
  <c r="D65"/>
  <c r="H64"/>
  <c r="D64"/>
  <c r="E64" s="1"/>
  <c r="H63"/>
  <c r="D63"/>
  <c r="E63" s="1"/>
  <c r="H62"/>
  <c r="D62"/>
  <c r="E62" s="1"/>
  <c r="H61"/>
  <c r="J61" s="1"/>
  <c r="C6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H1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C76" i="42" l="1"/>
  <c r="D531" i="35"/>
  <c r="E532"/>
  <c r="E169" i="37"/>
  <c r="E167" s="1"/>
  <c r="D167"/>
  <c r="E98" i="34"/>
  <c r="D97"/>
  <c r="E137"/>
  <c r="E136" s="1"/>
  <c r="E135" s="1"/>
  <c r="E160"/>
  <c r="E199"/>
  <c r="E198" s="1"/>
  <c r="E197" s="1"/>
  <c r="E224"/>
  <c r="E223" s="1"/>
  <c r="E222" s="1"/>
  <c r="D229"/>
  <c r="D228"/>
  <c r="E251"/>
  <c r="E250" s="1"/>
  <c r="C484"/>
  <c r="H484" s="1"/>
  <c r="D486"/>
  <c r="E582"/>
  <c r="E617"/>
  <c r="E654"/>
  <c r="E653" s="1"/>
  <c r="D683"/>
  <c r="D687"/>
  <c r="C116" i="35"/>
  <c r="H116" s="1"/>
  <c r="J116" s="1"/>
  <c r="E179"/>
  <c r="E214"/>
  <c r="E213" s="1"/>
  <c r="D213"/>
  <c r="E246"/>
  <c r="D244"/>
  <c r="D243" s="1"/>
  <c r="E667"/>
  <c r="D665"/>
  <c r="E688"/>
  <c r="E687" s="1"/>
  <c r="D687"/>
  <c r="D180" i="36"/>
  <c r="E181"/>
  <c r="E180" s="1"/>
  <c r="E766"/>
  <c r="E765" s="1"/>
  <c r="D765"/>
  <c r="C135" i="37"/>
  <c r="H135" s="1"/>
  <c r="J135" s="1"/>
  <c r="H136"/>
  <c r="E242"/>
  <c r="D239"/>
  <c r="D238" s="1"/>
  <c r="D529"/>
  <c r="E530"/>
  <c r="E529" s="1"/>
  <c r="E223" i="35"/>
  <c r="E222" s="1"/>
  <c r="E478" i="36"/>
  <c r="D477"/>
  <c r="D171" i="38"/>
  <c r="E172"/>
  <c r="E171" s="1"/>
  <c r="E154" i="34"/>
  <c r="D182"/>
  <c r="E183"/>
  <c r="E182" s="1"/>
  <c r="E190"/>
  <c r="E189" s="1"/>
  <c r="D195"/>
  <c r="E196"/>
  <c r="E195" s="1"/>
  <c r="E221"/>
  <c r="E220" s="1"/>
  <c r="D315"/>
  <c r="D562"/>
  <c r="D676"/>
  <c r="E736"/>
  <c r="E734" s="1"/>
  <c r="E733" s="1"/>
  <c r="D734"/>
  <c r="D733" s="1"/>
  <c r="E770"/>
  <c r="D768"/>
  <c r="D767" s="1"/>
  <c r="E126" i="35"/>
  <c r="E140"/>
  <c r="C163"/>
  <c r="H163" s="1"/>
  <c r="J163" s="1"/>
  <c r="E635"/>
  <c r="D628"/>
  <c r="E647"/>
  <c r="E646" s="1"/>
  <c r="D646"/>
  <c r="E661"/>
  <c r="E723"/>
  <c r="E722" s="1"/>
  <c r="D722"/>
  <c r="E762"/>
  <c r="D761"/>
  <c r="D760" s="1"/>
  <c r="E451" i="36"/>
  <c r="E450" s="1"/>
  <c r="D450"/>
  <c r="E545"/>
  <c r="D544"/>
  <c r="D157" i="37"/>
  <c r="E158"/>
  <c r="E157" s="1"/>
  <c r="E176"/>
  <c r="D174"/>
  <c r="E234"/>
  <c r="E233" s="1"/>
  <c r="D233"/>
  <c r="E327"/>
  <c r="D325"/>
  <c r="E457"/>
  <c r="E455" s="1"/>
  <c r="D455"/>
  <c r="E549"/>
  <c r="D547"/>
  <c r="H595"/>
  <c r="C561"/>
  <c r="D160" i="38"/>
  <c r="E161"/>
  <c r="E160" s="1"/>
  <c r="E246"/>
  <c r="E244" s="1"/>
  <c r="E243" s="1"/>
  <c r="D244"/>
  <c r="D243" s="1"/>
  <c r="H331"/>
  <c r="C314"/>
  <c r="H314" s="1"/>
  <c r="E209" i="34"/>
  <c r="E207" s="1"/>
  <c r="D207"/>
  <c r="E248" i="37"/>
  <c r="D244"/>
  <c r="D243" s="1"/>
  <c r="E61" i="34"/>
  <c r="E146"/>
  <c r="D164"/>
  <c r="D167"/>
  <c r="E170"/>
  <c r="D179"/>
  <c r="D211"/>
  <c r="D216"/>
  <c r="D215" s="1"/>
  <c r="E316"/>
  <c r="D497"/>
  <c r="E505"/>
  <c r="C538"/>
  <c r="H538" s="1"/>
  <c r="H544"/>
  <c r="H661"/>
  <c r="C645"/>
  <c r="H645" s="1"/>
  <c r="J645" s="1"/>
  <c r="E673"/>
  <c r="D671"/>
  <c r="E62" i="35"/>
  <c r="D61"/>
  <c r="D136"/>
  <c r="E137"/>
  <c r="E136" s="1"/>
  <c r="E189"/>
  <c r="D211"/>
  <c r="E212"/>
  <c r="E211" s="1"/>
  <c r="C263"/>
  <c r="H263" s="1"/>
  <c r="E469"/>
  <c r="D468"/>
  <c r="E644"/>
  <c r="D642"/>
  <c r="D661"/>
  <c r="E759"/>
  <c r="D756"/>
  <c r="D755" s="1"/>
  <c r="E327" i="36"/>
  <c r="E325" s="1"/>
  <c r="D325"/>
  <c r="E369"/>
  <c r="D368"/>
  <c r="E231" i="37"/>
  <c r="E229" s="1"/>
  <c r="E228" s="1"/>
  <c r="D229"/>
  <c r="D228" s="1"/>
  <c r="D486"/>
  <c r="E487"/>
  <c r="E486" s="1"/>
  <c r="C645"/>
  <c r="H645" s="1"/>
  <c r="J645" s="1"/>
  <c r="D683"/>
  <c r="E684"/>
  <c r="E683" s="1"/>
  <c r="D154" i="38"/>
  <c r="D153" s="1"/>
  <c r="E155"/>
  <c r="E154" s="1"/>
  <c r="E153" s="1"/>
  <c r="E132" i="35"/>
  <c r="C188"/>
  <c r="C215"/>
  <c r="E544"/>
  <c r="E538" s="1"/>
  <c r="E552"/>
  <c r="E595"/>
  <c r="C726"/>
  <c r="D772"/>
  <c r="D771" s="1"/>
  <c r="D216" i="36"/>
  <c r="E701"/>
  <c r="D700"/>
  <c r="E12" i="37"/>
  <c r="E11" s="1"/>
  <c r="D11"/>
  <c r="E98"/>
  <c r="D97"/>
  <c r="D450"/>
  <c r="E451"/>
  <c r="D497"/>
  <c r="E498"/>
  <c r="E497" s="1"/>
  <c r="C444" i="34"/>
  <c r="H444" s="1"/>
  <c r="C116" i="38"/>
  <c r="H117"/>
  <c r="D207"/>
  <c r="E208"/>
  <c r="E207" s="1"/>
  <c r="E226"/>
  <c r="D223"/>
  <c r="D222" s="1"/>
  <c r="E378"/>
  <c r="D378"/>
  <c r="E381"/>
  <c r="E117" i="34"/>
  <c r="E123"/>
  <c r="E116" s="1"/>
  <c r="E129"/>
  <c r="E174"/>
  <c r="D204"/>
  <c r="D244"/>
  <c r="D243" s="1"/>
  <c r="E328"/>
  <c r="E477"/>
  <c r="E486"/>
  <c r="E513"/>
  <c r="E509" s="1"/>
  <c r="E569"/>
  <c r="E587"/>
  <c r="E595"/>
  <c r="E610"/>
  <c r="E628"/>
  <c r="E642"/>
  <c r="E661"/>
  <c r="E665"/>
  <c r="E676"/>
  <c r="E687"/>
  <c r="D718"/>
  <c r="E722"/>
  <c r="D751"/>
  <c r="D750" s="1"/>
  <c r="D756"/>
  <c r="D755" s="1"/>
  <c r="E762"/>
  <c r="E761" s="1"/>
  <c r="E760" s="1"/>
  <c r="H164" i="35"/>
  <c r="E183"/>
  <c r="E182" s="1"/>
  <c r="E186"/>
  <c r="E185" s="1"/>
  <c r="E184" s="1"/>
  <c r="D189"/>
  <c r="D188"/>
  <c r="E202"/>
  <c r="E201" s="1"/>
  <c r="E200" s="1"/>
  <c r="E205"/>
  <c r="E204" s="1"/>
  <c r="E224"/>
  <c r="D229"/>
  <c r="E260"/>
  <c r="E344"/>
  <c r="D455"/>
  <c r="E477"/>
  <c r="D599"/>
  <c r="D616"/>
  <c r="D638"/>
  <c r="D653"/>
  <c r="D683"/>
  <c r="E694"/>
  <c r="D700"/>
  <c r="D727"/>
  <c r="E753"/>
  <c r="D751"/>
  <c r="D750" s="1"/>
  <c r="E62" i="36"/>
  <c r="E61" s="1"/>
  <c r="D61"/>
  <c r="H154"/>
  <c r="E219"/>
  <c r="H562"/>
  <c r="C561"/>
  <c r="H561" s="1"/>
  <c r="J561" s="1"/>
  <c r="D616"/>
  <c r="E677"/>
  <c r="D676"/>
  <c r="E773"/>
  <c r="D772"/>
  <c r="D771" s="1"/>
  <c r="D132" i="37"/>
  <c r="H154"/>
  <c r="E174"/>
  <c r="D198"/>
  <c r="D197" s="1"/>
  <c r="E199"/>
  <c r="E198" s="1"/>
  <c r="E197" s="1"/>
  <c r="D211"/>
  <c r="E212"/>
  <c r="E211" s="1"/>
  <c r="H315"/>
  <c r="C314"/>
  <c r="H314" s="1"/>
  <c r="E325"/>
  <c r="D331"/>
  <c r="E619"/>
  <c r="D646"/>
  <c r="E742"/>
  <c r="E741" s="1"/>
  <c r="D741"/>
  <c r="C340" i="36"/>
  <c r="H340" s="1"/>
  <c r="D116" i="38"/>
  <c r="E290"/>
  <c r="E289" s="1"/>
  <c r="D544"/>
  <c r="E545"/>
  <c r="D556"/>
  <c r="E557"/>
  <c r="D577"/>
  <c r="E580"/>
  <c r="E577" s="1"/>
  <c r="E751" i="34"/>
  <c r="E750" s="1"/>
  <c r="E756"/>
  <c r="E755" s="1"/>
  <c r="E143"/>
  <c r="E149"/>
  <c r="E157"/>
  <c r="E164"/>
  <c r="E167"/>
  <c r="C188"/>
  <c r="C178" s="1"/>
  <c r="E204"/>
  <c r="E229"/>
  <c r="E491"/>
  <c r="E494"/>
  <c r="C726"/>
  <c r="H726" s="1"/>
  <c r="J726" s="1"/>
  <c r="D743"/>
  <c r="D772"/>
  <c r="D771" s="1"/>
  <c r="C153" i="35"/>
  <c r="H153" s="1"/>
  <c r="J153" s="1"/>
  <c r="C179"/>
  <c r="E196"/>
  <c r="E195" s="1"/>
  <c r="E199"/>
  <c r="E198" s="1"/>
  <c r="E197" s="1"/>
  <c r="E207"/>
  <c r="E221"/>
  <c r="E220" s="1"/>
  <c r="E215" s="1"/>
  <c r="E494"/>
  <c r="E547"/>
  <c r="D562"/>
  <c r="E672"/>
  <c r="E679"/>
  <c r="E727"/>
  <c r="D129" i="36"/>
  <c r="E183"/>
  <c r="E182" s="1"/>
  <c r="D182"/>
  <c r="E214"/>
  <c r="E213" s="1"/>
  <c r="D562"/>
  <c r="E647"/>
  <c r="D646"/>
  <c r="D679"/>
  <c r="D683"/>
  <c r="D687"/>
  <c r="E758"/>
  <c r="D756"/>
  <c r="D755" s="1"/>
  <c r="D761"/>
  <c r="D760" s="1"/>
  <c r="D61" i="37"/>
  <c r="E126"/>
  <c r="E132"/>
  <c r="C170"/>
  <c r="H170" s="1"/>
  <c r="J170" s="1"/>
  <c r="H171"/>
  <c r="D216"/>
  <c r="E513"/>
  <c r="D562"/>
  <c r="E639"/>
  <c r="D638"/>
  <c r="D642"/>
  <c r="E647"/>
  <c r="E646" s="1"/>
  <c r="D700"/>
  <c r="E62" i="38"/>
  <c r="D61"/>
  <c r="D455"/>
  <c r="D603"/>
  <c r="E606"/>
  <c r="E603" s="1"/>
  <c r="E672"/>
  <c r="E671" s="1"/>
  <c r="E645" s="1"/>
  <c r="D679"/>
  <c r="E680"/>
  <c r="E679" s="1"/>
  <c r="E665" i="35"/>
  <c r="E204" i="36"/>
  <c r="E244"/>
  <c r="E243" s="1"/>
  <c r="E395"/>
  <c r="E455"/>
  <c r="D474"/>
  <c r="D547"/>
  <c r="E581"/>
  <c r="E599"/>
  <c r="E653"/>
  <c r="E661"/>
  <c r="E665"/>
  <c r="E671"/>
  <c r="E679"/>
  <c r="E683"/>
  <c r="E751"/>
  <c r="E4" i="37"/>
  <c r="E38"/>
  <c r="E120"/>
  <c r="D140"/>
  <c r="E154"/>
  <c r="D207"/>
  <c r="E260"/>
  <c r="D265"/>
  <c r="E595"/>
  <c r="D599"/>
  <c r="E679"/>
  <c r="C153" i="38"/>
  <c r="H153" s="1"/>
  <c r="J153" s="1"/>
  <c r="D174"/>
  <c r="E175"/>
  <c r="E174" s="1"/>
  <c r="D239"/>
  <c r="D238" s="1"/>
  <c r="D348"/>
  <c r="E349"/>
  <c r="E348" s="1"/>
  <c r="D429"/>
  <c r="D494"/>
  <c r="E495"/>
  <c r="E494" s="1"/>
  <c r="D741"/>
  <c r="E742"/>
  <c r="E741" s="1"/>
  <c r="D772"/>
  <c r="D771" s="1"/>
  <c r="E774"/>
  <c r="E772" s="1"/>
  <c r="E771" s="1"/>
  <c r="D734" i="35"/>
  <c r="D733" s="1"/>
  <c r="D743"/>
  <c r="D174" i="36"/>
  <c r="D298"/>
  <c r="E305"/>
  <c r="E474"/>
  <c r="E577"/>
  <c r="E595"/>
  <c r="E117" i="37"/>
  <c r="E136"/>
  <c r="E149"/>
  <c r="C203"/>
  <c r="D215"/>
  <c r="E239"/>
  <c r="E238" s="1"/>
  <c r="E289"/>
  <c r="E298"/>
  <c r="E308"/>
  <c r="E422"/>
  <c r="E491"/>
  <c r="E522"/>
  <c r="E642"/>
  <c r="E12" i="38"/>
  <c r="D11"/>
  <c r="C228"/>
  <c r="D368"/>
  <c r="E369"/>
  <c r="D592"/>
  <c r="E593"/>
  <c r="E592" s="1"/>
  <c r="D610"/>
  <c r="E611"/>
  <c r="D687"/>
  <c r="E699"/>
  <c r="D694"/>
  <c r="H722"/>
  <c r="C717"/>
  <c r="H717" s="1"/>
  <c r="J717" s="1"/>
  <c r="E734" i="37"/>
  <c r="E733" s="1"/>
  <c r="D751"/>
  <c r="D750" s="1"/>
  <c r="D756"/>
  <c r="D755" s="1"/>
  <c r="D761"/>
  <c r="D760" s="1"/>
  <c r="E768"/>
  <c r="E767" s="1"/>
  <c r="D772"/>
  <c r="D771" s="1"/>
  <c r="E4" i="38"/>
  <c r="E38"/>
  <c r="E164"/>
  <c r="E163" s="1"/>
  <c r="D185"/>
  <c r="D184" s="1"/>
  <c r="D195"/>
  <c r="D198"/>
  <c r="D197" s="1"/>
  <c r="D201"/>
  <c r="D200" s="1"/>
  <c r="D204"/>
  <c r="D203" s="1"/>
  <c r="E215"/>
  <c r="D305"/>
  <c r="E392"/>
  <c r="D404"/>
  <c r="E405"/>
  <c r="E404" s="1"/>
  <c r="E450"/>
  <c r="E463"/>
  <c r="H486"/>
  <c r="C484"/>
  <c r="H484" s="1"/>
  <c r="D491"/>
  <c r="E492"/>
  <c r="E491" s="1"/>
  <c r="D497"/>
  <c r="D484" s="1"/>
  <c r="E498"/>
  <c r="E504"/>
  <c r="E548"/>
  <c r="E547" s="1"/>
  <c r="D547"/>
  <c r="D628"/>
  <c r="E629"/>
  <c r="E653"/>
  <c r="D718"/>
  <c r="E719"/>
  <c r="E718" s="1"/>
  <c r="D743"/>
  <c r="E750" i="37"/>
  <c r="E97" i="38"/>
  <c r="D179"/>
  <c r="C215"/>
  <c r="E223"/>
  <c r="E222" s="1"/>
  <c r="E305"/>
  <c r="D399"/>
  <c r="D486"/>
  <c r="E587"/>
  <c r="D595"/>
  <c r="E646"/>
  <c r="D661"/>
  <c r="E665"/>
  <c r="D676"/>
  <c r="E677"/>
  <c r="E676" s="1"/>
  <c r="D727"/>
  <c r="E735"/>
  <c r="E734" s="1"/>
  <c r="E733" s="1"/>
  <c r="E758"/>
  <c r="D756"/>
  <c r="D755" s="1"/>
  <c r="E362"/>
  <c r="E395"/>
  <c r="D468"/>
  <c r="E513"/>
  <c r="E683"/>
  <c r="E722"/>
  <c r="E751"/>
  <c r="E750" s="1"/>
  <c r="E344"/>
  <c r="E416"/>
  <c r="E477"/>
  <c r="D768"/>
  <c r="D767" s="1"/>
  <c r="E11"/>
  <c r="E61"/>
  <c r="E68"/>
  <c r="E67"/>
  <c r="C3"/>
  <c r="D38"/>
  <c r="D68"/>
  <c r="D67" s="1"/>
  <c r="C178"/>
  <c r="E189"/>
  <c r="E188" s="1"/>
  <c r="E229"/>
  <c r="E228" s="1"/>
  <c r="E250"/>
  <c r="E298"/>
  <c r="E315"/>
  <c r="E353"/>
  <c r="E357"/>
  <c r="E340" s="1"/>
  <c r="E373"/>
  <c r="E409"/>
  <c r="E412"/>
  <c r="E422"/>
  <c r="E445"/>
  <c r="E522"/>
  <c r="E528"/>
  <c r="E552"/>
  <c r="E562"/>
  <c r="E569"/>
  <c r="E616"/>
  <c r="E694"/>
  <c r="C726"/>
  <c r="E756"/>
  <c r="E755" s="1"/>
  <c r="H116"/>
  <c r="J116" s="1"/>
  <c r="E368"/>
  <c r="E497"/>
  <c r="E484" s="1"/>
  <c r="E509"/>
  <c r="E531"/>
  <c r="E538"/>
  <c r="E544"/>
  <c r="E556"/>
  <c r="E610"/>
  <c r="E628"/>
  <c r="D4"/>
  <c r="C67"/>
  <c r="H67" s="1"/>
  <c r="J67" s="1"/>
  <c r="E117"/>
  <c r="E120"/>
  <c r="E123"/>
  <c r="E126"/>
  <c r="E129"/>
  <c r="E132"/>
  <c r="E140"/>
  <c r="E143"/>
  <c r="E135" s="1"/>
  <c r="E146"/>
  <c r="E149"/>
  <c r="E265"/>
  <c r="E308"/>
  <c r="E331"/>
  <c r="E399"/>
  <c r="E429"/>
  <c r="E599"/>
  <c r="E687"/>
  <c r="E761"/>
  <c r="E760" s="1"/>
  <c r="E700"/>
  <c r="D136"/>
  <c r="D135" s="1"/>
  <c r="D115" s="1"/>
  <c r="C152"/>
  <c r="H152" s="1"/>
  <c r="J152" s="1"/>
  <c r="C163"/>
  <c r="H163" s="1"/>
  <c r="J163" s="1"/>
  <c r="D167"/>
  <c r="E183"/>
  <c r="E182" s="1"/>
  <c r="E179" s="1"/>
  <c r="E186"/>
  <c r="E185" s="1"/>
  <c r="E184" s="1"/>
  <c r="E205"/>
  <c r="E204" s="1"/>
  <c r="E212"/>
  <c r="E211" s="1"/>
  <c r="C263"/>
  <c r="D265"/>
  <c r="D344"/>
  <c r="D395"/>
  <c r="D416"/>
  <c r="D459"/>
  <c r="E470"/>
  <c r="E468" s="1"/>
  <c r="D474"/>
  <c r="C509"/>
  <c r="H509" s="1"/>
  <c r="C528"/>
  <c r="H528" s="1"/>
  <c r="D531"/>
  <c r="D528" s="1"/>
  <c r="D552"/>
  <c r="D551" s="1"/>
  <c r="D550" s="1"/>
  <c r="C561"/>
  <c r="D569"/>
  <c r="D599"/>
  <c r="D642"/>
  <c r="D646"/>
  <c r="D665"/>
  <c r="D700"/>
  <c r="C716"/>
  <c r="H716" s="1"/>
  <c r="J716" s="1"/>
  <c r="D722"/>
  <c r="D717" s="1"/>
  <c r="D716" s="1"/>
  <c r="E740"/>
  <c r="E739" s="1"/>
  <c r="E726" s="1"/>
  <c r="E725" s="1"/>
  <c r="D750"/>
  <c r="E778"/>
  <c r="E777" s="1"/>
  <c r="D189"/>
  <c r="D188" s="1"/>
  <c r="D308"/>
  <c r="C135"/>
  <c r="H135" s="1"/>
  <c r="J135" s="1"/>
  <c r="D164"/>
  <c r="D298"/>
  <c r="D315"/>
  <c r="D314" s="1"/>
  <c r="C340"/>
  <c r="D357"/>
  <c r="D362"/>
  <c r="D382"/>
  <c r="D392"/>
  <c r="C444"/>
  <c r="H444" s="1"/>
  <c r="D477"/>
  <c r="D513"/>
  <c r="D509" s="1"/>
  <c r="D522"/>
  <c r="D538"/>
  <c r="C551"/>
  <c r="D562"/>
  <c r="D581"/>
  <c r="D616"/>
  <c r="D638"/>
  <c r="C645"/>
  <c r="H645" s="1"/>
  <c r="J645" s="1"/>
  <c r="D653"/>
  <c r="D683"/>
  <c r="C340" i="33"/>
  <c r="D388" i="34"/>
  <c r="E378"/>
  <c r="D450"/>
  <c r="D455"/>
  <c r="D409"/>
  <c r="E353"/>
  <c r="E455"/>
  <c r="D468"/>
  <c r="E368"/>
  <c r="D404"/>
  <c r="D412"/>
  <c r="D463"/>
  <c r="D353"/>
  <c r="D429"/>
  <c r="D445"/>
  <c r="E459"/>
  <c r="D265"/>
  <c r="E719"/>
  <c r="E718" s="1"/>
  <c r="E581"/>
  <c r="D547"/>
  <c r="D399"/>
  <c r="E395"/>
  <c r="E389"/>
  <c r="E388" s="1"/>
  <c r="E392"/>
  <c r="D373"/>
  <c r="E416"/>
  <c r="D422"/>
  <c r="E348"/>
  <c r="E382"/>
  <c r="E289"/>
  <c r="E305"/>
  <c r="D298"/>
  <c r="E302"/>
  <c r="E308"/>
  <c r="H68"/>
  <c r="J68" s="1"/>
  <c r="E68"/>
  <c r="E38"/>
  <c r="E11"/>
  <c r="D11"/>
  <c r="E4"/>
  <c r="E302" i="35"/>
  <c r="C340"/>
  <c r="D610"/>
  <c r="C561"/>
  <c r="H561" s="1"/>
  <c r="J561" s="1"/>
  <c r="D509"/>
  <c r="E475"/>
  <c r="D459"/>
  <c r="D445"/>
  <c r="D718"/>
  <c r="D717" s="1"/>
  <c r="D716" s="1"/>
  <c r="E718"/>
  <c r="E610"/>
  <c r="D581"/>
  <c r="D569"/>
  <c r="D552"/>
  <c r="D547"/>
  <c r="D486"/>
  <c r="D450"/>
  <c r="D463"/>
  <c r="E468"/>
  <c r="E459"/>
  <c r="E388"/>
  <c r="E429"/>
  <c r="E404"/>
  <c r="D422"/>
  <c r="D429"/>
  <c r="H353"/>
  <c r="D373"/>
  <c r="D399"/>
  <c r="D368"/>
  <c r="D412"/>
  <c r="E325"/>
  <c r="E331"/>
  <c r="D344"/>
  <c r="D348"/>
  <c r="E374"/>
  <c r="E373" s="1"/>
  <c r="D388"/>
  <c r="D395"/>
  <c r="E395"/>
  <c r="D404"/>
  <c r="D409"/>
  <c r="E417"/>
  <c r="E416" s="1"/>
  <c r="E378"/>
  <c r="D315"/>
  <c r="E328"/>
  <c r="D378"/>
  <c r="E392"/>
  <c r="E409"/>
  <c r="E308"/>
  <c r="E305"/>
  <c r="D298"/>
  <c r="E289"/>
  <c r="D265"/>
  <c r="D97"/>
  <c r="D11"/>
  <c r="C3"/>
  <c r="H3" s="1"/>
  <c r="J3" s="1"/>
  <c r="D4"/>
  <c r="E548" i="36"/>
  <c r="E547" s="1"/>
  <c r="D409"/>
  <c r="E373"/>
  <c r="D353"/>
  <c r="D132"/>
  <c r="E136"/>
  <c r="D140"/>
  <c r="D143"/>
  <c r="C170"/>
  <c r="H170" s="1"/>
  <c r="J170" s="1"/>
  <c r="E175"/>
  <c r="C178"/>
  <c r="H178" s="1"/>
  <c r="J178" s="1"/>
  <c r="E194"/>
  <c r="E193" s="1"/>
  <c r="E208"/>
  <c r="E207" s="1"/>
  <c r="D236"/>
  <c r="D235" s="1"/>
  <c r="E353"/>
  <c r="D357"/>
  <c r="E399"/>
  <c r="D445"/>
  <c r="D513"/>
  <c r="E556"/>
  <c r="C645"/>
  <c r="H645" s="1"/>
  <c r="J645" s="1"/>
  <c r="D694"/>
  <c r="D727"/>
  <c r="D768"/>
  <c r="D767" s="1"/>
  <c r="D146"/>
  <c r="E167"/>
  <c r="E216"/>
  <c r="E239"/>
  <c r="E238" s="1"/>
  <c r="D260"/>
  <c r="E412"/>
  <c r="E422"/>
  <c r="E494"/>
  <c r="E513"/>
  <c r="E509" s="1"/>
  <c r="D522"/>
  <c r="D531"/>
  <c r="D538"/>
  <c r="H544"/>
  <c r="D552"/>
  <c r="E587"/>
  <c r="C726"/>
  <c r="C116"/>
  <c r="D157"/>
  <c r="D160"/>
  <c r="D171"/>
  <c r="D170" s="1"/>
  <c r="D179"/>
  <c r="D189"/>
  <c r="D195"/>
  <c r="D188" s="1"/>
  <c r="D198"/>
  <c r="D197" s="1"/>
  <c r="D201"/>
  <c r="D200" s="1"/>
  <c r="D204"/>
  <c r="D211"/>
  <c r="D203" s="1"/>
  <c r="D223"/>
  <c r="D222" s="1"/>
  <c r="D229"/>
  <c r="D228" s="1"/>
  <c r="D244"/>
  <c r="D243" s="1"/>
  <c r="D250"/>
  <c r="D305"/>
  <c r="E368"/>
  <c r="C444"/>
  <c r="H444" s="1"/>
  <c r="D455"/>
  <c r="D459"/>
  <c r="C528"/>
  <c r="H528" s="1"/>
  <c r="D569"/>
  <c r="D577"/>
  <c r="D581"/>
  <c r="D587"/>
  <c r="D595"/>
  <c r="D599"/>
  <c r="D603"/>
  <c r="D638"/>
  <c r="E687"/>
  <c r="E700"/>
  <c r="E164"/>
  <c r="D185"/>
  <c r="D184" s="1"/>
  <c r="D215"/>
  <c r="D404"/>
  <c r="E429"/>
  <c r="E445"/>
  <c r="E491"/>
  <c r="E497"/>
  <c r="E504"/>
  <c r="E694"/>
  <c r="D344"/>
  <c r="E358"/>
  <c r="D378"/>
  <c r="D382"/>
  <c r="D388"/>
  <c r="D392"/>
  <c r="E392"/>
  <c r="D348"/>
  <c r="D362"/>
  <c r="D373"/>
  <c r="E404"/>
  <c r="E344"/>
  <c r="C263"/>
  <c r="H263" s="1"/>
  <c r="E299"/>
  <c r="E265"/>
  <c r="E121"/>
  <c r="D123"/>
  <c r="D126"/>
  <c r="D117"/>
  <c r="D97"/>
  <c r="E97"/>
  <c r="C67"/>
  <c r="D11"/>
  <c r="E4"/>
  <c r="E68" i="37"/>
  <c r="E97"/>
  <c r="H164"/>
  <c r="C163"/>
  <c r="H163" s="1"/>
  <c r="J163" s="1"/>
  <c r="D4"/>
  <c r="E64"/>
  <c r="E61" s="1"/>
  <c r="C67"/>
  <c r="H67" s="1"/>
  <c r="J67" s="1"/>
  <c r="E141"/>
  <c r="E140" s="1"/>
  <c r="E135" s="1"/>
  <c r="E144"/>
  <c r="E143" s="1"/>
  <c r="D143"/>
  <c r="H153"/>
  <c r="J153" s="1"/>
  <c r="C152"/>
  <c r="H152" s="1"/>
  <c r="J152" s="1"/>
  <c r="E153"/>
  <c r="E165"/>
  <c r="E164" s="1"/>
  <c r="D164"/>
  <c r="D163" s="1"/>
  <c r="C178"/>
  <c r="D185"/>
  <c r="D184" s="1"/>
  <c r="D204"/>
  <c r="E331"/>
  <c r="C116"/>
  <c r="D120"/>
  <c r="E124"/>
  <c r="E123" s="1"/>
  <c r="D123"/>
  <c r="D136"/>
  <c r="E216"/>
  <c r="E302"/>
  <c r="E315"/>
  <c r="E314" s="1"/>
  <c r="E328"/>
  <c r="C3"/>
  <c r="D38"/>
  <c r="D68"/>
  <c r="D67" s="1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E544" s="1"/>
  <c r="E538" s="1"/>
  <c r="H552"/>
  <c r="C551"/>
  <c r="E221"/>
  <c r="E220" s="1"/>
  <c r="E215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94"/>
  <c r="D484" s="1"/>
  <c r="E496"/>
  <c r="E511"/>
  <c r="E509" s="1"/>
  <c r="H531"/>
  <c r="C528"/>
  <c r="H528" s="1"/>
  <c r="E547"/>
  <c r="E553"/>
  <c r="E552" s="1"/>
  <c r="D552"/>
  <c r="D556"/>
  <c r="E558"/>
  <c r="D149"/>
  <c r="D154"/>
  <c r="D160"/>
  <c r="D171"/>
  <c r="D170" s="1"/>
  <c r="E181"/>
  <c r="E180" s="1"/>
  <c r="E179" s="1"/>
  <c r="E194"/>
  <c r="E193" s="1"/>
  <c r="E208"/>
  <c r="E207" s="1"/>
  <c r="E203" s="1"/>
  <c r="D260"/>
  <c r="E267"/>
  <c r="E265" s="1"/>
  <c r="E263" s="1"/>
  <c r="E259" s="1"/>
  <c r="D296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E528" s="1"/>
  <c r="D531"/>
  <c r="D528" s="1"/>
  <c r="C263"/>
  <c r="D353"/>
  <c r="E358"/>
  <c r="E357" s="1"/>
  <c r="D357"/>
  <c r="E363"/>
  <c r="E362" s="1"/>
  <c r="D362"/>
  <c r="E368"/>
  <c r="D388"/>
  <c r="E393"/>
  <c r="E392" s="1"/>
  <c r="D392"/>
  <c r="D404"/>
  <c r="E409"/>
  <c r="E412"/>
  <c r="D429"/>
  <c r="D445"/>
  <c r="E450"/>
  <c r="H459"/>
  <c r="C444"/>
  <c r="H444" s="1"/>
  <c r="E475"/>
  <c r="E474" s="1"/>
  <c r="D474"/>
  <c r="H484"/>
  <c r="E494"/>
  <c r="E556"/>
  <c r="C509"/>
  <c r="H509" s="1"/>
  <c r="E569"/>
  <c r="E653"/>
  <c r="E718"/>
  <c r="E581"/>
  <c r="E603"/>
  <c r="E610"/>
  <c r="E616"/>
  <c r="E628"/>
  <c r="E665"/>
  <c r="D513"/>
  <c r="D509" s="1"/>
  <c r="D522"/>
  <c r="D538"/>
  <c r="E562"/>
  <c r="E577"/>
  <c r="E587"/>
  <c r="E638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61" s="1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71"/>
  <c r="D676"/>
  <c r="D687"/>
  <c r="D718"/>
  <c r="D717" s="1"/>
  <c r="D716" s="1"/>
  <c r="E728"/>
  <c r="E727" s="1"/>
  <c r="E38" i="36"/>
  <c r="E185"/>
  <c r="E184" s="1"/>
  <c r="E117"/>
  <c r="E120"/>
  <c r="E123"/>
  <c r="E126"/>
  <c r="E174"/>
  <c r="E229"/>
  <c r="E228" s="1"/>
  <c r="E11"/>
  <c r="E68"/>
  <c r="E157"/>
  <c r="E163"/>
  <c r="E179"/>
  <c r="C3"/>
  <c r="D38"/>
  <c r="D68"/>
  <c r="D67" s="1"/>
  <c r="E131"/>
  <c r="E129" s="1"/>
  <c r="H135"/>
  <c r="J135" s="1"/>
  <c r="E145"/>
  <c r="E143" s="1"/>
  <c r="E151"/>
  <c r="E149" s="1"/>
  <c r="E156"/>
  <c r="E154" s="1"/>
  <c r="E162"/>
  <c r="E160" s="1"/>
  <c r="D164"/>
  <c r="E173"/>
  <c r="E171" s="1"/>
  <c r="E170" s="1"/>
  <c r="E190"/>
  <c r="E189" s="1"/>
  <c r="E188" s="1"/>
  <c r="E221"/>
  <c r="E220" s="1"/>
  <c r="E226"/>
  <c r="E223" s="1"/>
  <c r="E222" s="1"/>
  <c r="E251"/>
  <c r="E250" s="1"/>
  <c r="E262"/>
  <c r="E260" s="1"/>
  <c r="H265"/>
  <c r="D289"/>
  <c r="E292"/>
  <c r="E289" s="1"/>
  <c r="E298"/>
  <c r="E303"/>
  <c r="E302" s="1"/>
  <c r="D302"/>
  <c r="E315"/>
  <c r="E357"/>
  <c r="E468"/>
  <c r="E477"/>
  <c r="E378"/>
  <c r="E382"/>
  <c r="E388"/>
  <c r="E409"/>
  <c r="D4"/>
  <c r="H67"/>
  <c r="J67" s="1"/>
  <c r="D136"/>
  <c r="D135" s="1"/>
  <c r="C163"/>
  <c r="H163" s="1"/>
  <c r="J163" s="1"/>
  <c r="D167"/>
  <c r="D265"/>
  <c r="D315"/>
  <c r="H328"/>
  <c r="C314"/>
  <c r="H314" s="1"/>
  <c r="E463"/>
  <c r="E486"/>
  <c r="E522"/>
  <c r="E297"/>
  <c r="E296" s="1"/>
  <c r="D296"/>
  <c r="E309"/>
  <c r="E308" s="1"/>
  <c r="D308"/>
  <c r="E329"/>
  <c r="E328" s="1"/>
  <c r="D328"/>
  <c r="D331"/>
  <c r="E334"/>
  <c r="E331" s="1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52"/>
  <c r="E551" s="1"/>
  <c r="E550" s="1"/>
  <c r="E592"/>
  <c r="E628"/>
  <c r="D429"/>
  <c r="D463"/>
  <c r="D444" s="1"/>
  <c r="D468"/>
  <c r="D494"/>
  <c r="D504"/>
  <c r="D509"/>
  <c r="D529"/>
  <c r="E718"/>
  <c r="E734"/>
  <c r="E733" s="1"/>
  <c r="E772"/>
  <c r="E771" s="1"/>
  <c r="E638"/>
  <c r="H726"/>
  <c r="J726" s="1"/>
  <c r="C725"/>
  <c r="H725" s="1"/>
  <c r="J725" s="1"/>
  <c r="D556"/>
  <c r="D551" s="1"/>
  <c r="D550" s="1"/>
  <c r="D592"/>
  <c r="C717"/>
  <c r="D739"/>
  <c r="E745"/>
  <c r="E744" s="1"/>
  <c r="E743" s="1"/>
  <c r="D777"/>
  <c r="E762"/>
  <c r="E761" s="1"/>
  <c r="E760" s="1"/>
  <c r="C560"/>
  <c r="D610"/>
  <c r="D628"/>
  <c r="D718"/>
  <c r="D717" s="1"/>
  <c r="D716" s="1"/>
  <c r="E724"/>
  <c r="E722" s="1"/>
  <c r="E769"/>
  <c r="E768" s="1"/>
  <c r="E767" s="1"/>
  <c r="D642"/>
  <c r="E4" i="35"/>
  <c r="E61"/>
  <c r="E38"/>
  <c r="E68"/>
  <c r="E14"/>
  <c r="E11" s="1"/>
  <c r="D38"/>
  <c r="D68"/>
  <c r="D67" s="1"/>
  <c r="E100"/>
  <c r="E97" s="1"/>
  <c r="E119"/>
  <c r="E117" s="1"/>
  <c r="E125"/>
  <c r="E123" s="1"/>
  <c r="E131"/>
  <c r="E129" s="1"/>
  <c r="C135"/>
  <c r="H135" s="1"/>
  <c r="J135" s="1"/>
  <c r="E145"/>
  <c r="E143" s="1"/>
  <c r="E151"/>
  <c r="E149" s="1"/>
  <c r="E161"/>
  <c r="E160" s="1"/>
  <c r="D160"/>
  <c r="E164"/>
  <c r="E163" s="1"/>
  <c r="E167"/>
  <c r="E172"/>
  <c r="E171" s="1"/>
  <c r="D171"/>
  <c r="D207"/>
  <c r="D203" s="1"/>
  <c r="E244"/>
  <c r="E243" s="1"/>
  <c r="E265"/>
  <c r="E298"/>
  <c r="E315"/>
  <c r="E314" s="1"/>
  <c r="E158"/>
  <c r="E157" s="1"/>
  <c r="D157"/>
  <c r="D164"/>
  <c r="D167"/>
  <c r="C203"/>
  <c r="C178" s="1"/>
  <c r="D233"/>
  <c r="E239"/>
  <c r="E238" s="1"/>
  <c r="C67"/>
  <c r="E155"/>
  <c r="E154" s="1"/>
  <c r="D154"/>
  <c r="D153" s="1"/>
  <c r="H171"/>
  <c r="C170"/>
  <c r="D120"/>
  <c r="D116" s="1"/>
  <c r="D126"/>
  <c r="D132"/>
  <c r="D140"/>
  <c r="D135" s="1"/>
  <c r="D146"/>
  <c r="E175"/>
  <c r="E174" s="1"/>
  <c r="D174"/>
  <c r="D216"/>
  <c r="D215" s="1"/>
  <c r="D239"/>
  <c r="D238" s="1"/>
  <c r="D289"/>
  <c r="D305"/>
  <c r="C314"/>
  <c r="H314" s="1"/>
  <c r="D325"/>
  <c r="D331"/>
  <c r="E349"/>
  <c r="E348" s="1"/>
  <c r="E354"/>
  <c r="E353" s="1"/>
  <c r="E369"/>
  <c r="E368" s="1"/>
  <c r="E509"/>
  <c r="H348"/>
  <c r="E358"/>
  <c r="E357" s="1"/>
  <c r="D357"/>
  <c r="E363"/>
  <c r="E362" s="1"/>
  <c r="D362"/>
  <c r="E528"/>
  <c r="D260"/>
  <c r="D296"/>
  <c r="D302"/>
  <c r="D308"/>
  <c r="D328"/>
  <c r="E342"/>
  <c r="E399"/>
  <c r="E463"/>
  <c r="E504"/>
  <c r="E53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E488"/>
  <c r="E486" s="1"/>
  <c r="E493"/>
  <c r="E491" s="1"/>
  <c r="E499"/>
  <c r="E497" s="1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E551" s="1"/>
  <c r="E550" s="1"/>
  <c r="D556"/>
  <c r="D551" s="1"/>
  <c r="D550" s="1"/>
  <c r="E750"/>
  <c r="E756"/>
  <c r="E755" s="1"/>
  <c r="D494"/>
  <c r="D484" s="1"/>
  <c r="D504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D679"/>
  <c r="E685"/>
  <c r="E683" s="1"/>
  <c r="D694"/>
  <c r="C717"/>
  <c r="E732"/>
  <c r="E731" s="1"/>
  <c r="E730" s="1"/>
  <c r="E735"/>
  <c r="E734" s="1"/>
  <c r="E733" s="1"/>
  <c r="D739"/>
  <c r="E742"/>
  <c r="E741" s="1"/>
  <c r="E745"/>
  <c r="E744" s="1"/>
  <c r="E743" s="1"/>
  <c r="E773"/>
  <c r="E772" s="1"/>
  <c r="E771" s="1"/>
  <c r="D777"/>
  <c r="C645"/>
  <c r="H645" s="1"/>
  <c r="J645" s="1"/>
  <c r="D188" i="34"/>
  <c r="E239"/>
  <c r="E238" s="1"/>
  <c r="E97"/>
  <c r="E67" s="1"/>
  <c r="E153"/>
  <c r="E265"/>
  <c r="E298"/>
  <c r="E315"/>
  <c r="E314" s="1"/>
  <c r="D203"/>
  <c r="D61"/>
  <c r="C116"/>
  <c r="D120"/>
  <c r="D126"/>
  <c r="D132"/>
  <c r="D140"/>
  <c r="D146"/>
  <c r="C153"/>
  <c r="D157"/>
  <c r="C170"/>
  <c r="H170" s="1"/>
  <c r="J170" s="1"/>
  <c r="D174"/>
  <c r="E214"/>
  <c r="E213" s="1"/>
  <c r="E219"/>
  <c r="E216" s="1"/>
  <c r="E234"/>
  <c r="E233" s="1"/>
  <c r="E228" s="1"/>
  <c r="E237"/>
  <c r="E236" s="1"/>
  <c r="E235" s="1"/>
  <c r="E242"/>
  <c r="E247"/>
  <c r="E244" s="1"/>
  <c r="E243" s="1"/>
  <c r="D289"/>
  <c r="D305"/>
  <c r="C314"/>
  <c r="H314" s="1"/>
  <c r="D325"/>
  <c r="D331"/>
  <c r="H344"/>
  <c r="C340"/>
  <c r="D368"/>
  <c r="E373"/>
  <c r="E409"/>
  <c r="E412"/>
  <c r="E422"/>
  <c r="E445"/>
  <c r="C3"/>
  <c r="D38"/>
  <c r="D68"/>
  <c r="D67" s="1"/>
  <c r="E450"/>
  <c r="E531"/>
  <c r="E528" s="1"/>
  <c r="E538"/>
  <c r="E544"/>
  <c r="D117"/>
  <c r="D123"/>
  <c r="D129"/>
  <c r="D143"/>
  <c r="D149"/>
  <c r="D154"/>
  <c r="D153" s="1"/>
  <c r="D160"/>
  <c r="D171"/>
  <c r="E181"/>
  <c r="E180" s="1"/>
  <c r="E194"/>
  <c r="E193" s="1"/>
  <c r="E188" s="1"/>
  <c r="D296"/>
  <c r="D302"/>
  <c r="D308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C725"/>
  <c r="H725" s="1"/>
  <c r="J725" s="1"/>
  <c r="E768"/>
  <c r="E767" s="1"/>
  <c r="E694"/>
  <c r="D382"/>
  <c r="D392"/>
  <c r="D477"/>
  <c r="E499"/>
  <c r="E497" s="1"/>
  <c r="E484" s="1"/>
  <c r="D513"/>
  <c r="D509" s="1"/>
  <c r="D522"/>
  <c r="D538"/>
  <c r="E552"/>
  <c r="E551" s="1"/>
  <c r="E550" s="1"/>
  <c r="E599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45" s="1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H513"/>
  <c r="D512"/>
  <c r="E512" s="1"/>
  <c r="D511"/>
  <c r="E511" s="1"/>
  <c r="D510"/>
  <c r="D508"/>
  <c r="E508" s="1"/>
  <c r="D507"/>
  <c r="E507" s="1"/>
  <c r="D506"/>
  <c r="E506" s="1"/>
  <c r="D505"/>
  <c r="H504"/>
  <c r="D503"/>
  <c r="E503" s="1"/>
  <c r="D502"/>
  <c r="E502" s="1"/>
  <c r="D501"/>
  <c r="E501" s="1"/>
  <c r="D500"/>
  <c r="E500" s="1"/>
  <c r="D499"/>
  <c r="E499" s="1"/>
  <c r="D498"/>
  <c r="H497"/>
  <c r="D496"/>
  <c r="E496" s="1"/>
  <c r="D495"/>
  <c r="E495" s="1"/>
  <c r="H494"/>
  <c r="D493"/>
  <c r="E493" s="1"/>
  <c r="D492"/>
  <c r="H49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H474"/>
  <c r="D473"/>
  <c r="E473" s="1"/>
  <c r="D472"/>
  <c r="E472" s="1"/>
  <c r="D471"/>
  <c r="E471" s="1"/>
  <c r="D470"/>
  <c r="E470" s="1"/>
  <c r="D469"/>
  <c r="H468"/>
  <c r="D467"/>
  <c r="E467" s="1"/>
  <c r="D466"/>
  <c r="E466" s="1"/>
  <c r="D465"/>
  <c r="E465" s="1"/>
  <c r="D464"/>
  <c r="H463"/>
  <c r="D462"/>
  <c r="E462" s="1"/>
  <c r="D461"/>
  <c r="E461" s="1"/>
  <c r="D460"/>
  <c r="H459"/>
  <c r="D458"/>
  <c r="E458" s="1"/>
  <c r="D457"/>
  <c r="E457" s="1"/>
  <c r="D456"/>
  <c r="E456" s="1"/>
  <c r="D454"/>
  <c r="E454" s="1"/>
  <c r="D453"/>
  <c r="E453" s="1"/>
  <c r="D452"/>
  <c r="E452" s="1"/>
  <c r="D451"/>
  <c r="H450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H429"/>
  <c r="D428"/>
  <c r="E428" s="1"/>
  <c r="D427"/>
  <c r="E427" s="1"/>
  <c r="D426"/>
  <c r="E426" s="1"/>
  <c r="D425"/>
  <c r="E425" s="1"/>
  <c r="D424"/>
  <c r="E424" s="1"/>
  <c r="D423"/>
  <c r="H422"/>
  <c r="D421"/>
  <c r="E421" s="1"/>
  <c r="D420"/>
  <c r="E420" s="1"/>
  <c r="D419"/>
  <c r="E419" s="1"/>
  <c r="D418"/>
  <c r="E418" s="1"/>
  <c r="D417"/>
  <c r="E417" s="1"/>
  <c r="H416"/>
  <c r="D415"/>
  <c r="E415" s="1"/>
  <c r="D414"/>
  <c r="E414" s="1"/>
  <c r="D413"/>
  <c r="E413" s="1"/>
  <c r="H412"/>
  <c r="D411"/>
  <c r="E411" s="1"/>
  <c r="D410"/>
  <c r="E410" s="1"/>
  <c r="H409"/>
  <c r="D408"/>
  <c r="E408" s="1"/>
  <c r="D407"/>
  <c r="E407" s="1"/>
  <c r="D406"/>
  <c r="E406" s="1"/>
  <c r="D405"/>
  <c r="H404"/>
  <c r="D403"/>
  <c r="E403" s="1"/>
  <c r="D402"/>
  <c r="E402" s="1"/>
  <c r="D401"/>
  <c r="E401" s="1"/>
  <c r="D400"/>
  <c r="H399"/>
  <c r="D398"/>
  <c r="E398" s="1"/>
  <c r="D397"/>
  <c r="E397" s="1"/>
  <c r="D396"/>
  <c r="H395"/>
  <c r="D394"/>
  <c r="E394" s="1"/>
  <c r="D393"/>
  <c r="H392"/>
  <c r="D391"/>
  <c r="E391" s="1"/>
  <c r="D390"/>
  <c r="E390" s="1"/>
  <c r="D389"/>
  <c r="H388"/>
  <c r="D387"/>
  <c r="E387" s="1"/>
  <c r="D386"/>
  <c r="E386" s="1"/>
  <c r="D385"/>
  <c r="E385" s="1"/>
  <c r="D384"/>
  <c r="E384" s="1"/>
  <c r="D383"/>
  <c r="E383" s="1"/>
  <c r="H382"/>
  <c r="D381"/>
  <c r="E381" s="1"/>
  <c r="D380"/>
  <c r="E380" s="1"/>
  <c r="D379"/>
  <c r="E379" s="1"/>
  <c r="H378"/>
  <c r="D377"/>
  <c r="E377" s="1"/>
  <c r="D376"/>
  <c r="E376" s="1"/>
  <c r="D375"/>
  <c r="E375" s="1"/>
  <c r="D374"/>
  <c r="E374" s="1"/>
  <c r="H373"/>
  <c r="D372"/>
  <c r="E372" s="1"/>
  <c r="D371"/>
  <c r="E371" s="1"/>
  <c r="D370"/>
  <c r="E370" s="1"/>
  <c r="D369"/>
  <c r="H368"/>
  <c r="D367"/>
  <c r="E367" s="1"/>
  <c r="D366"/>
  <c r="E366" s="1"/>
  <c r="D365"/>
  <c r="E365" s="1"/>
  <c r="D364"/>
  <c r="E364" s="1"/>
  <c r="D363"/>
  <c r="H362"/>
  <c r="D361"/>
  <c r="E361" s="1"/>
  <c r="D360"/>
  <c r="E360" s="1"/>
  <c r="D359"/>
  <c r="E359" s="1"/>
  <c r="D358"/>
  <c r="H357"/>
  <c r="D356"/>
  <c r="E356" s="1"/>
  <c r="D355"/>
  <c r="E355" s="1"/>
  <c r="D354"/>
  <c r="E354" s="1"/>
  <c r="H353"/>
  <c r="D352"/>
  <c r="E352" s="1"/>
  <c r="D351"/>
  <c r="E351" s="1"/>
  <c r="D350"/>
  <c r="E350" s="1"/>
  <c r="D349"/>
  <c r="H348"/>
  <c r="D347"/>
  <c r="E347" s="1"/>
  <c r="D346"/>
  <c r="E346" s="1"/>
  <c r="D345"/>
  <c r="H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C308"/>
  <c r="H308" s="1"/>
  <c r="D307"/>
  <c r="E307" s="1"/>
  <c r="D306"/>
  <c r="C305"/>
  <c r="H305" s="1"/>
  <c r="D304"/>
  <c r="E304" s="1"/>
  <c r="D303"/>
  <c r="C302"/>
  <c r="H302" s="1"/>
  <c r="D301"/>
  <c r="E301" s="1"/>
  <c r="D300"/>
  <c r="E300" s="1"/>
  <c r="D299"/>
  <c r="E299" s="1"/>
  <c r="C298"/>
  <c r="H298" s="1"/>
  <c r="D297"/>
  <c r="E297" s="1"/>
  <c r="E296" s="1"/>
  <c r="C296"/>
  <c r="H296" s="1"/>
  <c r="D295"/>
  <c r="E295" s="1"/>
  <c r="D294"/>
  <c r="E294" s="1"/>
  <c r="D293"/>
  <c r="E293" s="1"/>
  <c r="D292"/>
  <c r="E292" s="1"/>
  <c r="D291"/>
  <c r="E291" s="1"/>
  <c r="D290"/>
  <c r="E290" s="1"/>
  <c r="C289"/>
  <c r="H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C265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C203" s="1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D160" s="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H136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D10"/>
  <c r="E10" s="1"/>
  <c r="D9"/>
  <c r="E9" s="1"/>
  <c r="D8"/>
  <c r="E8" s="1"/>
  <c r="D7"/>
  <c r="E7" s="1"/>
  <c r="D6"/>
  <c r="E6" s="1"/>
  <c r="D5"/>
  <c r="C4"/>
  <c r="H4" s="1"/>
  <c r="J4" s="1"/>
  <c r="H178" i="34" l="1"/>
  <c r="J178" s="1"/>
  <c r="C177"/>
  <c r="H177" s="1"/>
  <c r="J177" s="1"/>
  <c r="D178" i="36"/>
  <c r="D177" s="1"/>
  <c r="E179" i="34"/>
  <c r="D135"/>
  <c r="D178"/>
  <c r="D177" s="1"/>
  <c r="D726" i="35"/>
  <c r="D725" s="1"/>
  <c r="E444" i="36"/>
  <c r="E215"/>
  <c r="E67"/>
  <c r="C177"/>
  <c r="H177" s="1"/>
  <c r="J177" s="1"/>
  <c r="D340" i="37"/>
  <c r="E116"/>
  <c r="E115" s="1"/>
  <c r="D153" i="36"/>
  <c r="D645"/>
  <c r="E717" i="35"/>
  <c r="E716" s="1"/>
  <c r="E263" i="38"/>
  <c r="D170"/>
  <c r="E645" i="35"/>
  <c r="D178" i="37"/>
  <c r="D177" s="1"/>
  <c r="D178" i="38"/>
  <c r="D177" s="1"/>
  <c r="E170"/>
  <c r="E152" s="1"/>
  <c r="C538" i="33"/>
  <c r="H538" s="1"/>
  <c r="E561" i="34"/>
  <c r="D170"/>
  <c r="E215"/>
  <c r="E178" s="1"/>
  <c r="E177" s="1"/>
  <c r="D228" i="35"/>
  <c r="C339" i="36"/>
  <c r="H339" s="1"/>
  <c r="J339" s="1"/>
  <c r="E645"/>
  <c r="D116" i="37"/>
  <c r="D203"/>
  <c r="E163"/>
  <c r="E203" i="36"/>
  <c r="E717" i="34"/>
  <c r="E716" s="1"/>
  <c r="D726" i="38"/>
  <c r="D725" s="1"/>
  <c r="E203" i="35"/>
  <c r="D163" i="34"/>
  <c r="D152" s="1"/>
  <c r="E645"/>
  <c r="D561"/>
  <c r="D560" s="1"/>
  <c r="D726"/>
  <c r="D725" s="1"/>
  <c r="C339"/>
  <c r="E203"/>
  <c r="E726" i="35"/>
  <c r="E725" s="1"/>
  <c r="D645"/>
  <c r="D115"/>
  <c r="D645" i="37"/>
  <c r="E340"/>
  <c r="D263"/>
  <c r="E67"/>
  <c r="E3" i="38"/>
  <c r="E2" s="1"/>
  <c r="E717"/>
  <c r="E716" s="1"/>
  <c r="E163" i="34"/>
  <c r="E152" s="1"/>
  <c r="E188" i="35"/>
  <c r="E178" s="1"/>
  <c r="E177" s="1"/>
  <c r="H561" i="37"/>
  <c r="J561" s="1"/>
  <c r="C560"/>
  <c r="H560" s="1"/>
  <c r="J560" s="1"/>
  <c r="C259" i="38"/>
  <c r="H263"/>
  <c r="D163"/>
  <c r="D152" s="1"/>
  <c r="D114" s="1"/>
  <c r="D483"/>
  <c r="D3"/>
  <c r="D2" s="1"/>
  <c r="E551"/>
  <c r="E550" s="1"/>
  <c r="E444"/>
  <c r="E339" s="1"/>
  <c r="E314"/>
  <c r="E259" s="1"/>
  <c r="H561"/>
  <c r="J561" s="1"/>
  <c r="C560"/>
  <c r="D645"/>
  <c r="D444"/>
  <c r="D263"/>
  <c r="D259" s="1"/>
  <c r="E561"/>
  <c r="E560" s="1"/>
  <c r="E559" s="1"/>
  <c r="E483"/>
  <c r="H551"/>
  <c r="J551" s="1"/>
  <c r="C550"/>
  <c r="H550" s="1"/>
  <c r="J550" s="1"/>
  <c r="H726"/>
  <c r="J726" s="1"/>
  <c r="C725"/>
  <c r="H725" s="1"/>
  <c r="J725" s="1"/>
  <c r="H178"/>
  <c r="J178" s="1"/>
  <c r="C177"/>
  <c r="H177" s="1"/>
  <c r="J177" s="1"/>
  <c r="H3"/>
  <c r="J3" s="1"/>
  <c r="C2"/>
  <c r="C483"/>
  <c r="H483" s="1"/>
  <c r="J483" s="1"/>
  <c r="D340"/>
  <c r="E203"/>
  <c r="E178" s="1"/>
  <c r="E177" s="1"/>
  <c r="E116"/>
  <c r="E115" s="1"/>
  <c r="C115"/>
  <c r="H340"/>
  <c r="C339"/>
  <c r="H339" s="1"/>
  <c r="J339" s="1"/>
  <c r="D561"/>
  <c r="D560" s="1"/>
  <c r="D559" s="1"/>
  <c r="E483" i="34"/>
  <c r="E340"/>
  <c r="D340"/>
  <c r="D263"/>
  <c r="E263"/>
  <c r="H261"/>
  <c r="C260"/>
  <c r="H260" s="1"/>
  <c r="D261"/>
  <c r="E3"/>
  <c r="E2" s="1"/>
  <c r="E263" i="35"/>
  <c r="E259" s="1"/>
  <c r="D444"/>
  <c r="E484"/>
  <c r="E483" s="1"/>
  <c r="C339"/>
  <c r="H339" s="1"/>
  <c r="J339" s="1"/>
  <c r="D314"/>
  <c r="D340"/>
  <c r="D263"/>
  <c r="C115"/>
  <c r="E67"/>
  <c r="D3"/>
  <c r="E484" i="36"/>
  <c r="D726"/>
  <c r="D725" s="1"/>
  <c r="E726"/>
  <c r="E725" s="1"/>
  <c r="D340"/>
  <c r="D339" s="1"/>
  <c r="C152"/>
  <c r="H152" s="1"/>
  <c r="J152" s="1"/>
  <c r="E153"/>
  <c r="E152" s="1"/>
  <c r="D528"/>
  <c r="E135"/>
  <c r="H116"/>
  <c r="J116" s="1"/>
  <c r="C115"/>
  <c r="D116"/>
  <c r="D115" s="1"/>
  <c r="E340"/>
  <c r="E339" s="1"/>
  <c r="E263"/>
  <c r="E3"/>
  <c r="D3"/>
  <c r="E3" i="37"/>
  <c r="E2" s="1"/>
  <c r="D560"/>
  <c r="D559" s="1"/>
  <c r="E726"/>
  <c r="E725" s="1"/>
  <c r="H717"/>
  <c r="J717" s="1"/>
  <c r="C716"/>
  <c r="E645"/>
  <c r="E561"/>
  <c r="E560" s="1"/>
  <c r="E717"/>
  <c r="E716" s="1"/>
  <c r="E444"/>
  <c r="E339" s="1"/>
  <c r="E484"/>
  <c r="E483" s="1"/>
  <c r="H551"/>
  <c r="J551" s="1"/>
  <c r="C550"/>
  <c r="H550" s="1"/>
  <c r="J550" s="1"/>
  <c r="E188"/>
  <c r="D444"/>
  <c r="D339" s="1"/>
  <c r="D314"/>
  <c r="C483"/>
  <c r="H483" s="1"/>
  <c r="J483" s="1"/>
  <c r="D153"/>
  <c r="D152" s="1"/>
  <c r="D551"/>
  <c r="D550" s="1"/>
  <c r="D135"/>
  <c r="H116"/>
  <c r="J116" s="1"/>
  <c r="C115"/>
  <c r="E152"/>
  <c r="D3"/>
  <c r="D2" s="1"/>
  <c r="H263"/>
  <c r="C259"/>
  <c r="E178"/>
  <c r="E177" s="1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14" i="36"/>
  <c r="C259"/>
  <c r="H551"/>
  <c r="J551" s="1"/>
  <c r="H550"/>
  <c r="J550" s="1"/>
  <c r="H717"/>
  <c r="J717" s="1"/>
  <c r="C716"/>
  <c r="H716" s="1"/>
  <c r="J716" s="1"/>
  <c r="E561"/>
  <c r="E560" s="1"/>
  <c r="D314"/>
  <c r="D163"/>
  <c r="E178"/>
  <c r="E177" s="1"/>
  <c r="E116"/>
  <c r="E115" s="1"/>
  <c r="D561"/>
  <c r="D560" s="1"/>
  <c r="D484"/>
  <c r="D263"/>
  <c r="D259" s="1"/>
  <c r="H3"/>
  <c r="J3" s="1"/>
  <c r="C2"/>
  <c r="H560"/>
  <c r="J560" s="1"/>
  <c r="C559"/>
  <c r="H559" s="1"/>
  <c r="J559" s="1"/>
  <c r="E717"/>
  <c r="E716" s="1"/>
  <c r="H484"/>
  <c r="C483"/>
  <c r="H483" s="1"/>
  <c r="J483" s="1"/>
  <c r="E483"/>
  <c r="H115"/>
  <c r="J115" s="1"/>
  <c r="C114"/>
  <c r="H114" s="1"/>
  <c r="J114" s="1"/>
  <c r="D483" i="35"/>
  <c r="D178"/>
  <c r="D177" s="1"/>
  <c r="E116"/>
  <c r="H178"/>
  <c r="J178" s="1"/>
  <c r="C177"/>
  <c r="H177" s="1"/>
  <c r="J177" s="1"/>
  <c r="C2"/>
  <c r="H67"/>
  <c r="J67" s="1"/>
  <c r="E561"/>
  <c r="E560" s="1"/>
  <c r="E444"/>
  <c r="C560"/>
  <c r="D561"/>
  <c r="H551"/>
  <c r="J551" s="1"/>
  <c r="C550"/>
  <c r="H550" s="1"/>
  <c r="J550" s="1"/>
  <c r="E340"/>
  <c r="H340"/>
  <c r="C259"/>
  <c r="E153"/>
  <c r="D163"/>
  <c r="D152" s="1"/>
  <c r="D170"/>
  <c r="D2"/>
  <c r="E3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D116"/>
  <c r="D115" s="1"/>
  <c r="E444"/>
  <c r="E339" s="1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483"/>
  <c r="D444"/>
  <c r="H340"/>
  <c r="H339"/>
  <c r="J339" s="1"/>
  <c r="H116"/>
  <c r="J116" s="1"/>
  <c r="C115"/>
  <c r="E185" i="33"/>
  <c r="E184" s="1"/>
  <c r="D298"/>
  <c r="D250"/>
  <c r="E251"/>
  <c r="E250" s="1"/>
  <c r="D491"/>
  <c r="D38"/>
  <c r="D3" s="1"/>
  <c r="E123"/>
  <c r="E126"/>
  <c r="E143"/>
  <c r="E492"/>
  <c r="E491" s="1"/>
  <c r="D522"/>
  <c r="D581"/>
  <c r="D592"/>
  <c r="D61"/>
  <c r="D296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17" s="1"/>
  <c r="D716" s="1"/>
  <c r="D727"/>
  <c r="D11"/>
  <c r="D126"/>
  <c r="E229"/>
  <c r="E228" s="1"/>
  <c r="D260"/>
  <c r="D305"/>
  <c r="D331"/>
  <c r="E345"/>
  <c r="E344" s="1"/>
  <c r="D353"/>
  <c r="D382"/>
  <c r="D392"/>
  <c r="E412"/>
  <c r="H509"/>
  <c r="D610"/>
  <c r="D661"/>
  <c r="E727"/>
  <c r="E732"/>
  <c r="E731" s="1"/>
  <c r="E730" s="1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12"/>
  <c r="E11" s="1"/>
  <c r="E5"/>
  <c r="E4" s="1"/>
  <c r="D68"/>
  <c r="D67" s="1"/>
  <c r="E244"/>
  <c r="E243" s="1"/>
  <c r="E38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E168"/>
  <c r="E167" s="1"/>
  <c r="E205"/>
  <c r="E204" s="1"/>
  <c r="E239"/>
  <c r="E238" s="1"/>
  <c r="E260"/>
  <c r="E306"/>
  <c r="E305" s="1"/>
  <c r="D328"/>
  <c r="E363"/>
  <c r="E362" s="1"/>
  <c r="C444"/>
  <c r="H444" s="1"/>
  <c r="H455"/>
  <c r="D497"/>
  <c r="C551"/>
  <c r="H552"/>
  <c r="D676"/>
  <c r="D694"/>
  <c r="E132"/>
  <c r="E140"/>
  <c r="E157"/>
  <c r="C215"/>
  <c r="E289"/>
  <c r="E298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E118"/>
  <c r="E117" s="1"/>
  <c r="D117"/>
  <c r="D136"/>
  <c r="D143"/>
  <c r="E150"/>
  <c r="E149" s="1"/>
  <c r="D149"/>
  <c r="D153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E265" s="1"/>
  <c r="D265"/>
  <c r="D201"/>
  <c r="D200" s="1"/>
  <c r="E202"/>
  <c r="E201" s="1"/>
  <c r="E200" s="1"/>
  <c r="E67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25"/>
  <c r="E353"/>
  <c r="D395"/>
  <c r="E396"/>
  <c r="E395" s="1"/>
  <c r="D450"/>
  <c r="E451"/>
  <c r="E450" s="1"/>
  <c r="D477"/>
  <c r="E478"/>
  <c r="E477" s="1"/>
  <c r="D486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D577"/>
  <c r="E578"/>
  <c r="E577" s="1"/>
  <c r="E607"/>
  <c r="D603"/>
  <c r="D216"/>
  <c r="D215" s="1"/>
  <c r="D229"/>
  <c r="D228" s="1"/>
  <c r="D302"/>
  <c r="E303"/>
  <c r="E302" s="1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03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M18"/>
  <c r="BA17"/>
  <c r="BA16"/>
  <c r="BA15"/>
  <c r="BA14"/>
  <c r="BA13"/>
  <c r="BA12"/>
  <c r="BA11"/>
  <c r="BA10"/>
  <c r="BA9"/>
  <c r="BA8"/>
  <c r="BA7"/>
  <c r="BA6"/>
  <c r="BA5"/>
  <c r="BA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BA2"/>
  <c r="BA1"/>
  <c r="C114" i="35" l="1"/>
  <c r="H114" s="1"/>
  <c r="J114" s="1"/>
  <c r="E2"/>
  <c r="E152"/>
  <c r="D152" i="36"/>
  <c r="D115" i="37"/>
  <c r="D114" s="1"/>
  <c r="D259"/>
  <c r="D258" s="1"/>
  <c r="D257" s="1"/>
  <c r="E114"/>
  <c r="D259" i="35"/>
  <c r="E560" i="34"/>
  <c r="E528" i="33"/>
  <c r="D560" i="35"/>
  <c r="E258" i="37"/>
  <c r="E257" s="1"/>
  <c r="E258" i="38"/>
  <c r="E257" s="1"/>
  <c r="H259"/>
  <c r="J259" s="1"/>
  <c r="C258"/>
  <c r="D339"/>
  <c r="D258" s="1"/>
  <c r="D257" s="1"/>
  <c r="H560"/>
  <c r="J560" s="1"/>
  <c r="C559"/>
  <c r="H559" s="1"/>
  <c r="J559" s="1"/>
  <c r="H2"/>
  <c r="J2" s="1"/>
  <c r="E114"/>
  <c r="H115"/>
  <c r="J115" s="1"/>
  <c r="C114"/>
  <c r="H114" s="1"/>
  <c r="J114" s="1"/>
  <c r="E509" i="33"/>
  <c r="D484"/>
  <c r="D444"/>
  <c r="D314"/>
  <c r="D339" i="34"/>
  <c r="C259"/>
  <c r="C258" s="1"/>
  <c r="E261"/>
  <c r="E260" s="1"/>
  <c r="E259" s="1"/>
  <c r="E258" s="1"/>
  <c r="E257" s="1"/>
  <c r="D260"/>
  <c r="D259" s="1"/>
  <c r="D339" i="35"/>
  <c r="D258" s="1"/>
  <c r="D257" s="1"/>
  <c r="E339"/>
  <c r="E258" s="1"/>
  <c r="E257" s="1"/>
  <c r="D483" i="36"/>
  <c r="D258" s="1"/>
  <c r="E259"/>
  <c r="E258" s="1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H259"/>
  <c r="J259" s="1"/>
  <c r="C258"/>
  <c r="H560" i="35"/>
  <c r="J560" s="1"/>
  <c r="C559"/>
  <c r="H559" s="1"/>
  <c r="J559" s="1"/>
  <c r="E115"/>
  <c r="C258"/>
  <c r="H259"/>
  <c r="J259" s="1"/>
  <c r="H2"/>
  <c r="J2" s="1"/>
  <c r="H1"/>
  <c r="J1" s="1"/>
  <c r="H115" i="34"/>
  <c r="J115" s="1"/>
  <c r="C114"/>
  <c r="H114" s="1"/>
  <c r="J114" s="1"/>
  <c r="H2"/>
  <c r="J2" s="1"/>
  <c r="H560"/>
  <c r="J560" s="1"/>
  <c r="C559"/>
  <c r="H559" s="1"/>
  <c r="J559" s="1"/>
  <c r="D726" i="33"/>
  <c r="D725" s="1"/>
  <c r="E153"/>
  <c r="E3"/>
  <c r="D163"/>
  <c r="D152" s="1"/>
  <c r="D203"/>
  <c r="E484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D339" s="1"/>
  <c r="E188"/>
  <c r="E116"/>
  <c r="E115" s="1"/>
  <c r="H258" i="38" l="1"/>
  <c r="J258" s="1"/>
  <c r="C257"/>
  <c r="H1"/>
  <c r="J1" s="1"/>
  <c r="E483" i="33"/>
  <c r="D258" i="34"/>
  <c r="D257" s="1"/>
  <c r="H259"/>
  <c r="J259" s="1"/>
  <c r="H1" i="37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C559"/>
  <c r="H559" s="1"/>
  <c r="J559" s="1"/>
  <c r="E178"/>
  <c r="E177" s="1"/>
  <c r="E339"/>
  <c r="C114"/>
  <c r="H114" s="1"/>
  <c r="J114" s="1"/>
  <c r="E259"/>
  <c r="H2"/>
  <c r="J2" s="1"/>
  <c r="C258"/>
  <c r="H339"/>
  <c r="J339" s="1"/>
  <c r="D560"/>
  <c r="D115"/>
  <c r="H256" i="38" l="1"/>
  <c r="J256" s="1"/>
  <c r="H257"/>
  <c r="J257" s="1"/>
  <c r="H257" i="37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H1" i="33"/>
  <c r="J1" s="1"/>
  <c r="E258"/>
  <c r="C257"/>
  <c r="H258"/>
  <c r="J258" s="1"/>
  <c r="H257" l="1"/>
  <c r="J257" s="1"/>
  <c r="H256"/>
  <c r="J256" s="1"/>
  <c r="F62" i="16" l="1"/>
  <c r="F61"/>
  <c r="F60"/>
  <c r="F59"/>
  <c r="H58"/>
  <c r="G58"/>
  <c r="F58"/>
  <c r="I58" l="1"/>
  <c r="F22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<sst xmlns="http://schemas.openxmlformats.org/spreadsheetml/2006/main" count="5844" uniqueCount="1099">
  <si>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</si>
  <si>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</si>
  <si>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</si>
  <si>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</si>
  <si>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</si>
  <si>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</si>
  <si>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</si>
  <si>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</si>
  <si>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</si>
  <si>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</si>
  <si>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</si>
  <si>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</si>
  <si>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</si>
  <si>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</si>
  <si>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</si>
  <si>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</si>
  <si>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</si>
  <si>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</si>
  <si>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</si>
  <si>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</si>
  <si>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</si>
  <si>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</si>
  <si>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</si>
  <si>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</si>
  <si>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</si>
  <si>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</si>
  <si>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</si>
  <si>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</si>
  <si>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</si>
  <si>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</si>
  <si>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</si>
  <si>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</si>
  <si>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</si>
  <si>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</si>
  <si>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</si>
  <si>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</si>
  <si>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</si>
  <si>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</si>
  <si>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</si>
  <si>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</si>
  <si>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</si>
  <si>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</si>
  <si>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</si>
  <si>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</si>
  <si>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</si>
  <si>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</si>
  <si>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</si>
  <si>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</si>
  <si>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</si>
  <si>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</si>
  <si>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</si>
  <si>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</si>
  <si>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</si>
  <si>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</si>
  <si>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</si>
  <si>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</si>
  <si>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</si>
  <si>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</si>
  <si>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</si>
  <si>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</si>
  <si>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</si>
  <si>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</si>
  <si>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</si>
  <si>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</si>
  <si>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</si>
  <si>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</si>
  <si>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</si>
  <si>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</si>
  <si>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</si>
  <si>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</si>
  <si>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</si>
  <si>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</si>
  <si>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</si>
  <si>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</si>
  <si>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</si>
  <si>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</si>
  <si>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</si>
  <si>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</si>
  <si>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</si>
  <si>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</si>
  <si>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</si>
  <si>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</si>
  <si>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</si>
  <si>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</si>
  <si>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</si>
  <si>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</si>
  <si>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</si>
  <si>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</si>
  <si>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</si>
  <si>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</si>
  <si>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</si>
  <si>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</si>
  <si>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</si>
  <si>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</si>
  <si>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</si>
  <si>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</si>
  <si>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</si>
  <si>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</si>
  <si>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</si>
  <si>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</si>
  <si>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</si>
  <si>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</si>
  <si>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</si>
  <si>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</si>
  <si>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</si>
  <si>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</si>
  <si>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</si>
  <si>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</si>
  <si>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</si>
  <si>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</si>
  <si>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</si>
  <si>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</si>
  <si>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</si>
  <si>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</si>
  <si>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</si>
  <si>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</si>
  <si>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</si>
  <si>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</si>
  <si>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</si>
  <si>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</si>
  <si>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</si>
  <si>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</si>
  <si>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</si>
  <si>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</si>
  <si>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</si>
  <si>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</si>
  <si>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</si>
  <si>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</si>
  <si>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</si>
  <si>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</si>
  <si>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</si>
  <si>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</si>
  <si>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</si>
  <si>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</si>
  <si>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</si>
  <si>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</si>
  <si>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</si>
  <si>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</si>
  <si>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</si>
  <si>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</si>
  <si>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</si>
  <si>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</si>
  <si>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</si>
  <si>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</si>
  <si>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</si>
  <si>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</si>
  <si>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</si>
  <si>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</si>
  <si>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</si>
  <si>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</si>
  <si>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</si>
  <si>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</si>
  <si>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</si>
  <si>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</si>
  <si>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</si>
  <si>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</si>
  <si>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</si>
  <si>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</si>
  <si>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</si>
  <si>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</si>
  <si>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</si>
  <si>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</si>
  <si>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</si>
  <si>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</si>
  <si>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</si>
  <si>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</si>
  <si>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</si>
  <si>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</si>
  <si>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</si>
  <si>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</si>
  <si>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</si>
  <si>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</si>
  <si>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</si>
  <si>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</si>
  <si>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</si>
  <si>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</si>
  <si>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</si>
  <si>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</si>
  <si>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</si>
  <si>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</si>
  <si>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</si>
  <si>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</si>
  <si>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</si>
  <si>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</si>
  <si>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</si>
  <si>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</si>
  <si>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</si>
  <si>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</si>
  <si>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</si>
  <si>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</si>
  <si>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</si>
  <si>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</si>
  <si>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</si>
  <si>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</si>
  <si>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</si>
  <si>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</si>
  <si>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</si>
  <si>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</si>
  <si>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</si>
  <si>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</si>
  <si>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</si>
  <si>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</si>
  <si>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</si>
  <si>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</si>
  <si>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</si>
  <si>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</si>
  <si>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</si>
  <si>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</si>
  <si>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</si>
  <si>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</si>
  <si>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</si>
  <si>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</si>
  <si>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</si>
  <si>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</si>
  <si>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</si>
  <si>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</si>
  <si>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</si>
  <si>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</si>
  <si>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</si>
  <si>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</si>
  <si>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</si>
  <si>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</si>
  <si>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</si>
  <si>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</si>
  <si>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</si>
  <si>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</si>
  <si>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</si>
  <si>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</si>
  <si>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</si>
  <si>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</si>
  <si>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</si>
  <si>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</si>
  <si>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</si>
  <si>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</si>
  <si>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</si>
  <si>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</si>
  <si>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</si>
  <si>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</si>
  <si>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</si>
  <si>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</si>
  <si>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</si>
  <si>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</si>
  <si>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</si>
  <si>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</si>
  <si>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</si>
  <si>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</si>
  <si>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</si>
  <si>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</si>
  <si>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</si>
  <si>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</si>
  <si>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</si>
  <si>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</si>
  <si>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</si>
  <si>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</si>
  <si>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</si>
  <si>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</si>
  <si>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</si>
  <si>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</si>
  <si>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</si>
  <si>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</si>
  <si>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</si>
  <si>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</si>
  <si>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</si>
  <si>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</si>
  <si>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</si>
  <si>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</si>
  <si>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</si>
  <si>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</si>
  <si>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</si>
  <si>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</si>
  <si>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</si>
  <si>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</si>
  <si>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</si>
  <si>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</si>
  <si>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</si>
  <si>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</si>
  <si>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</si>
  <si>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</si>
  <si>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</si>
  <si>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</si>
  <si>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</si>
  <si>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</si>
  <si>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</si>
  <si>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</si>
  <si>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</si>
  <si>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</si>
  <si>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</si>
  <si>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</si>
  <si>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</si>
  <si>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</si>
  <si>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</si>
  <si>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</si>
  <si>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</si>
  <si>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</si>
  <si>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</si>
  <si>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</si>
  <si>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</si>
  <si>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</si>
  <si>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</si>
  <si>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</si>
  <si>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</si>
  <si>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</si>
  <si>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</si>
  <si>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</si>
  <si>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</si>
  <si>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</si>
  <si>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</si>
  <si>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</si>
  <si>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</si>
  <si>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</si>
  <si>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</si>
  <si>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</si>
  <si>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</si>
  <si>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</si>
  <si>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</si>
  <si>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</si>
  <si>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</si>
  <si>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</si>
  <si>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</si>
  <si>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</si>
  <si>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</si>
  <si>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</si>
  <si>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</si>
  <si>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</si>
  <si>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</si>
  <si>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</si>
  <si>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</si>
  <si>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</si>
  <si>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</si>
  <si>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</si>
  <si>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</si>
  <si>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</si>
  <si>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</si>
  <si>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</si>
  <si>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</si>
  <si>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</si>
  <si>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</si>
  <si>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</si>
  <si>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</si>
  <si>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</si>
  <si>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</si>
  <si>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</si>
  <si>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</si>
  <si>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</si>
  <si>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</si>
  <si>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</si>
  <si>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</si>
  <si>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</si>
  <si>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</si>
  <si>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</si>
  <si>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</si>
  <si>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</si>
  <si>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</si>
  <si>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</si>
  <si>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</si>
  <si>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</si>
  <si>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</si>
  <si>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</si>
  <si>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</si>
  <si>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</si>
  <si>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</si>
  <si>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</si>
  <si>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</si>
  <si>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</si>
  <si>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</si>
  <si>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</si>
  <si>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</si>
  <si>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</si>
  <si>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</si>
  <si>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</si>
  <si>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</si>
  <si>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</si>
  <si>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</si>
  <si>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</si>
  <si>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</si>
  <si>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</si>
  <si>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</si>
  <si>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</si>
  <si>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</si>
  <si>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</si>
  <si>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</si>
  <si>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</si>
  <si>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</si>
  <si>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</si>
  <si>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</si>
  <si>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</si>
  <si>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</si>
  <si>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</si>
  <si>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</si>
  <si>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</si>
  <si>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</si>
  <si>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</si>
  <si>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</si>
  <si>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</si>
  <si>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</si>
  <si>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</si>
  <si>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</si>
  <si>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</si>
  <si>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</si>
  <si>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</si>
  <si>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</si>
  <si>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</si>
  <si>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</si>
  <si>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</si>
  <si>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</si>
  <si>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</si>
  <si>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</si>
  <si>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</si>
  <si>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</si>
  <si>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</si>
  <si>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</si>
  <si>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</si>
  <si>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</si>
  <si>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</si>
  <si>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</si>
  <si>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</si>
  <si>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</si>
  <si>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</si>
  <si>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</si>
  <si>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</si>
  <si>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</si>
  <si>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</si>
  <si>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</si>
  <si>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</si>
  <si>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</si>
  <si>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</si>
  <si>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</si>
  <si>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</si>
  <si>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</si>
  <si>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</si>
  <si>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</si>
  <si>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</si>
  <si>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</si>
  <si>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</si>
  <si>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</si>
  <si>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</si>
  <si>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</si>
  <si>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</si>
  <si>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</si>
  <si>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</si>
  <si>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</si>
  <si>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</si>
  <si>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</si>
  <si>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</si>
  <si>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</si>
  <si>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</si>
  <si>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</si>
  <si>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</si>
  <si>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</si>
  <si>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</si>
  <si>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</si>
  <si>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</si>
  <si>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</si>
  <si>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</si>
  <si>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</si>
  <si>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</si>
  <si>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</si>
  <si>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</si>
  <si>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</si>
  <si>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</si>
  <si>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</si>
  <si>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</si>
  <si>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</si>
  <si>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</si>
  <si>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</si>
  <si>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</si>
  <si>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</si>
  <si>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</si>
  <si>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</si>
  <si>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</si>
  <si>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</si>
  <si>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</si>
  <si>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</si>
  <si>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</si>
  <si>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</si>
  <si>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</si>
  <si>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</si>
  <si>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</si>
  <si>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</si>
  <si>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</si>
  <si>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</si>
  <si>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</si>
  <si>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</si>
  <si>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</si>
  <si>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</si>
  <si>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</si>
  <si>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</si>
  <si>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</si>
  <si>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</si>
  <si>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</si>
  <si>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</si>
  <si>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</si>
  <si>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</si>
  <si>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</si>
  <si>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</si>
  <si>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</si>
  <si>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</si>
  <si>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</si>
  <si>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</si>
  <si>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</si>
  <si>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</si>
  <si>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</si>
  <si>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</si>
  <si>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</si>
  <si>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</si>
  <si>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</si>
  <si>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</si>
  <si>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</si>
  <si>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</si>
  <si>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</si>
  <si>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</si>
  <si>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</si>
  <si>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</si>
  <si>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</si>
  <si>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</si>
  <si>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</si>
  <si>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</si>
  <si>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</si>
  <si>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</si>
  <si>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</si>
  <si>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</si>
  <si>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</si>
  <si>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</si>
  <si>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</si>
  <si>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</si>
  <si>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</si>
  <si>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</si>
  <si>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</si>
  <si>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</si>
  <si>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</si>
  <si>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</si>
  <si>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</si>
  <si>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</si>
  <si>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</si>
  <si>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</si>
  <si>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</si>
  <si>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</si>
  <si>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</si>
  <si>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</si>
  <si>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</si>
  <si>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</si>
  <si>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</si>
  <si>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</si>
  <si>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</si>
  <si>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</si>
  <si>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</si>
  <si>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</si>
  <si>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</si>
  <si>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</si>
  <si>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</si>
  <si>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</si>
  <si>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</si>
  <si>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</si>
  <si>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</si>
  <si>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</si>
  <si>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</si>
  <si>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</si>
  <si>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</si>
  <si>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</si>
  <si>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</si>
  <si>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</si>
  <si>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</si>
  <si>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</si>
  <si>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</si>
  <si>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</si>
  <si>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</si>
  <si>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</si>
  <si>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</si>
  <si>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</si>
  <si>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</si>
  <si>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</si>
  <si>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</si>
  <si>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</si>
  <si>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</si>
  <si>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</si>
  <si>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</si>
  <si>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</si>
  <si>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</si>
  <si>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</si>
  <si>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</si>
  <si>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</si>
  <si>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</si>
  <si>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</si>
  <si>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</si>
  <si>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</si>
  <si>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</si>
  <si>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</si>
  <si>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</si>
  <si>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</si>
  <si>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</si>
  <si>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</si>
  <si>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</si>
  <si>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</si>
  <si>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</si>
  <si>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</si>
  <si>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</si>
  <si>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</si>
  <si>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</si>
  <si>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</si>
  <si>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</si>
  <si>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</si>
  <si>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</si>
  <si>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</si>
  <si>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</si>
  <si>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</si>
  <si>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</si>
  <si>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</si>
  <si>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</si>
  <si>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</si>
  <si>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</si>
  <si>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</si>
  <si>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</si>
  <si>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</si>
  <si>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</si>
  <si>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</si>
  <si>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</si>
  <si>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</si>
  <si>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</si>
  <si>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</si>
  <si>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</si>
  <si>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</si>
  <si>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</si>
  <si>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</si>
  <si>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</si>
  <si>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</si>
  <si>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</si>
  <si>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</si>
  <si>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</si>
  <si>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</si>
  <si>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</si>
  <si>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</si>
  <si>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</si>
  <si>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</si>
  <si>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</si>
  <si>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</si>
  <si>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</si>
  <si>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</si>
  <si>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</si>
  <si>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</si>
  <si>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</si>
  <si>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</si>
  <si>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</si>
  <si>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</si>
  <si>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</si>
  <si>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</si>
  <si>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</si>
  <si>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</si>
  <si>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</si>
  <si>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</si>
  <si>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</si>
  <si>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</si>
  <si>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</si>
  <si>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</si>
  <si>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</si>
  <si>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</si>
  <si>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</si>
  <si>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</si>
  <si>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</si>
  <si>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</si>
  <si>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</si>
  <si>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</si>
  <si>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</si>
  <si>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</si>
  <si>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</si>
  <si>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</si>
  <si>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</si>
  <si>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</si>
  <si>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</si>
  <si>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</si>
  <si>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</si>
  <si>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</si>
  <si>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</si>
  <si>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</si>
  <si>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</si>
  <si>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</si>
  <si>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</si>
  <si>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</si>
  <si>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</si>
  <si>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</si>
  <si>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</si>
  <si>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</si>
  <si>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</si>
  <si>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</si>
  <si>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</si>
  <si>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</si>
  <si>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</si>
  <si>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</si>
  <si>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</si>
  <si>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</si>
  <si>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</si>
  <si>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</si>
  <si>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</si>
  <si>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</si>
  <si>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</si>
  <si>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</si>
  <si>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</si>
  <si>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</si>
  <si>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</si>
  <si>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</si>
  <si>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</si>
  <si>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</si>
  <si>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</si>
  <si>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</si>
  <si>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</si>
  <si>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</si>
  <si>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</si>
  <si>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</si>
  <si>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</si>
  <si>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</si>
  <si>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</si>
  <si>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</si>
  <si>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</si>
  <si>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</si>
  <si>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</si>
  <si>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</si>
  <si>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</si>
  <si>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</si>
  <si>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</si>
  <si>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</si>
  <si>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</si>
  <si>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</si>
  <si>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</si>
  <si>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</si>
  <si>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</si>
  <si>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</si>
  <si>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</si>
  <si>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</si>
  <si>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</si>
  <si>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</si>
  <si>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</si>
  <si>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</si>
  <si>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</si>
  <si>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</si>
  <si>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</si>
  <si>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</si>
  <si>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</si>
  <si>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</si>
  <si>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</si>
  <si>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</si>
  <si>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</si>
  <si>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</si>
  <si>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</si>
  <si>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</si>
  <si>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</si>
  <si>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</si>
  <si>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</si>
  <si>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</si>
  <si>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</si>
  <si>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</si>
  <si>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</si>
  <si>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</si>
  <si>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</si>
  <si>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</si>
  <si>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</si>
  <si>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</si>
  <si>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</si>
  <si>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</si>
  <si>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</si>
  <si>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</si>
  <si>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</si>
  <si>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</si>
  <si>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</si>
  <si>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</si>
  <si>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</si>
  <si>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</si>
  <si>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</si>
  <si>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</si>
  <si>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</si>
  <si>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</si>
  <si>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</si>
  <si>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</si>
  <si>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</si>
  <si>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</si>
  <si>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</si>
  <si>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</si>
  <si>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</si>
  <si>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</si>
  <si>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</si>
  <si>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</si>
  <si>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</si>
  <si>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</si>
  <si>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</si>
  <si>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</si>
  <si>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</si>
  <si>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</si>
  <si>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</si>
  <si>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</si>
  <si>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</si>
  <si>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</si>
  <si>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</si>
  <si>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</si>
  <si>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</si>
  <si>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</si>
  <si>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</si>
  <si>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</si>
  <si>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</si>
  <si>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</si>
  <si>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</si>
  <si>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</si>
  <si>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</si>
  <si>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</si>
  <si>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</si>
  <si>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</si>
  <si>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</si>
  <si>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</si>
  <si>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</si>
  <si>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</si>
  <si>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</si>
  <si>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</si>
  <si>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</si>
  <si>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</si>
  <si>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</si>
  <si>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</si>
  <si>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</si>
  <si>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</si>
  <si>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</si>
  <si>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</si>
  <si>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</si>
  <si>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</si>
  <si>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</si>
  <si>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</si>
  <si>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</si>
  <si>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</si>
  <si>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</si>
  <si>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</si>
  <si>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</si>
  <si>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</si>
  <si>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</si>
  <si>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</si>
  <si>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</si>
  <si>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</si>
  <si>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</si>
  <si>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</si>
  <si>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</si>
  <si>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</si>
  <si>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</si>
  <si>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</si>
  <si>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</si>
  <si>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</si>
  <si>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</si>
  <si>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</si>
  <si>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</si>
  <si>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</si>
  <si>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</si>
  <si>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</si>
  <si>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</si>
  <si>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</si>
  <si>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</si>
  <si>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</si>
  <si>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</si>
  <si>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</si>
  <si>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</si>
  <si>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</si>
  <si>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</si>
  <si>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</si>
  <si>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</si>
  <si>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</si>
  <si>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</si>
  <si>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</si>
  <si>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</si>
  <si>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</si>
  <si>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</si>
  <si>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</si>
  <si>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</si>
  <si>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المدينة العتيقة</t>
  </si>
  <si>
    <t>راس الطويل</t>
  </si>
  <si>
    <t>الحشانة 1</t>
  </si>
  <si>
    <t>الدخيلة</t>
  </si>
  <si>
    <t>الحشانة 2</t>
  </si>
  <si>
    <t>حي السعادة</t>
  </si>
  <si>
    <t>حي التضامن</t>
  </si>
  <si>
    <t>حي الهناء</t>
  </si>
  <si>
    <t>حي الامل</t>
  </si>
  <si>
    <t>حي الزهور</t>
  </si>
  <si>
    <t>حي الجرابة</t>
  </si>
  <si>
    <t>حي السعادة 2</t>
  </si>
  <si>
    <t>سانية البوهالي و حي النصر</t>
  </si>
  <si>
    <t>حي المعاصر</t>
  </si>
  <si>
    <t>حي الاصيل</t>
  </si>
  <si>
    <t>الغديرة و الدبدابة</t>
  </si>
  <si>
    <t>حي النور</t>
  </si>
  <si>
    <t xml:space="preserve">حي فلمش 1 </t>
  </si>
  <si>
    <t>حي فلمش 2</t>
  </si>
  <si>
    <t>الاشغال</t>
  </si>
  <si>
    <t>تراكس</t>
  </si>
  <si>
    <t>الساسي الجربوعي</t>
  </si>
  <si>
    <t>ابراهيم الغريبي</t>
  </si>
  <si>
    <t>عبد الرؤوف بلحاج سعد</t>
  </si>
  <si>
    <t>مهندس اشغال</t>
  </si>
  <si>
    <t>الميلادي جليل</t>
  </si>
  <si>
    <t>فتحية العشيري</t>
  </si>
  <si>
    <t>منشطة تطبيق رياض الاطفال</t>
  </si>
  <si>
    <t>الهادي سويسي</t>
  </si>
  <si>
    <t>لبنى السويدي</t>
  </si>
  <si>
    <t>ملحق ادارة</t>
  </si>
  <si>
    <t>مليكة الرقيق</t>
  </si>
  <si>
    <t>لزهر مسعود</t>
  </si>
  <si>
    <t>تقني</t>
  </si>
  <si>
    <t>هشام حواس</t>
  </si>
  <si>
    <t>لبنى بيبي</t>
  </si>
  <si>
    <t>ثرية حواس</t>
  </si>
  <si>
    <t>زياد بركالله</t>
  </si>
  <si>
    <t>مستكتب ادارة</t>
  </si>
  <si>
    <t>عبد الكريم الاجنف</t>
  </si>
  <si>
    <t>رشيدة شوشان</t>
  </si>
  <si>
    <t>عون فني</t>
  </si>
  <si>
    <t>العيادي مسعودي</t>
  </si>
  <si>
    <t>عاملة صنف 6</t>
  </si>
  <si>
    <t>ناظر العملة</t>
  </si>
  <si>
    <t>حياة ناجح</t>
  </si>
  <si>
    <t>عامل  صنف 5</t>
  </si>
  <si>
    <t>قسم الحالة المدنية</t>
  </si>
  <si>
    <t>عز الدين الشعبوني</t>
  </si>
  <si>
    <t>حسني الخضرة</t>
  </si>
  <si>
    <t>التنوير</t>
  </si>
  <si>
    <t>كمال قربع</t>
  </si>
  <si>
    <t>زهير بركالله</t>
  </si>
  <si>
    <t>مهدي الرقيق</t>
  </si>
  <si>
    <t>هندة سلامة</t>
  </si>
  <si>
    <t>عامل صنف 4</t>
  </si>
  <si>
    <t>ناجح المحيرسي</t>
  </si>
  <si>
    <t>عز الدين المانع</t>
  </si>
  <si>
    <t>عاملة صنف 4</t>
  </si>
  <si>
    <t>سليم بنزينة</t>
  </si>
  <si>
    <t>منعم امانع</t>
  </si>
  <si>
    <t>محمد لجنف</t>
  </si>
  <si>
    <t>عبد الكريم عطية</t>
  </si>
  <si>
    <t>الاستقبال</t>
  </si>
  <si>
    <t>نجوى الاجنف</t>
  </si>
  <si>
    <t>سوسن قربع</t>
  </si>
  <si>
    <t>محمد صميدة</t>
  </si>
  <si>
    <t>عامل صنف 3</t>
  </si>
  <si>
    <t>حسن عبد القادر</t>
  </si>
  <si>
    <t>عامل صنف 2</t>
  </si>
  <si>
    <t>محمد غنانية</t>
  </si>
  <si>
    <t>منعم حواس</t>
  </si>
  <si>
    <t>عامل صنف 1</t>
  </si>
  <si>
    <t>المختار بلحاج</t>
  </si>
  <si>
    <t>باسم بوعزيزي</t>
  </si>
  <si>
    <t>محمد علي المانع</t>
  </si>
  <si>
    <t>منصور شعبوني</t>
  </si>
  <si>
    <t>منير الرديسي</t>
  </si>
  <si>
    <t>صابر عبد القادر</t>
  </si>
  <si>
    <t>محمد الغرايري</t>
  </si>
  <si>
    <t>محمد شهر نزار جدائدة</t>
  </si>
  <si>
    <t>عدلي اولاد كريم</t>
  </si>
  <si>
    <t>عبد الرزاق لطيف</t>
  </si>
  <si>
    <t>الهادي بوعلي</t>
  </si>
  <si>
    <t>حاتم حماد</t>
  </si>
  <si>
    <t>محمد غرس</t>
  </si>
  <si>
    <t>علي مسعودي</t>
  </si>
  <si>
    <t>هدى الاجنف</t>
  </si>
  <si>
    <t>لطفي بكار</t>
  </si>
  <si>
    <t>عبد الله القمير</t>
  </si>
  <si>
    <t>شاكر غناي</t>
  </si>
  <si>
    <t>-</t>
  </si>
  <si>
    <t>تحويل اعتمادات
بيع الآثاث الذي زال الانتفاع به
حول استغلال الماعب البلدي
مواضيع مختلفة</t>
  </si>
  <si>
    <t>الكاتب العام</t>
  </si>
  <si>
    <t>قسم كاتب المجلس واللجان</t>
  </si>
  <si>
    <t>قسم التراتيب والشرطة البلدية</t>
  </si>
  <si>
    <t>قسم الضبط المركزي والتوثيق والأرشيف والإعلام</t>
  </si>
  <si>
    <t>مصلحة الإعلامية</t>
  </si>
  <si>
    <t>مصلحة الشؤون الإجتماعية والثقافية</t>
  </si>
  <si>
    <t>الإدارة الفرعية الإدارية والمالية</t>
  </si>
  <si>
    <t>مصلحة الحالة المدنية والإنتخابات</t>
  </si>
  <si>
    <t>مصلحة النزعات والملك البلدي</t>
  </si>
  <si>
    <t>مصلحة الأعوان</t>
  </si>
  <si>
    <t>مصلحة المالية والصفقات</t>
  </si>
  <si>
    <t>مصلحة التراخيص الإقتصادية والأسواق</t>
  </si>
  <si>
    <t>الإدارة الفرعية الفنية</t>
  </si>
  <si>
    <t>مصلحة التهيئة والتراخيص العمرانية</t>
  </si>
  <si>
    <t>مصلحة الأشغال والطرقات و التنوير</t>
  </si>
  <si>
    <t>مصلحة النظافة والمحيط</t>
  </si>
  <si>
    <t>محمد بيبي</t>
  </si>
  <si>
    <t>حسان بن معيتيق</t>
  </si>
  <si>
    <t>محبوبة العيادي</t>
  </si>
  <si>
    <t>رضوان قربع</t>
  </si>
  <si>
    <t>مجيدة عزيز</t>
  </si>
  <si>
    <t>محمد الزليطني</t>
  </si>
  <si>
    <t>لطفي الشتيوي</t>
  </si>
  <si>
    <t>سليم شقير</t>
  </si>
  <si>
    <t>عدد 780 لسنة 2011</t>
  </si>
  <si>
    <t>التطهير وتصريف مياه الأمطار</t>
  </si>
  <si>
    <t>الطرقات والأرصفة</t>
  </si>
  <si>
    <t>تجميل المدينة</t>
  </si>
  <si>
    <t>السوق السبوعية</t>
  </si>
  <si>
    <t>منابت</t>
  </si>
  <si>
    <t xml:space="preserve">اقتناء معدات </t>
  </si>
  <si>
    <t xml:space="preserve">اقتناء معدات إعلامية </t>
  </si>
  <si>
    <t>نادي الشباب</t>
  </si>
  <si>
    <t>ملعب بلدي</t>
  </si>
  <si>
    <t>مشاريع الإقتصادية</t>
  </si>
  <si>
    <t>المشاريع الرياضية</t>
  </si>
  <si>
    <t>قصر البلدية</t>
  </si>
  <si>
    <t>الروضة البلدية</t>
  </si>
  <si>
    <t>بناية المصلئف</t>
  </si>
  <si>
    <t>دكان</t>
  </si>
  <si>
    <t>طاولات سوق السمك</t>
  </si>
  <si>
    <t>بناية المسلخ البلدي</t>
  </si>
  <si>
    <t xml:space="preserve">معهد ثاتوي </t>
  </si>
  <si>
    <t>مركز التكوين والتدريب المهني</t>
  </si>
  <si>
    <t>مدرسة المهن</t>
  </si>
  <si>
    <t>مدرسة الابتدائية</t>
  </si>
  <si>
    <t xml:space="preserve">رياض الأطفال </t>
  </si>
  <si>
    <t xml:space="preserve">دار الثقافة </t>
  </si>
  <si>
    <t>دار الشباب</t>
  </si>
  <si>
    <t xml:space="preserve"> مركب الطفولة </t>
  </si>
  <si>
    <t>مكتبة عمومية</t>
  </si>
  <si>
    <t>المهرجان الدولي للفنون التشكيلية</t>
  </si>
  <si>
    <t>نلدي للألعاب الفردية</t>
  </si>
  <si>
    <t>الكشافة التونسية</t>
  </si>
  <si>
    <t>منظنة المصائف والجولات</t>
  </si>
  <si>
    <t>الجمعية التنموية</t>
  </si>
  <si>
    <t>جمعية أمل للمعاقين</t>
  </si>
  <si>
    <t xml:space="preserve">الة تفريغ البالوعات </t>
  </si>
  <si>
    <t xml:space="preserve">ايفيكو </t>
  </si>
  <si>
    <t>رينو</t>
  </si>
  <si>
    <t>ايفيكو بان</t>
  </si>
  <si>
    <t>مساي فرغسون MF265</t>
  </si>
  <si>
    <t>لنديني</t>
  </si>
  <si>
    <t xml:space="preserve">جون دير </t>
  </si>
  <si>
    <t xml:space="preserve">كومتسو </t>
  </si>
  <si>
    <t>نيو هولند</t>
  </si>
  <si>
    <t xml:space="preserve">رينو </t>
  </si>
  <si>
    <t xml:space="preserve">بيجو </t>
  </si>
  <si>
    <t xml:space="preserve">سيتروان جمبار </t>
  </si>
  <si>
    <t xml:space="preserve">بيجو برتنار </t>
  </si>
  <si>
    <t xml:space="preserve">نيسان </t>
  </si>
  <si>
    <t>ياماها MBK</t>
  </si>
  <si>
    <t xml:space="preserve">الكتابة العامة </t>
  </si>
  <si>
    <t xml:space="preserve">نقل الاموات </t>
  </si>
  <si>
    <t xml:space="preserve">التراتيب و الاشغال </t>
  </si>
  <si>
    <t xml:space="preserve">المستودع البلدي </t>
  </si>
  <si>
    <t xml:space="preserve">قصر البلدية </t>
  </si>
  <si>
    <t xml:space="preserve">تذهيب حي شعبي </t>
  </si>
  <si>
    <t xml:space="preserve">النصر 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</si>
  <si>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</si>
  <si>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</si>
  <si>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</si>
  <si>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</si>
  <si>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</si>
  <si>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</si>
  <si>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</si>
  <si>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</si>
  <si>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</si>
  <si>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</si>
  <si>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</si>
  <si>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</si>
  <si>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</si>
  <si>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</si>
  <si>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</si>
  <si>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</si>
  <si>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</si>
  <si>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</si>
  <si>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</si>
  <si>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</si>
  <si>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</si>
  <si>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</si>
  <si>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</si>
  <si>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</si>
  <si>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</si>
  <si>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</si>
  <si>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</si>
  <si>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</si>
  <si>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</si>
  <si>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</si>
  <si>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</si>
  <si>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</si>
  <si>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</si>
  <si>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تعبيد الطرقات و مد الارصفة</t>
  </si>
  <si>
    <t>تعهد و صيانة بناءات البلدية</t>
  </si>
  <si>
    <t>تهيئة و توسيع قصر البلدية</t>
  </si>
  <si>
    <t>تهيئة المستودع البلدي</t>
  </si>
  <si>
    <t>دراسة مراجعة مثال التهيئة العمرانية</t>
  </si>
  <si>
    <t>و ت أ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</si>
  <si>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</si>
  <si>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</si>
  <si>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</si>
  <si>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</si>
  <si>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</si>
  <si>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</si>
  <si>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</si>
  <si>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</si>
  <si>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</si>
  <si>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</si>
  <si>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</si>
  <si>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</si>
  <si>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</si>
  <si>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</si>
  <si>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</si>
  <si>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</si>
  <si>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</si>
  <si>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</si>
  <si>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</si>
  <si>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</si>
  <si>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</si>
  <si>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</si>
  <si>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</si>
  <si>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 xml:space="preserve">ر 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</si>
</sst>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3"/>
      <color indexed="8"/>
      <name val="Times New Roman"/>
      <family val="1"/>
    </font>
    <font>
      <sz val="14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61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right" wrapText="1" readingOrder="2"/>
    </xf>
    <xf numFmtId="0" fontId="19" fillId="20" borderId="1" xfId="0" applyFont="1" applyFill="1" applyBorder="1" applyAlignment="1">
      <alignment horizontal="right" wrapText="1" readingOrder="2"/>
    </xf>
    <xf numFmtId="0" fontId="0" fillId="22" borderId="1" xfId="0" applyFill="1" applyBorder="1"/>
    <xf numFmtId="0" fontId="19" fillId="0" borderId="1" xfId="0" applyFont="1" applyFill="1" applyBorder="1" applyAlignment="1">
      <alignment horizontal="right" wrapText="1" readingOrder="2"/>
    </xf>
    <xf numFmtId="164" fontId="0" fillId="23" borderId="1" xfId="1" applyNumberFormat="1" applyFont="1" applyFill="1" applyBorder="1" applyAlignment="1">
      <alignment horizontal="right"/>
    </xf>
    <xf numFmtId="164" fontId="0" fillId="21" borderId="1" xfId="1" applyNumberFormat="1" applyFont="1" applyFill="1" applyBorder="1" applyAlignment="1">
      <alignment horizontal="right"/>
    </xf>
    <xf numFmtId="0" fontId="9" fillId="4" borderId="1" xfId="0" applyFont="1" applyFill="1" applyBorder="1"/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4" borderId="4" xfId="0" applyFont="1" applyFill="1" applyBorder="1" applyAlignment="1">
      <alignment horizontal="right" vertical="center"/>
    </xf>
    <xf numFmtId="0" fontId="2" fillId="25" borderId="1" xfId="0" applyFont="1" applyFill="1" applyBorder="1"/>
    <xf numFmtId="0" fontId="0" fillId="25" borderId="4" xfId="0" applyFill="1" applyBorder="1" applyAlignment="1">
      <alignment horizontal="center" vertical="center"/>
    </xf>
    <xf numFmtId="0" fontId="0" fillId="26" borderId="1" xfId="0" applyFill="1" applyBorder="1"/>
    <xf numFmtId="0" fontId="2" fillId="24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7" borderId="1" xfId="0" applyFill="1" applyBorder="1" applyAlignment="1">
      <alignment horizontal="center" vertical="center"/>
    </xf>
    <xf numFmtId="0" fontId="0" fillId="27" borderId="1" xfId="0" applyFill="1" applyBorder="1"/>
    <xf numFmtId="0" fontId="0" fillId="0" borderId="19" xfId="0" applyBorder="1"/>
    <xf numFmtId="0" fontId="2" fillId="28" borderId="3" xfId="0" applyFont="1" applyFill="1" applyBorder="1" applyAlignment="1">
      <alignment horizontal="center" vertical="center"/>
    </xf>
    <xf numFmtId="0" fontId="2" fillId="28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7" borderId="1" xfId="0" applyNumberFormat="1" applyFill="1" applyBorder="1"/>
    <xf numFmtId="10" fontId="0" fillId="0" borderId="0" xfId="0" applyNumberFormat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/>
    </xf>
    <xf numFmtId="0" fontId="2" fillId="27" borderId="11" xfId="0" applyFont="1" applyFill="1" applyBorder="1" applyAlignment="1">
      <alignment horizontal="center" vertical="center"/>
    </xf>
    <xf numFmtId="0" fontId="2" fillId="27" borderId="4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27" borderId="11" xfId="0" applyFont="1" applyFill="1" applyBorder="1" applyAlignment="1">
      <alignment horizontal="center" vertical="center" wrapText="1"/>
    </xf>
    <xf numFmtId="0" fontId="2" fillId="27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8" borderId="12" xfId="0" applyFont="1" applyFill="1" applyBorder="1" applyAlignment="1">
      <alignment horizontal="center" vertical="center"/>
    </xf>
    <xf numFmtId="0" fontId="2" fillId="28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4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90" t="s">
        <v>30</v>
      </c>
      <c r="B1" s="190"/>
      <c r="C1" s="190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98" t="s">
        <v>60</v>
      </c>
      <c r="B2" s="19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95" t="s">
        <v>578</v>
      </c>
      <c r="B3" s="19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91" t="s">
        <v>124</v>
      </c>
      <c r="B4" s="19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91" t="s">
        <v>125</v>
      </c>
      <c r="B11" s="19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91" t="s">
        <v>145</v>
      </c>
      <c r="B38" s="19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91" t="s">
        <v>158</v>
      </c>
      <c r="B61" s="19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5" t="s">
        <v>579</v>
      </c>
      <c r="B67" s="19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91" t="s">
        <v>163</v>
      </c>
      <c r="B68" s="19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6" t="s">
        <v>62</v>
      </c>
      <c r="B114" s="19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93" t="s">
        <v>580</v>
      </c>
      <c r="B115" s="19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91" t="s">
        <v>195</v>
      </c>
      <c r="B116" s="19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91" t="s">
        <v>202</v>
      </c>
      <c r="B135" s="19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93" t="s">
        <v>581</v>
      </c>
      <c r="B152" s="19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91" t="s">
        <v>208</v>
      </c>
      <c r="B153" s="19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91" t="s">
        <v>212</v>
      </c>
      <c r="B163" s="19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91" t="s">
        <v>214</v>
      </c>
      <c r="B170" s="19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93" t="s">
        <v>582</v>
      </c>
      <c r="B177" s="19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1" t="s">
        <v>217</v>
      </c>
      <c r="B178" s="19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8" t="s">
        <v>849</v>
      </c>
      <c r="B179" s="18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8" t="s">
        <v>848</v>
      </c>
      <c r="B184" s="18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8" t="s">
        <v>846</v>
      </c>
      <c r="B188" s="18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8" t="s">
        <v>843</v>
      </c>
      <c r="B197" s="18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8" t="s">
        <v>842</v>
      </c>
      <c r="B200" s="18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8" t="s">
        <v>841</v>
      </c>
      <c r="B203" s="18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8" t="s">
        <v>836</v>
      </c>
      <c r="B215" s="18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8" t="s">
        <v>834</v>
      </c>
      <c r="B222" s="18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8" t="s">
        <v>830</v>
      </c>
      <c r="B228" s="18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8" t="s">
        <v>828</v>
      </c>
      <c r="B235" s="18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8" t="s">
        <v>826</v>
      </c>
      <c r="B238" s="18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8" t="s">
        <v>823</v>
      </c>
      <c r="B243" s="18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8" t="s">
        <v>817</v>
      </c>
      <c r="B250" s="18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90" t="s">
        <v>67</v>
      </c>
      <c r="B256" s="190"/>
      <c r="C256" s="190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82" t="s">
        <v>60</v>
      </c>
      <c r="B257" s="18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78" t="s">
        <v>266</v>
      </c>
      <c r="B258" s="17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80" t="s">
        <v>268</v>
      </c>
      <c r="B260" s="18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80" t="s">
        <v>269</v>
      </c>
      <c r="B263" s="18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0" t="s">
        <v>601</v>
      </c>
      <c r="B314" s="18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0" t="s">
        <v>357</v>
      </c>
      <c r="B444" s="18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80" t="s">
        <v>390</v>
      </c>
      <c r="B484" s="18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0" t="s">
        <v>410</v>
      </c>
      <c r="B504" s="18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0" t="s">
        <v>414</v>
      </c>
      <c r="B509" s="18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0" t="s">
        <v>432</v>
      </c>
      <c r="B528" s="18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0" t="s">
        <v>441</v>
      </c>
      <c r="B538" s="18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80" t="s">
        <v>450</v>
      </c>
      <c r="B548" s="18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80" t="s">
        <v>451</v>
      </c>
      <c r="B549" s="18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8" t="s">
        <v>455</v>
      </c>
      <c r="B550" s="17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6" t="s">
        <v>456</v>
      </c>
      <c r="B551" s="17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80" t="s">
        <v>457</v>
      </c>
      <c r="B552" s="18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2" t="s">
        <v>62</v>
      </c>
      <c r="B559" s="18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78" t="s">
        <v>464</v>
      </c>
      <c r="B560" s="17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80" t="s">
        <v>466</v>
      </c>
      <c r="B562" s="18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80" t="s">
        <v>467</v>
      </c>
      <c r="B567" s="18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0" t="s">
        <v>473</v>
      </c>
      <c r="B569" s="18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0" t="s">
        <v>480</v>
      </c>
      <c r="B576" s="18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0" t="s">
        <v>481</v>
      </c>
      <c r="B577" s="18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0" t="s">
        <v>485</v>
      </c>
      <c r="B581" s="18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80" t="s">
        <v>488</v>
      </c>
      <c r="B584" s="18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0" t="s">
        <v>489</v>
      </c>
      <c r="B585" s="18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0" t="s">
        <v>490</v>
      </c>
      <c r="B586" s="18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0" t="s">
        <v>491</v>
      </c>
      <c r="B587" s="18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0" t="s">
        <v>502</v>
      </c>
      <c r="B595" s="18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0" t="s">
        <v>503</v>
      </c>
      <c r="B599" s="18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0" t="s">
        <v>506</v>
      </c>
      <c r="B603" s="18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0" t="s">
        <v>513</v>
      </c>
      <c r="B610" s="18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0" t="s">
        <v>519</v>
      </c>
      <c r="B616" s="18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0" t="s">
        <v>531</v>
      </c>
      <c r="B628" s="18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8" t="s">
        <v>570</v>
      </c>
      <c r="B716" s="17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6" t="s">
        <v>571</v>
      </c>
      <c r="B717" s="17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4" t="s">
        <v>851</v>
      </c>
      <c r="B718" s="17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4" t="s">
        <v>850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4" t="s">
        <v>849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4" t="s">
        <v>848</v>
      </c>
      <c r="B730" s="17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4" t="s">
        <v>846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4" t="s">
        <v>843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4" t="s">
        <v>842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4" t="s">
        <v>841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4" t="s">
        <v>836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4" t="s">
        <v>834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4" t="s">
        <v>830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4" t="s">
        <v>828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4" t="s">
        <v>826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4" t="s">
        <v>823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4" t="s">
        <v>817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30" zoomScaleNormal="130" workbookViewId="0">
      <selection activeCell="B18" sqref="B18"/>
    </sheetView>
  </sheetViews>
  <sheetFormatPr baseColWidth="10" defaultColWidth="9.140625" defaultRowHeight="15"/>
  <cols>
    <col min="1" max="1" width="22.5703125" style="117" customWidth="1"/>
    <col min="2" max="2" width="36" style="117" bestFit="1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957</v>
      </c>
      <c r="B2" s="135" t="s">
        <v>960</v>
      </c>
      <c r="C2" s="96"/>
      <c r="D2" s="96"/>
    </row>
    <row r="3" spans="1:4" customFormat="1">
      <c r="A3" s="102"/>
      <c r="B3" s="135" t="s">
        <v>958</v>
      </c>
      <c r="C3" s="96"/>
      <c r="D3" s="96"/>
    </row>
    <row r="4" spans="1:4" customFormat="1">
      <c r="A4" s="102"/>
      <c r="B4" s="135" t="s">
        <v>959</v>
      </c>
      <c r="C4" s="96"/>
      <c r="D4" s="96"/>
    </row>
    <row r="5" spans="1:4" customFormat="1">
      <c r="A5" s="105"/>
      <c r="B5" s="135" t="s">
        <v>961</v>
      </c>
      <c r="C5" s="105"/>
      <c r="D5" s="105"/>
    </row>
    <row r="6" spans="1:4" customFormat="1">
      <c r="A6" s="136"/>
      <c r="B6" s="106" t="s">
        <v>962</v>
      </c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 t="s">
        <v>963</v>
      </c>
      <c r="B8" s="102" t="s">
        <v>964</v>
      </c>
      <c r="C8" s="96"/>
      <c r="D8" s="96"/>
    </row>
    <row r="9" spans="1:4" customFormat="1">
      <c r="A9" s="102"/>
      <c r="B9" s="102" t="s">
        <v>965</v>
      </c>
      <c r="C9" s="105"/>
      <c r="D9" s="96"/>
    </row>
    <row r="10" spans="1:4" customFormat="1">
      <c r="A10" s="105"/>
      <c r="B10" s="136" t="s">
        <v>966</v>
      </c>
      <c r="C10" s="96"/>
      <c r="D10" s="96"/>
    </row>
    <row r="11" spans="1:4" customFormat="1">
      <c r="A11" s="136"/>
      <c r="B11" s="102" t="s">
        <v>967</v>
      </c>
      <c r="C11" s="96"/>
      <c r="D11" s="96"/>
    </row>
    <row r="12" spans="1:4" customFormat="1">
      <c r="A12" s="105"/>
      <c r="B12" s="136" t="s">
        <v>968</v>
      </c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 t="s">
        <v>969</v>
      </c>
      <c r="B14" s="136" t="s">
        <v>970</v>
      </c>
      <c r="C14" s="96"/>
      <c r="D14" s="96"/>
    </row>
    <row r="15" spans="1:4" customFormat="1">
      <c r="A15" s="105"/>
      <c r="B15" s="102" t="s">
        <v>971</v>
      </c>
      <c r="C15" s="96"/>
      <c r="D15" s="96"/>
    </row>
    <row r="16" spans="1:4" customFormat="1">
      <c r="A16" s="105"/>
      <c r="B16" s="136" t="s">
        <v>972</v>
      </c>
      <c r="C16" s="96"/>
      <c r="D16" s="96"/>
    </row>
    <row r="17" spans="1:4" customFormat="1">
      <c r="A17" s="105"/>
      <c r="B17" s="105"/>
      <c r="C17" s="96"/>
      <c r="D17" s="96"/>
    </row>
    <row r="18" spans="1:4" customFormat="1">
      <c r="A18" s="105"/>
      <c r="B18" s="105"/>
      <c r="C18" s="96"/>
      <c r="D18" s="96"/>
    </row>
    <row r="19" spans="1:4" customFormat="1">
      <c r="A19" s="105"/>
      <c r="B19" s="105"/>
      <c r="C19" s="96"/>
      <c r="D19" s="96"/>
    </row>
    <row r="20" spans="1:4" customFormat="1">
      <c r="A20" s="105"/>
      <c r="B20" s="105"/>
      <c r="C20" s="96"/>
      <c r="D20" s="96"/>
    </row>
    <row r="21" spans="1:4" customFormat="1">
      <c r="A21" s="105"/>
      <c r="B21" s="105"/>
      <c r="C21" s="96"/>
      <c r="D21" s="96"/>
    </row>
    <row r="22" spans="1:4" customFormat="1">
      <c r="A22" s="105"/>
      <c r="B22" s="105"/>
      <c r="C22" s="96"/>
      <c r="D22" s="96"/>
    </row>
    <row r="23" spans="1:4" customFormat="1">
      <c r="A23" s="105"/>
      <c r="B23" s="105"/>
      <c r="C23" s="96"/>
      <c r="D23" s="96"/>
    </row>
    <row r="24" spans="1:4" customFormat="1"/>
    <row r="25" spans="1:4" customFormat="1"/>
  </sheetData>
  <protectedRanges>
    <protectedRange password="CC3D" sqref="A2:D23" name="Range1"/>
  </protectedRanges>
  <conditionalFormatting sqref="A2:D23">
    <cfRule type="cellIs" dxfId="42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9" sqref="B9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29" t="s">
        <v>68</v>
      </c>
      <c r="B1" s="229" t="s">
        <v>793</v>
      </c>
      <c r="C1" s="229" t="s">
        <v>794</v>
      </c>
      <c r="D1" s="230" t="s">
        <v>792</v>
      </c>
      <c r="E1" s="232" t="s">
        <v>739</v>
      </c>
      <c r="F1" s="233"/>
      <c r="G1" s="233"/>
      <c r="H1" s="234"/>
      <c r="I1" s="229" t="s">
        <v>799</v>
      </c>
    </row>
    <row r="2" spans="1:9" s="113" customFormat="1" ht="23.25" customHeight="1">
      <c r="A2" s="229"/>
      <c r="B2" s="229"/>
      <c r="C2" s="229"/>
      <c r="D2" s="231"/>
      <c r="E2" s="114" t="s">
        <v>788</v>
      </c>
      <c r="F2" s="114" t="s">
        <v>789</v>
      </c>
      <c r="G2" s="114" t="s">
        <v>790</v>
      </c>
      <c r="H2" s="114" t="s">
        <v>791</v>
      </c>
      <c r="I2" s="229"/>
    </row>
    <row r="3" spans="1:9" s="113" customFormat="1" ht="16.5">
      <c r="A3" s="137" t="s">
        <v>885</v>
      </c>
      <c r="C3" s="142" t="s">
        <v>672</v>
      </c>
      <c r="D3" s="101"/>
      <c r="E3" s="102"/>
      <c r="F3" s="96"/>
      <c r="G3" s="96"/>
      <c r="H3" s="96"/>
      <c r="I3" s="101"/>
    </row>
    <row r="4" spans="1:9" s="113" customFormat="1" ht="16.5">
      <c r="A4" s="142" t="s">
        <v>886</v>
      </c>
      <c r="C4" s="142" t="s">
        <v>672</v>
      </c>
      <c r="D4" s="103"/>
      <c r="E4" s="102"/>
      <c r="F4" s="96"/>
      <c r="G4" s="96"/>
      <c r="H4" s="96"/>
      <c r="I4" s="103"/>
    </row>
    <row r="5" spans="1:9" s="113" customFormat="1" ht="16.5">
      <c r="A5" s="142" t="s">
        <v>887</v>
      </c>
      <c r="B5" s="103"/>
      <c r="C5" s="142" t="s">
        <v>888</v>
      </c>
      <c r="D5" s="103"/>
      <c r="E5" s="102"/>
      <c r="F5" s="96"/>
      <c r="G5" s="96"/>
      <c r="H5" s="96"/>
      <c r="I5" s="103"/>
    </row>
    <row r="6" spans="1:9" s="113" customFormat="1" ht="16.5">
      <c r="A6" s="143" t="s">
        <v>889</v>
      </c>
      <c r="B6" s="103"/>
      <c r="C6" s="143" t="s">
        <v>674</v>
      </c>
      <c r="D6" s="104"/>
      <c r="E6" s="105"/>
      <c r="F6" s="96"/>
      <c r="G6" s="105"/>
      <c r="H6" s="105"/>
      <c r="I6" s="104"/>
    </row>
    <row r="7" spans="1:9" s="113" customFormat="1" ht="33">
      <c r="A7" s="143" t="s">
        <v>890</v>
      </c>
      <c r="B7" s="103"/>
      <c r="C7" s="143" t="s">
        <v>891</v>
      </c>
      <c r="D7" s="104"/>
      <c r="E7" s="105"/>
      <c r="F7" s="106"/>
      <c r="G7" s="96"/>
      <c r="H7" s="96"/>
      <c r="I7" s="104"/>
    </row>
    <row r="8" spans="1:9" s="113" customFormat="1" ht="16.5">
      <c r="A8" s="143" t="s">
        <v>892</v>
      </c>
      <c r="B8" s="103"/>
      <c r="C8" s="143" t="s">
        <v>689</v>
      </c>
      <c r="D8" s="103"/>
      <c r="E8" s="105"/>
      <c r="F8" s="102"/>
      <c r="G8" s="96"/>
      <c r="H8" s="96"/>
      <c r="I8" s="103"/>
    </row>
    <row r="9" spans="1:9" s="113" customFormat="1" ht="16.5">
      <c r="A9" s="143" t="s">
        <v>893</v>
      </c>
      <c r="B9" s="103"/>
      <c r="C9" s="143" t="s">
        <v>894</v>
      </c>
      <c r="D9" s="103"/>
      <c r="E9" s="102"/>
      <c r="F9" s="102"/>
      <c r="G9" s="96"/>
      <c r="H9" s="96"/>
      <c r="I9" s="103"/>
    </row>
    <row r="10" spans="1:9" s="113" customFormat="1" ht="16.5">
      <c r="A10" s="142" t="s">
        <v>895</v>
      </c>
      <c r="B10" s="103"/>
      <c r="C10" s="142" t="s">
        <v>894</v>
      </c>
      <c r="D10" s="103"/>
      <c r="E10" s="102"/>
      <c r="F10" s="102"/>
      <c r="G10" s="105"/>
      <c r="H10" s="96"/>
      <c r="I10" s="103"/>
    </row>
    <row r="11" spans="1:9" s="113" customFormat="1" ht="16.5">
      <c r="A11" s="142" t="s">
        <v>896</v>
      </c>
      <c r="B11" s="103"/>
      <c r="C11" s="142" t="s">
        <v>897</v>
      </c>
      <c r="D11" s="103"/>
      <c r="E11" s="105"/>
      <c r="F11" s="105"/>
      <c r="G11" s="96"/>
      <c r="H11" s="96"/>
      <c r="I11" s="103"/>
    </row>
    <row r="12" spans="1:9" s="113" customFormat="1" ht="16.5">
      <c r="A12" s="142" t="s">
        <v>898</v>
      </c>
      <c r="B12" s="103"/>
      <c r="C12" s="142" t="s">
        <v>897</v>
      </c>
      <c r="D12" s="103"/>
      <c r="E12" s="105"/>
      <c r="F12" s="102"/>
      <c r="G12" s="96"/>
      <c r="H12" s="96"/>
      <c r="I12" s="103"/>
    </row>
    <row r="13" spans="1:9" s="113" customFormat="1" ht="16.5">
      <c r="A13" s="142" t="s">
        <v>899</v>
      </c>
      <c r="B13" s="103"/>
      <c r="C13" s="142" t="s">
        <v>704</v>
      </c>
      <c r="D13" s="103"/>
      <c r="E13" s="105"/>
      <c r="F13" s="105"/>
      <c r="G13" s="96"/>
      <c r="H13" s="96"/>
      <c r="I13" s="103"/>
    </row>
    <row r="14" spans="1:9" s="113" customFormat="1" ht="16.5">
      <c r="A14" s="142" t="s">
        <v>900</v>
      </c>
      <c r="B14" s="103"/>
      <c r="C14" s="142" t="s">
        <v>678</v>
      </c>
      <c r="D14" s="103"/>
      <c r="E14" s="105"/>
      <c r="F14" s="102"/>
      <c r="G14" s="96"/>
      <c r="H14" s="96"/>
      <c r="I14" s="103"/>
    </row>
    <row r="15" spans="1:9" s="113" customFormat="1" ht="16.5">
      <c r="A15" s="142" t="s">
        <v>901</v>
      </c>
      <c r="B15" s="103"/>
      <c r="C15" s="142" t="s">
        <v>902</v>
      </c>
      <c r="D15" s="103"/>
      <c r="E15" s="102"/>
      <c r="F15" s="105"/>
      <c r="G15" s="96"/>
      <c r="H15" s="96"/>
      <c r="I15" s="103"/>
    </row>
    <row r="16" spans="1:9" s="113" customFormat="1" ht="16.5">
      <c r="A16" s="142" t="s">
        <v>903</v>
      </c>
      <c r="B16" s="103"/>
      <c r="C16" s="142" t="s">
        <v>902</v>
      </c>
      <c r="D16" s="103"/>
      <c r="E16" s="105"/>
      <c r="F16" s="102"/>
      <c r="G16" s="96"/>
      <c r="H16" s="96"/>
      <c r="I16" s="103"/>
    </row>
    <row r="17" spans="1:9" s="113" customFormat="1" ht="16.5">
      <c r="A17" s="142" t="s">
        <v>904</v>
      </c>
      <c r="B17" s="103"/>
      <c r="C17" s="142" t="s">
        <v>905</v>
      </c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A317 D3:I317 B26:C317 C3:C25 B5:B25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A57 C3:H57 A58:H317 I3:I317 B5:B57">
    <cfRule type="cellIs" dxfId="41" priority="29" operator="equal">
      <formula>0</formula>
    </cfRule>
  </conditionalFormatting>
  <conditionalFormatting sqref="A3:A17 C3:C17">
    <cfRule type="cellIs" dxfId="40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D19" sqref="D19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37" t="s">
        <v>82</v>
      </c>
      <c r="B1" s="237"/>
      <c r="C1" s="92" t="s">
        <v>748</v>
      </c>
    </row>
    <row r="2" spans="1:6">
      <c r="A2" s="10" t="s">
        <v>69</v>
      </c>
      <c r="B2" s="11">
        <v>18</v>
      </c>
      <c r="C2" s="120"/>
    </row>
    <row r="3" spans="1:6">
      <c r="A3" s="10" t="s">
        <v>70</v>
      </c>
      <c r="B3" s="11">
        <v>4933</v>
      </c>
      <c r="C3" s="120"/>
    </row>
    <row r="4" spans="1:6">
      <c r="A4" s="10" t="s">
        <v>80</v>
      </c>
      <c r="B4" s="11">
        <v>15325</v>
      </c>
      <c r="C4" s="120"/>
    </row>
    <row r="5" spans="1:6">
      <c r="A5" s="10" t="s">
        <v>81</v>
      </c>
      <c r="B5" s="11">
        <v>14499</v>
      </c>
      <c r="C5" s="120"/>
    </row>
    <row r="6" spans="1:6">
      <c r="A6" s="238" t="s">
        <v>780</v>
      </c>
      <c r="B6" s="238"/>
      <c r="C6" s="68">
        <f>B8/B7</f>
        <v>0.24</v>
      </c>
      <c r="F6" s="117" t="s">
        <v>635</v>
      </c>
    </row>
    <row r="7" spans="1:6">
      <c r="A7" s="10" t="s">
        <v>71</v>
      </c>
      <c r="B7" s="11">
        <v>125</v>
      </c>
      <c r="C7" s="120"/>
      <c r="F7" s="117" t="s">
        <v>633</v>
      </c>
    </row>
    <row r="8" spans="1:6">
      <c r="A8" s="10" t="s">
        <v>72</v>
      </c>
      <c r="B8" s="11">
        <v>30</v>
      </c>
      <c r="C8" s="120"/>
    </row>
    <row r="9" spans="1:6">
      <c r="A9" s="235" t="s">
        <v>749</v>
      </c>
      <c r="B9" s="236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35" t="s">
        <v>73</v>
      </c>
      <c r="B12" s="236"/>
      <c r="C12" s="68">
        <v>1</v>
      </c>
    </row>
    <row r="13" spans="1:6">
      <c r="A13" s="10" t="s">
        <v>74</v>
      </c>
      <c r="B13" s="11">
        <v>1800</v>
      </c>
      <c r="C13" s="120"/>
    </row>
    <row r="14" spans="1:6">
      <c r="A14" s="10" t="s">
        <v>75</v>
      </c>
      <c r="B14" s="11">
        <v>5000</v>
      </c>
      <c r="C14" s="120"/>
    </row>
    <row r="15" spans="1:6">
      <c r="A15" s="235" t="s">
        <v>76</v>
      </c>
      <c r="B15" s="236"/>
      <c r="C15" s="68">
        <f>B16/B3</f>
        <v>0.60814919927022093</v>
      </c>
    </row>
    <row r="16" spans="1:6">
      <c r="A16" s="10" t="s">
        <v>77</v>
      </c>
      <c r="B16" s="11">
        <v>3000</v>
      </c>
      <c r="C16" s="120"/>
    </row>
    <row r="17" spans="1:3">
      <c r="A17" s="235" t="s">
        <v>78</v>
      </c>
      <c r="B17" s="236"/>
      <c r="C17" s="68">
        <v>0.8</v>
      </c>
    </row>
    <row r="18" spans="1:3">
      <c r="A18" s="10" t="s">
        <v>79</v>
      </c>
      <c r="B18" s="11">
        <v>6000</v>
      </c>
      <c r="C18" s="120"/>
    </row>
    <row r="19" spans="1:3">
      <c r="A19" s="235" t="s">
        <v>747</v>
      </c>
      <c r="B19" s="236"/>
      <c r="C19" s="68">
        <f>B20/B3</f>
        <v>0</v>
      </c>
    </row>
    <row r="20" spans="1:3">
      <c r="A20" s="10" t="s">
        <v>783</v>
      </c>
      <c r="B20" s="11"/>
      <c r="C20" s="120"/>
    </row>
    <row r="21" spans="1:3">
      <c r="A21" s="235" t="s">
        <v>784</v>
      </c>
      <c r="B21" s="236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19:B19"/>
    <mergeCell ref="A21:B21"/>
    <mergeCell ref="A1:B1"/>
    <mergeCell ref="A6:B6"/>
    <mergeCell ref="A9:B9"/>
    <mergeCell ref="A12:B12"/>
    <mergeCell ref="A15:B15"/>
    <mergeCell ref="A17:B17"/>
  </mergeCells>
  <conditionalFormatting sqref="A6:C6 A12:C12 A13:A14 A15:C15 A16 A17:C17 A18 A19:C19 A2:B5 A22:B22 A7:B8">
    <cfRule type="cellIs" dxfId="39" priority="10" operator="equal">
      <formula>0</formula>
    </cfRule>
  </conditionalFormatting>
  <conditionalFormatting sqref="A9:C9 A10:A11">
    <cfRule type="cellIs" dxfId="38" priority="9" operator="equal">
      <formula>0</formula>
    </cfRule>
  </conditionalFormatting>
  <conditionalFormatting sqref="A20">
    <cfRule type="cellIs" dxfId="37" priority="8" operator="equal">
      <formula>0</formula>
    </cfRule>
  </conditionalFormatting>
  <conditionalFormatting sqref="A21:B21">
    <cfRule type="cellIs" dxfId="36" priority="7" operator="equal">
      <formula>0</formula>
    </cfRule>
  </conditionalFormatting>
  <conditionalFormatting sqref="B23:B24">
    <cfRule type="cellIs" dxfId="35" priority="6" operator="equal">
      <formula>0</formula>
    </cfRule>
  </conditionalFormatting>
  <conditionalFormatting sqref="B10:B11">
    <cfRule type="cellIs" dxfId="34" priority="5" operator="equal">
      <formula>0</formula>
    </cfRule>
  </conditionalFormatting>
  <conditionalFormatting sqref="B13:B14">
    <cfRule type="cellIs" dxfId="33" priority="4" operator="equal">
      <formula>0</formula>
    </cfRule>
  </conditionalFormatting>
  <conditionalFormatting sqref="B16">
    <cfRule type="cellIs" dxfId="32" priority="3" operator="equal">
      <formula>0</formula>
    </cfRule>
  </conditionalFormatting>
  <conditionalFormatting sqref="B18">
    <cfRule type="cellIs" dxfId="31" priority="2" operator="equal">
      <formula>0</formula>
    </cfRule>
  </conditionalFormatting>
  <conditionalFormatting sqref="B20">
    <cfRule type="cellIs" dxfId="30" priority="1" operator="equal">
      <formula>0</formula>
    </cfRule>
  </conditionalFormatting>
  <dataValidations count="6">
    <dataValidation type="decimal" allowBlank="1" showInputMessage="1" showErrorMessage="1" sqref="B10:B11 B13:B14 B16 B18 B20">
      <formula1>0</formula1>
      <formula2>10000000000</formula2>
    </dataValidation>
    <dataValidation type="decimal" allowBlank="1" showInputMessage="1" showErrorMessage="1" sqref="B7:B8">
      <formula1>0</formula1>
      <formula2>1000000000000</formula2>
    </dataValidation>
    <dataValidation type="whole" allowBlank="1" showInputMessage="1" showErrorMessage="1" sqref="B24">
      <formula1>0</formula1>
      <formula2>1000</formula2>
    </dataValidation>
    <dataValidation type="date" allowBlank="1" showInputMessage="1" showErrorMessage="1" sqref="B23">
      <formula1>1</formula1>
      <formula2>54789</formula2>
    </dataValidation>
    <dataValidation type="decimal" allowBlank="1" showInputMessage="1" showErrorMessage="1" sqref="B2:B5">
      <formula1>0</formula1>
      <formula2>100000</formula2>
    </dataValidation>
    <dataValidation type="list" allowBlank="1" showInputMessage="1" showErrorMessage="1" sqref="B22">
      <formula1>$F$6:$F$7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4" sqref="B44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29" t="s">
        <v>68</v>
      </c>
      <c r="B1" s="229" t="s">
        <v>793</v>
      </c>
      <c r="C1" s="229" t="s">
        <v>795</v>
      </c>
      <c r="D1" s="229" t="s">
        <v>799</v>
      </c>
    </row>
    <row r="2" spans="1:10" s="113" customFormat="1" ht="23.25" customHeight="1">
      <c r="A2" s="229"/>
      <c r="B2" s="229"/>
      <c r="C2" s="229"/>
      <c r="D2" s="229"/>
    </row>
    <row r="3" spans="1:10" s="113" customFormat="1" ht="16.5">
      <c r="A3" s="142" t="s">
        <v>906</v>
      </c>
      <c r="B3" s="142" t="s">
        <v>907</v>
      </c>
      <c r="C3" s="142" t="s">
        <v>908</v>
      </c>
      <c r="D3" s="101"/>
      <c r="J3" s="113" t="s">
        <v>796</v>
      </c>
    </row>
    <row r="4" spans="1:10" s="113" customFormat="1" ht="16.5">
      <c r="A4" s="142" t="s">
        <v>909</v>
      </c>
      <c r="B4" s="142" t="s">
        <v>910</v>
      </c>
      <c r="C4" s="142" t="s">
        <v>911</v>
      </c>
      <c r="D4" s="103"/>
      <c r="J4" s="113" t="s">
        <v>797</v>
      </c>
    </row>
    <row r="5" spans="1:10" s="113" customFormat="1" ht="16.5">
      <c r="A5" s="142" t="s">
        <v>912</v>
      </c>
      <c r="B5" s="142" t="s">
        <v>910</v>
      </c>
      <c r="C5" s="142" t="s">
        <v>777</v>
      </c>
      <c r="D5" s="103"/>
      <c r="J5" s="113" t="s">
        <v>798</v>
      </c>
    </row>
    <row r="6" spans="1:10" s="113" customFormat="1" ht="16.5">
      <c r="A6" s="142" t="s">
        <v>913</v>
      </c>
      <c r="B6" s="142" t="s">
        <v>910</v>
      </c>
      <c r="C6" s="142" t="s">
        <v>914</v>
      </c>
      <c r="D6" s="104"/>
      <c r="J6" s="113" t="s">
        <v>779</v>
      </c>
    </row>
    <row r="7" spans="1:10" s="113" customFormat="1" ht="16.5">
      <c r="A7" s="142" t="s">
        <v>915</v>
      </c>
      <c r="B7" s="142" t="s">
        <v>910</v>
      </c>
      <c r="C7" s="142" t="s">
        <v>777</v>
      </c>
      <c r="D7" s="104"/>
    </row>
    <row r="8" spans="1:10" s="113" customFormat="1" ht="16.5">
      <c r="A8" s="142" t="s">
        <v>916</v>
      </c>
      <c r="B8" s="142" t="s">
        <v>910</v>
      </c>
      <c r="C8" s="142" t="s">
        <v>777</v>
      </c>
      <c r="D8" s="103"/>
    </row>
    <row r="9" spans="1:10" s="113" customFormat="1" ht="16.5">
      <c r="A9" s="142" t="s">
        <v>917</v>
      </c>
      <c r="B9" s="142" t="s">
        <v>910</v>
      </c>
      <c r="C9" s="142" t="s">
        <v>914</v>
      </c>
      <c r="D9" s="103"/>
    </row>
    <row r="10" spans="1:10" s="113" customFormat="1" ht="16.5">
      <c r="A10" s="142" t="s">
        <v>918</v>
      </c>
      <c r="B10" s="142" t="s">
        <v>919</v>
      </c>
      <c r="C10" s="142" t="s">
        <v>777</v>
      </c>
      <c r="D10" s="103"/>
    </row>
    <row r="11" spans="1:10" s="113" customFormat="1" ht="16.5">
      <c r="A11" s="142" t="s">
        <v>920</v>
      </c>
      <c r="B11" s="142" t="s">
        <v>919</v>
      </c>
      <c r="C11" s="142" t="s">
        <v>778</v>
      </c>
      <c r="D11" s="103"/>
    </row>
    <row r="12" spans="1:10" s="113" customFormat="1" ht="16.5">
      <c r="A12" s="142" t="s">
        <v>921</v>
      </c>
      <c r="B12" s="142" t="s">
        <v>922</v>
      </c>
      <c r="C12" s="142" t="s">
        <v>777</v>
      </c>
      <c r="D12" s="103"/>
    </row>
    <row r="13" spans="1:10" s="113" customFormat="1" ht="16.5">
      <c r="A13" s="142" t="s">
        <v>923</v>
      </c>
      <c r="B13" s="142" t="s">
        <v>919</v>
      </c>
      <c r="C13" s="142" t="s">
        <v>777</v>
      </c>
      <c r="D13" s="103"/>
    </row>
    <row r="14" spans="1:10" s="113" customFormat="1" ht="16.5">
      <c r="A14" s="142" t="s">
        <v>924</v>
      </c>
      <c r="B14" s="142" t="s">
        <v>919</v>
      </c>
      <c r="C14" s="142" t="s">
        <v>777</v>
      </c>
      <c r="D14" s="103"/>
    </row>
    <row r="15" spans="1:10" s="113" customFormat="1" ht="16.5">
      <c r="A15" s="145" t="s">
        <v>925</v>
      </c>
      <c r="B15" s="142" t="s">
        <v>919</v>
      </c>
      <c r="C15" s="145" t="s">
        <v>883</v>
      </c>
      <c r="D15" s="103"/>
    </row>
    <row r="16" spans="1:10" s="113" customFormat="1" ht="16.5">
      <c r="A16" s="145" t="s">
        <v>926</v>
      </c>
      <c r="B16" s="142" t="s">
        <v>919</v>
      </c>
      <c r="C16" s="145" t="s">
        <v>927</v>
      </c>
      <c r="D16" s="103"/>
    </row>
    <row r="17" spans="1:4" s="113" customFormat="1" ht="16.5">
      <c r="A17" s="145" t="s">
        <v>928</v>
      </c>
      <c r="B17" s="142" t="s">
        <v>919</v>
      </c>
      <c r="C17" s="145" t="s">
        <v>911</v>
      </c>
      <c r="D17" s="103"/>
    </row>
    <row r="18" spans="1:4" s="113" customFormat="1" ht="16.5">
      <c r="A18" s="145" t="s">
        <v>929</v>
      </c>
      <c r="B18" s="142" t="s">
        <v>919</v>
      </c>
      <c r="C18" s="145" t="s">
        <v>911</v>
      </c>
      <c r="D18" s="103"/>
    </row>
    <row r="19" spans="1:4" s="113" customFormat="1" ht="16.5">
      <c r="A19" s="145" t="s">
        <v>930</v>
      </c>
      <c r="B19" s="145" t="s">
        <v>931</v>
      </c>
      <c r="C19" s="145" t="s">
        <v>883</v>
      </c>
      <c r="D19" s="103"/>
    </row>
    <row r="20" spans="1:4" s="113" customFormat="1" ht="16.5">
      <c r="A20" s="145" t="s">
        <v>932</v>
      </c>
      <c r="B20" s="145" t="s">
        <v>933</v>
      </c>
      <c r="C20" s="145" t="s">
        <v>777</v>
      </c>
      <c r="D20" s="103"/>
    </row>
    <row r="21" spans="1:4" s="113" customFormat="1" ht="16.5">
      <c r="A21" s="145" t="s">
        <v>934</v>
      </c>
      <c r="B21" s="145" t="s">
        <v>933</v>
      </c>
      <c r="C21" s="145" t="s">
        <v>777</v>
      </c>
      <c r="D21" s="103"/>
    </row>
    <row r="22" spans="1:4" s="113" customFormat="1" ht="16.5">
      <c r="A22" s="145" t="s">
        <v>935</v>
      </c>
      <c r="B22" s="145" t="s">
        <v>936</v>
      </c>
      <c r="C22" s="145" t="s">
        <v>777</v>
      </c>
      <c r="D22" s="103"/>
    </row>
    <row r="23" spans="1:4" s="113" customFormat="1" ht="16.5">
      <c r="A23" s="145" t="s">
        <v>937</v>
      </c>
      <c r="B23" s="145" t="s">
        <v>936</v>
      </c>
      <c r="C23" s="145" t="s">
        <v>777</v>
      </c>
      <c r="D23" s="103"/>
    </row>
    <row r="24" spans="1:4" s="113" customFormat="1" ht="16.5">
      <c r="A24" s="145" t="s">
        <v>938</v>
      </c>
      <c r="B24" s="145" t="s">
        <v>936</v>
      </c>
      <c r="C24" s="145" t="s">
        <v>777</v>
      </c>
      <c r="D24" s="103"/>
    </row>
    <row r="25" spans="1:4" s="113" customFormat="1" ht="16.5">
      <c r="A25" s="145" t="s">
        <v>939</v>
      </c>
      <c r="B25" s="145" t="s">
        <v>936</v>
      </c>
      <c r="C25" s="145" t="s">
        <v>777</v>
      </c>
      <c r="D25" s="103"/>
    </row>
    <row r="26" spans="1:4" s="113" customFormat="1" ht="16.5">
      <c r="A26" s="145" t="s">
        <v>940</v>
      </c>
      <c r="B26" s="145" t="s">
        <v>936</v>
      </c>
      <c r="C26" s="145" t="s">
        <v>777</v>
      </c>
      <c r="D26" s="103"/>
    </row>
    <row r="27" spans="1:4" s="113" customFormat="1" ht="16.5">
      <c r="A27" s="145" t="s">
        <v>941</v>
      </c>
      <c r="B27" s="145" t="s">
        <v>936</v>
      </c>
      <c r="C27" s="145" t="s">
        <v>777</v>
      </c>
      <c r="D27" s="107"/>
    </row>
    <row r="28" spans="1:4" s="113" customFormat="1" ht="16.5">
      <c r="A28" s="145" t="s">
        <v>942</v>
      </c>
      <c r="B28" s="145" t="s">
        <v>936</v>
      </c>
      <c r="C28" s="145" t="s">
        <v>777</v>
      </c>
      <c r="D28" s="100"/>
    </row>
    <row r="29" spans="1:4" s="113" customFormat="1" ht="16.5">
      <c r="A29" s="145" t="s">
        <v>943</v>
      </c>
      <c r="B29" s="145" t="s">
        <v>936</v>
      </c>
      <c r="C29" s="145" t="s">
        <v>777</v>
      </c>
      <c r="D29" s="100"/>
    </row>
    <row r="30" spans="1:4" s="113" customFormat="1" ht="16.5">
      <c r="A30" s="145" t="s">
        <v>944</v>
      </c>
      <c r="B30" s="145" t="s">
        <v>936</v>
      </c>
      <c r="C30" s="145" t="s">
        <v>777</v>
      </c>
      <c r="D30" s="100"/>
    </row>
    <row r="31" spans="1:4" s="113" customFormat="1" ht="16.5">
      <c r="A31" s="145" t="s">
        <v>945</v>
      </c>
      <c r="B31" s="145" t="s">
        <v>936</v>
      </c>
      <c r="C31" s="145" t="s">
        <v>777</v>
      </c>
      <c r="D31" s="100"/>
    </row>
    <row r="32" spans="1:4" s="113" customFormat="1" ht="16.5">
      <c r="A32" s="145" t="s">
        <v>946</v>
      </c>
      <c r="B32" s="145" t="s">
        <v>936</v>
      </c>
      <c r="C32" s="145" t="s">
        <v>777</v>
      </c>
      <c r="D32" s="100"/>
    </row>
    <row r="33" spans="1:4" s="113" customFormat="1" ht="16.5">
      <c r="A33" s="145" t="s">
        <v>947</v>
      </c>
      <c r="B33" s="145" t="s">
        <v>936</v>
      </c>
      <c r="C33" s="145" t="s">
        <v>777</v>
      </c>
      <c r="D33" s="100"/>
    </row>
    <row r="34" spans="1:4" s="113" customFormat="1" ht="16.5">
      <c r="A34" s="145" t="s">
        <v>948</v>
      </c>
      <c r="B34" s="145" t="s">
        <v>936</v>
      </c>
      <c r="C34" s="145" t="s">
        <v>777</v>
      </c>
      <c r="D34" s="100"/>
    </row>
    <row r="35" spans="1:4" s="113" customFormat="1" ht="16.5">
      <c r="A35" s="145" t="s">
        <v>949</v>
      </c>
      <c r="B35" s="145" t="s">
        <v>936</v>
      </c>
      <c r="C35" s="145" t="s">
        <v>777</v>
      </c>
      <c r="D35" s="100"/>
    </row>
    <row r="36" spans="1:4" s="113" customFormat="1" ht="16.5">
      <c r="A36" s="145" t="s">
        <v>950</v>
      </c>
      <c r="B36" s="145" t="s">
        <v>936</v>
      </c>
      <c r="C36" s="145" t="s">
        <v>777</v>
      </c>
      <c r="D36" s="100"/>
    </row>
    <row r="37" spans="1:4" s="113" customFormat="1" ht="16.5">
      <c r="A37" s="145" t="s">
        <v>951</v>
      </c>
      <c r="B37" s="145" t="s">
        <v>936</v>
      </c>
      <c r="C37" s="145" t="s">
        <v>777</v>
      </c>
      <c r="D37" s="100"/>
    </row>
    <row r="38" spans="1:4" s="113" customFormat="1" ht="16.5">
      <c r="A38" s="145" t="s">
        <v>952</v>
      </c>
      <c r="B38" s="145" t="s">
        <v>936</v>
      </c>
      <c r="C38" s="145" t="s">
        <v>777</v>
      </c>
      <c r="D38" s="100"/>
    </row>
    <row r="39" spans="1:4" s="113" customFormat="1" ht="16.5">
      <c r="A39" s="145" t="s">
        <v>953</v>
      </c>
      <c r="B39" s="145" t="s">
        <v>936</v>
      </c>
      <c r="C39" s="145" t="s">
        <v>777</v>
      </c>
      <c r="D39" s="100"/>
    </row>
    <row r="40" spans="1:4" s="113" customFormat="1" ht="16.5">
      <c r="A40" s="145" t="s">
        <v>954</v>
      </c>
      <c r="B40" s="145" t="s">
        <v>936</v>
      </c>
      <c r="C40" s="145" t="s">
        <v>777</v>
      </c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29" priority="29" operator="equal">
      <formula>0</formula>
    </cfRule>
  </conditionalFormatting>
  <conditionalFormatting sqref="D3:D57">
    <cfRule type="cellIs" dxfId="28" priority="15" operator="equal">
      <formula>0</formula>
    </cfRule>
  </conditionalFormatting>
  <conditionalFormatting sqref="D58:D77">
    <cfRule type="cellIs" dxfId="27" priority="14" operator="equal">
      <formula>0</formula>
    </cfRule>
  </conditionalFormatting>
  <conditionalFormatting sqref="D78:D97">
    <cfRule type="cellIs" dxfId="26" priority="13" operator="equal">
      <formula>0</formula>
    </cfRule>
  </conditionalFormatting>
  <conditionalFormatting sqref="D98:D117">
    <cfRule type="cellIs" dxfId="25" priority="12" operator="equal">
      <formula>0</formula>
    </cfRule>
  </conditionalFormatting>
  <conditionalFormatting sqref="D118:D137">
    <cfRule type="cellIs" dxfId="24" priority="11" operator="equal">
      <formula>0</formula>
    </cfRule>
  </conditionalFormatting>
  <conditionalFormatting sqref="D138:D157">
    <cfRule type="cellIs" dxfId="23" priority="10" operator="equal">
      <formula>0</formula>
    </cfRule>
  </conditionalFormatting>
  <conditionalFormatting sqref="D158:D177">
    <cfRule type="cellIs" dxfId="22" priority="9" operator="equal">
      <formula>0</formula>
    </cfRule>
  </conditionalFormatting>
  <conditionalFormatting sqref="D178:D197">
    <cfRule type="cellIs" dxfId="21" priority="8" operator="equal">
      <formula>0</formula>
    </cfRule>
  </conditionalFormatting>
  <conditionalFormatting sqref="D198:D217">
    <cfRule type="cellIs" dxfId="20" priority="7" operator="equal">
      <formula>0</formula>
    </cfRule>
  </conditionalFormatting>
  <conditionalFormatting sqref="D218:D237">
    <cfRule type="cellIs" dxfId="19" priority="6" operator="equal">
      <formula>0</formula>
    </cfRule>
  </conditionalFormatting>
  <conditionalFormatting sqref="D238:D257">
    <cfRule type="cellIs" dxfId="18" priority="5" operator="equal">
      <formula>0</formula>
    </cfRule>
  </conditionalFormatting>
  <conditionalFormatting sqref="D258:D277">
    <cfRule type="cellIs" dxfId="17" priority="4" operator="equal">
      <formula>0</formula>
    </cfRule>
  </conditionalFormatting>
  <conditionalFormatting sqref="D278:D297">
    <cfRule type="cellIs" dxfId="16" priority="3" operator="equal">
      <formula>0</formula>
    </cfRule>
  </conditionalFormatting>
  <conditionalFormatting sqref="D298:D317">
    <cfRule type="cellIs" dxfId="15" priority="2" operator="equal">
      <formula>0</formula>
    </cfRule>
  </conditionalFormatting>
  <conditionalFormatting sqref="A3:B40">
    <cfRule type="cellIs" dxfId="1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28" zoomScale="130" zoomScaleNormal="130" workbookViewId="0">
      <selection activeCell="B56" sqref="B56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39" t="s">
        <v>83</v>
      </c>
      <c r="B1" s="239"/>
    </row>
    <row r="2" spans="1:7">
      <c r="A2" s="10" t="s">
        <v>84</v>
      </c>
      <c r="B2" s="12">
        <v>40702</v>
      </c>
    </row>
    <row r="3" spans="1:7">
      <c r="A3" s="10" t="s">
        <v>750</v>
      </c>
      <c r="B3" s="12" t="s">
        <v>981</v>
      </c>
    </row>
    <row r="4" spans="1:7">
      <c r="A4" s="10" t="s">
        <v>751</v>
      </c>
      <c r="B4" s="12"/>
    </row>
    <row r="5" spans="1:7">
      <c r="A5" s="237" t="s">
        <v>85</v>
      </c>
      <c r="B5" s="240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973</v>
      </c>
      <c r="G8" s="117" t="s">
        <v>803</v>
      </c>
    </row>
    <row r="9" spans="1:7">
      <c r="A9" s="88" t="s">
        <v>86</v>
      </c>
      <c r="B9" s="10" t="s">
        <v>974</v>
      </c>
    </row>
    <row r="10" spans="1:7">
      <c r="A10" s="88" t="s">
        <v>86</v>
      </c>
      <c r="B10" s="10" t="s">
        <v>975</v>
      </c>
    </row>
    <row r="11" spans="1:7">
      <c r="A11" s="88" t="s">
        <v>86</v>
      </c>
      <c r="B11" s="10" t="s">
        <v>976</v>
      </c>
    </row>
    <row r="12" spans="1:7">
      <c r="A12" s="88" t="s">
        <v>86</v>
      </c>
      <c r="B12" s="10" t="s">
        <v>977</v>
      </c>
    </row>
    <row r="13" spans="1:7">
      <c r="A13" s="88" t="s">
        <v>86</v>
      </c>
      <c r="B13" s="10" t="s">
        <v>978</v>
      </c>
    </row>
    <row r="14" spans="1:7">
      <c r="A14" s="88" t="s">
        <v>86</v>
      </c>
      <c r="B14" s="10" t="s">
        <v>979</v>
      </c>
    </row>
    <row r="15" spans="1:7">
      <c r="A15" s="88" t="s">
        <v>86</v>
      </c>
      <c r="B15" s="10" t="s">
        <v>980</v>
      </c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973</v>
      </c>
    </row>
    <row r="50" spans="1:2">
      <c r="A50" s="10" t="s">
        <v>87</v>
      </c>
      <c r="B50" s="10" t="s">
        <v>974</v>
      </c>
    </row>
    <row r="51" spans="1:2">
      <c r="A51" s="10" t="s">
        <v>88</v>
      </c>
      <c r="B51" s="10" t="s">
        <v>975</v>
      </c>
    </row>
    <row r="52" spans="1:2">
      <c r="A52" s="10" t="s">
        <v>89</v>
      </c>
      <c r="B52" s="10" t="s">
        <v>978</v>
      </c>
    </row>
    <row r="53" spans="1:2">
      <c r="A53" s="10" t="s">
        <v>90</v>
      </c>
      <c r="B53" s="10" t="s">
        <v>977</v>
      </c>
    </row>
    <row r="54" spans="1:2">
      <c r="A54" s="10" t="s">
        <v>92</v>
      </c>
      <c r="B54" s="10" t="s">
        <v>976</v>
      </c>
    </row>
    <row r="55" spans="1:2">
      <c r="A55" s="10" t="s">
        <v>93</v>
      </c>
      <c r="B55" s="10" t="s">
        <v>979</v>
      </c>
    </row>
    <row r="56" spans="1:2">
      <c r="A56" s="10" t="s">
        <v>94</v>
      </c>
      <c r="B56" s="10" t="s">
        <v>980</v>
      </c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16" sqref="B16:C16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41695</v>
      </c>
    </row>
    <row r="3" spans="1:11">
      <c r="A3" s="10" t="s">
        <v>98</v>
      </c>
      <c r="B3" s="12">
        <v>41779</v>
      </c>
    </row>
    <row r="4" spans="1:11">
      <c r="A4" s="10" t="s">
        <v>99</v>
      </c>
      <c r="B4" s="12">
        <v>41813</v>
      </c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41655</v>
      </c>
    </row>
    <row r="8" spans="1:11">
      <c r="A8" s="10" t="s">
        <v>102</v>
      </c>
      <c r="B8" s="12">
        <v>41753</v>
      </c>
    </row>
    <row r="9" spans="1:11">
      <c r="A9" s="10" t="s">
        <v>99</v>
      </c>
      <c r="B9" s="12">
        <v>41806</v>
      </c>
    </row>
    <row r="10" spans="1:11">
      <c r="A10" s="10" t="s">
        <v>100</v>
      </c>
      <c r="B10" s="12">
        <v>41932</v>
      </c>
    </row>
    <row r="11" spans="1:11">
      <c r="A11" s="111" t="s">
        <v>103</v>
      </c>
      <c r="B11" s="94" t="s">
        <v>763</v>
      </c>
    </row>
    <row r="12" spans="1:11" ht="60">
      <c r="A12" s="110" t="s">
        <v>956</v>
      </c>
      <c r="B12" s="12">
        <v>42475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4:B5 B2 B7:B10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"/>
  <sheetViews>
    <sheetView rightToLeft="1" tabSelected="1" workbookViewId="0">
      <selection activeCell="B5" sqref="B5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>
        <v>42214</v>
      </c>
    </row>
    <row r="5" spans="1:11">
      <c r="A5" s="10" t="s">
        <v>100</v>
      </c>
      <c r="B5" s="12">
        <v>42321</v>
      </c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>
        <v>42178</v>
      </c>
    </row>
    <row r="10" spans="1:11">
      <c r="A10" s="10" t="s">
        <v>100</v>
      </c>
      <c r="B10" s="12">
        <v>42283</v>
      </c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8" sqref="B8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42426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50" t="s">
        <v>763</v>
      </c>
    </row>
    <row r="7" spans="1:11">
      <c r="A7" s="10" t="s">
        <v>97</v>
      </c>
      <c r="B7" s="12">
        <v>42390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5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L18" sqref="L18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5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5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43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5.7109375" bestFit="1" customWidth="1"/>
    <col min="4" max="5" width="18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90" t="s">
        <v>30</v>
      </c>
      <c r="B1" s="190"/>
      <c r="C1" s="190"/>
      <c r="D1" s="141" t="s">
        <v>853</v>
      </c>
      <c r="E1" s="141" t="s">
        <v>852</v>
      </c>
      <c r="G1" s="43" t="s">
        <v>31</v>
      </c>
      <c r="H1" s="44">
        <f>C2+C114</f>
        <v>1019000</v>
      </c>
      <c r="I1" s="45"/>
      <c r="J1" s="46" t="b">
        <f>AND(H1=I1)</f>
        <v>0</v>
      </c>
    </row>
    <row r="2" spans="1:14">
      <c r="A2" s="198" t="s">
        <v>60</v>
      </c>
      <c r="B2" s="198"/>
      <c r="C2" s="26">
        <f>C3+C67</f>
        <v>1008700</v>
      </c>
      <c r="D2" s="26">
        <v>1068700000</v>
      </c>
      <c r="E2" s="26">
        <f>D2</f>
        <v>1068700000</v>
      </c>
      <c r="G2" s="39" t="s">
        <v>60</v>
      </c>
      <c r="H2" s="41">
        <f>C2</f>
        <v>1008700</v>
      </c>
      <c r="I2" s="42"/>
      <c r="J2" s="40" t="b">
        <f>AND(H2=I2)</f>
        <v>0</v>
      </c>
    </row>
    <row r="3" spans="1:14">
      <c r="A3" s="195" t="s">
        <v>578</v>
      </c>
      <c r="B3" s="195"/>
      <c r="C3" s="23">
        <f>C4+C11+C38+C61</f>
        <v>463700</v>
      </c>
      <c r="D3" s="23">
        <f>D4+D11+D38+D61</f>
        <v>463700</v>
      </c>
      <c r="E3" s="23">
        <f>E4+E11+E38+E61</f>
        <v>463700</v>
      </c>
      <c r="G3" s="39" t="s">
        <v>57</v>
      </c>
      <c r="H3" s="41">
        <f t="shared" ref="H3:H66" si="0">C3</f>
        <v>463700</v>
      </c>
      <c r="I3" s="42"/>
      <c r="J3" s="40" t="b">
        <f>AND(H3=I3)</f>
        <v>0</v>
      </c>
    </row>
    <row r="4" spans="1:14" ht="15" customHeight="1">
      <c r="A4" s="191" t="s">
        <v>124</v>
      </c>
      <c r="B4" s="192"/>
      <c r="C4" s="21">
        <f>SUM(C5:C10)</f>
        <v>275000</v>
      </c>
      <c r="D4" s="21">
        <f>SUM(D5:D10)</f>
        <v>275000</v>
      </c>
      <c r="E4" s="21">
        <f>SUM(E5:E10)</f>
        <v>275000</v>
      </c>
      <c r="F4" s="17"/>
      <c r="G4" s="39" t="s">
        <v>53</v>
      </c>
      <c r="H4" s="41">
        <f t="shared" si="0"/>
        <v>275000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130000</v>
      </c>
      <c r="D5" s="2">
        <f>C5</f>
        <v>130000</v>
      </c>
      <c r="E5" s="2">
        <f>D5</f>
        <v>130000</v>
      </c>
      <c r="F5" s="17"/>
      <c r="G5" s="17"/>
      <c r="H5" s="41">
        <f t="shared" si="0"/>
        <v>130000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</v>
      </c>
      <c r="D6" s="2">
        <f t="shared" ref="D6:E10" si="1">C6</f>
        <v>8000</v>
      </c>
      <c r="E6" s="2">
        <f t="shared" si="1"/>
        <v>8000</v>
      </c>
      <c r="F6" s="17"/>
      <c r="G6" s="17"/>
      <c r="H6" s="41">
        <f t="shared" si="0"/>
        <v>8000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120000</v>
      </c>
      <c r="D7" s="2">
        <f t="shared" si="1"/>
        <v>120000</v>
      </c>
      <c r="E7" s="2">
        <f t="shared" si="1"/>
        <v>120000</v>
      </c>
      <c r="F7" s="17"/>
      <c r="G7" s="17"/>
      <c r="H7" s="41">
        <f t="shared" si="0"/>
        <v>120000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0</v>
      </c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15000</v>
      </c>
      <c r="D9" s="2">
        <f t="shared" si="1"/>
        <v>15000</v>
      </c>
      <c r="E9" s="2">
        <f t="shared" si="1"/>
        <v>15000</v>
      </c>
      <c r="F9" s="17"/>
      <c r="G9" s="17"/>
      <c r="H9" s="41">
        <f t="shared" si="0"/>
        <v>15000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91" t="s">
        <v>125</v>
      </c>
      <c r="B11" s="192"/>
      <c r="C11" s="21">
        <f>SUM(C12:C37)</f>
        <v>83000</v>
      </c>
      <c r="D11" s="21">
        <f>SUM(D12:D37)</f>
        <v>83000</v>
      </c>
      <c r="E11" s="21">
        <f>SUM(E12:E37)</f>
        <v>83000</v>
      </c>
      <c r="F11" s="17"/>
      <c r="G11" s="39" t="s">
        <v>54</v>
      </c>
      <c r="H11" s="41">
        <f t="shared" si="0"/>
        <v>83000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51300</v>
      </c>
      <c r="D12" s="2">
        <f>C12</f>
        <v>51300</v>
      </c>
      <c r="E12" s="2">
        <f>D12</f>
        <v>51300</v>
      </c>
      <c r="H12" s="41">
        <f t="shared" si="0"/>
        <v>51300</v>
      </c>
    </row>
    <row r="13" spans="1:14" outlineLevel="1">
      <c r="A13" s="3">
        <v>2102</v>
      </c>
      <c r="B13" s="1" t="s">
        <v>126</v>
      </c>
      <c r="C13" s="2">
        <v>10700</v>
      </c>
      <c r="D13" s="2">
        <f t="shared" ref="D13:E28" si="2">C13</f>
        <v>10700</v>
      </c>
      <c r="E13" s="2">
        <f t="shared" si="2"/>
        <v>10700</v>
      </c>
      <c r="H13" s="41">
        <f t="shared" si="0"/>
        <v>10700</v>
      </c>
    </row>
    <row r="14" spans="1:14" outlineLevel="1">
      <c r="A14" s="3">
        <v>2201</v>
      </c>
      <c r="B14" s="1" t="s">
        <v>5</v>
      </c>
      <c r="C14" s="2">
        <v>7000</v>
      </c>
      <c r="D14" s="2">
        <f t="shared" si="2"/>
        <v>7000</v>
      </c>
      <c r="E14" s="2">
        <f t="shared" si="2"/>
        <v>7000</v>
      </c>
      <c r="H14" s="41">
        <f t="shared" si="0"/>
        <v>7000</v>
      </c>
    </row>
    <row r="15" spans="1:14" outlineLevel="1">
      <c r="A15" s="3">
        <v>2201</v>
      </c>
      <c r="B15" s="1" t="s">
        <v>127</v>
      </c>
      <c r="C15" s="2">
        <v>0</v>
      </c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>
        <v>0</v>
      </c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0</v>
      </c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0</v>
      </c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>
        <v>0</v>
      </c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>
        <v>0</v>
      </c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0</v>
      </c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>
        <v>0</v>
      </c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0</v>
      </c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>
        <v>0</v>
      </c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>
        <v>0</v>
      </c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0</v>
      </c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>
        <v>0</v>
      </c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>
        <v>0</v>
      </c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0</v>
      </c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>
        <v>0</v>
      </c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0</v>
      </c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outlineLevel="1">
      <c r="A33" s="3">
        <v>2403</v>
      </c>
      <c r="B33" s="1" t="s">
        <v>144</v>
      </c>
      <c r="C33" s="2">
        <v>0</v>
      </c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6000</v>
      </c>
      <c r="D36" s="2">
        <f t="shared" si="3"/>
        <v>6000</v>
      </c>
      <c r="E36" s="2">
        <f t="shared" si="3"/>
        <v>6000</v>
      </c>
      <c r="H36" s="41">
        <f t="shared" si="0"/>
        <v>6000</v>
      </c>
    </row>
    <row r="37" spans="1:10" outlineLevel="1">
      <c r="A37" s="3">
        <v>2499</v>
      </c>
      <c r="B37" s="1" t="s">
        <v>10</v>
      </c>
      <c r="C37" s="2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191" t="s">
        <v>145</v>
      </c>
      <c r="B38" s="192"/>
      <c r="C38" s="21">
        <f>SUM(C39:C60)</f>
        <v>105700</v>
      </c>
      <c r="D38" s="21">
        <f>SUM(D39:D60)</f>
        <v>105700</v>
      </c>
      <c r="E38" s="21">
        <f>SUM(E39:E60)</f>
        <v>105700</v>
      </c>
      <c r="G38" s="39" t="s">
        <v>55</v>
      </c>
      <c r="H38" s="41">
        <f t="shared" si="0"/>
        <v>105700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  <c r="H39" s="41">
        <f t="shared" si="0"/>
        <v>15000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>
        <v>0</v>
      </c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0</v>
      </c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>
        <v>0</v>
      </c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>
        <v>500</v>
      </c>
      <c r="D47" s="2">
        <f t="shared" si="4"/>
        <v>500</v>
      </c>
      <c r="E47" s="2">
        <f t="shared" si="4"/>
        <v>500</v>
      </c>
      <c r="H47" s="41">
        <f t="shared" si="0"/>
        <v>500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>
        <v>500</v>
      </c>
      <c r="D49" s="2">
        <f t="shared" si="4"/>
        <v>500</v>
      </c>
      <c r="E49" s="2">
        <f t="shared" si="4"/>
        <v>500</v>
      </c>
      <c r="H49" s="41">
        <f t="shared" si="0"/>
        <v>500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>
        <v>6000</v>
      </c>
      <c r="D51" s="2">
        <f t="shared" si="4"/>
        <v>6000</v>
      </c>
      <c r="E51" s="2">
        <f t="shared" si="4"/>
        <v>6000</v>
      </c>
      <c r="H51" s="41">
        <f t="shared" si="0"/>
        <v>6000</v>
      </c>
    </row>
    <row r="52" spans="1:10" outlineLevel="1">
      <c r="A52" s="20">
        <v>3299</v>
      </c>
      <c r="B52" s="20" t="s">
        <v>152</v>
      </c>
      <c r="C52" s="2">
        <v>0</v>
      </c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0</v>
      </c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outlineLevel="1">
      <c r="A55" s="20">
        <v>3303</v>
      </c>
      <c r="B55" s="20" t="s">
        <v>153</v>
      </c>
      <c r="C55" s="2">
        <v>34200</v>
      </c>
      <c r="D55" s="2">
        <f t="shared" si="4"/>
        <v>34200</v>
      </c>
      <c r="E55" s="2">
        <f t="shared" si="4"/>
        <v>34200</v>
      </c>
      <c r="H55" s="41">
        <f t="shared" si="0"/>
        <v>34200</v>
      </c>
    </row>
    <row r="56" spans="1:10" outlineLevel="1">
      <c r="A56" s="20">
        <v>3303</v>
      </c>
      <c r="B56" s="20" t="s">
        <v>154</v>
      </c>
      <c r="C56" s="2">
        <v>0</v>
      </c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outlineLevel="1">
      <c r="A58" s="20">
        <v>3305</v>
      </c>
      <c r="B58" s="20" t="s">
        <v>156</v>
      </c>
      <c r="C58" s="2">
        <v>500</v>
      </c>
      <c r="D58" s="2">
        <f t="shared" si="5"/>
        <v>500</v>
      </c>
      <c r="E58" s="2">
        <f t="shared" si="5"/>
        <v>500</v>
      </c>
      <c r="H58" s="41">
        <f t="shared" si="0"/>
        <v>500</v>
      </c>
    </row>
    <row r="59" spans="1:10" outlineLevel="1">
      <c r="A59" s="20">
        <v>3306</v>
      </c>
      <c r="B59" s="20" t="s">
        <v>157</v>
      </c>
      <c r="C59" s="2">
        <v>0</v>
      </c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1400</v>
      </c>
      <c r="D60" s="2">
        <f t="shared" si="5"/>
        <v>1400</v>
      </c>
      <c r="E60" s="2">
        <f t="shared" si="5"/>
        <v>1400</v>
      </c>
      <c r="H60" s="41">
        <f t="shared" si="0"/>
        <v>1400</v>
      </c>
    </row>
    <row r="61" spans="1:10">
      <c r="A61" s="191" t="s">
        <v>158</v>
      </c>
      <c r="B61" s="19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5" t="s">
        <v>579</v>
      </c>
      <c r="B67" s="195"/>
      <c r="C67" s="25">
        <f>C97+C68</f>
        <v>545000</v>
      </c>
      <c r="D67" s="25">
        <f>D97+D68</f>
        <v>545000</v>
      </c>
      <c r="E67" s="25">
        <f>E97+E68</f>
        <v>545000</v>
      </c>
      <c r="G67" s="39" t="s">
        <v>59</v>
      </c>
      <c r="H67" s="41">
        <f t="shared" ref="H67:H130" si="7">C67</f>
        <v>545000</v>
      </c>
      <c r="I67" s="42"/>
      <c r="J67" s="40" t="b">
        <f>AND(H67=I67)</f>
        <v>0</v>
      </c>
    </row>
    <row r="68" spans="1:10">
      <c r="A68" s="191" t="s">
        <v>163</v>
      </c>
      <c r="B68" s="192"/>
      <c r="C68" s="21">
        <f>SUM(C69:C96)</f>
        <v>96000</v>
      </c>
      <c r="D68" s="21">
        <f>SUM(D69:D96)</f>
        <v>96000</v>
      </c>
      <c r="E68" s="21">
        <f>SUM(E69:E96)</f>
        <v>96000</v>
      </c>
      <c r="G68" s="39" t="s">
        <v>56</v>
      </c>
      <c r="H68" s="41">
        <f t="shared" si="7"/>
        <v>96000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3000</v>
      </c>
      <c r="D69" s="2">
        <f>C69</f>
        <v>3000</v>
      </c>
      <c r="E69" s="2">
        <f>D69</f>
        <v>3000</v>
      </c>
      <c r="H69" s="41">
        <f t="shared" si="7"/>
        <v>3000</v>
      </c>
    </row>
    <row r="70" spans="1:10" ht="15" customHeight="1" outlineLevel="1">
      <c r="A70" s="3">
        <v>5102</v>
      </c>
      <c r="B70" s="2" t="s">
        <v>165</v>
      </c>
      <c r="C70" s="2">
        <v>0</v>
      </c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>
        <v>0</v>
      </c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>
        <v>500</v>
      </c>
      <c r="D72" s="2">
        <f t="shared" si="8"/>
        <v>500</v>
      </c>
      <c r="E72" s="2">
        <f t="shared" si="8"/>
        <v>500</v>
      </c>
      <c r="H72" s="41">
        <f t="shared" si="7"/>
        <v>500</v>
      </c>
    </row>
    <row r="73" spans="1:10" ht="15" customHeight="1" outlineLevel="1">
      <c r="A73" s="3">
        <v>5103</v>
      </c>
      <c r="B73" s="2" t="s">
        <v>167</v>
      </c>
      <c r="C73" s="2">
        <v>0</v>
      </c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>
        <v>0</v>
      </c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>
        <v>0</v>
      </c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10000</v>
      </c>
      <c r="D76" s="2">
        <f t="shared" si="8"/>
        <v>10000</v>
      </c>
      <c r="E76" s="2">
        <f t="shared" si="8"/>
        <v>10000</v>
      </c>
      <c r="H76" s="41">
        <f t="shared" si="7"/>
        <v>10000</v>
      </c>
    </row>
    <row r="77" spans="1:10" ht="15" customHeight="1" outlineLevel="1">
      <c r="A77" s="3">
        <v>5107</v>
      </c>
      <c r="B77" s="2" t="s">
        <v>171</v>
      </c>
      <c r="C77" s="2">
        <v>0</v>
      </c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500</v>
      </c>
      <c r="D78" s="2">
        <f t="shared" si="8"/>
        <v>500</v>
      </c>
      <c r="E78" s="2">
        <f t="shared" si="8"/>
        <v>500</v>
      </c>
      <c r="H78" s="41">
        <f t="shared" si="7"/>
        <v>500</v>
      </c>
    </row>
    <row r="79" spans="1:10" ht="15" customHeight="1" outlineLevel="1">
      <c r="A79" s="3">
        <v>5201</v>
      </c>
      <c r="B79" s="2" t="s">
        <v>20</v>
      </c>
      <c r="C79" s="2">
        <v>55000</v>
      </c>
      <c r="D79" s="2">
        <f t="shared" si="8"/>
        <v>55000</v>
      </c>
      <c r="E79" s="2">
        <f t="shared" si="8"/>
        <v>55000</v>
      </c>
      <c r="H79" s="41">
        <f t="shared" si="7"/>
        <v>55000</v>
      </c>
    </row>
    <row r="80" spans="1:10" ht="15" customHeight="1" outlineLevel="1">
      <c r="A80" s="3">
        <v>5202</v>
      </c>
      <c r="B80" s="2" t="s">
        <v>172</v>
      </c>
      <c r="C80" s="2">
        <v>17000</v>
      </c>
      <c r="D80" s="2">
        <f t="shared" si="8"/>
        <v>17000</v>
      </c>
      <c r="E80" s="2">
        <f t="shared" si="8"/>
        <v>17000</v>
      </c>
      <c r="H80" s="41">
        <f t="shared" si="7"/>
        <v>17000</v>
      </c>
    </row>
    <row r="81" spans="1:8" ht="15" customHeight="1" outlineLevel="1">
      <c r="A81" s="3">
        <v>5203</v>
      </c>
      <c r="B81" s="2" t="s">
        <v>21</v>
      </c>
      <c r="C81" s="2">
        <v>0</v>
      </c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>
        <v>0</v>
      </c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0</v>
      </c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>
        <v>0</v>
      </c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0</v>
      </c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>
        <v>0</v>
      </c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0</v>
      </c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0</v>
      </c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>
        <v>0</v>
      </c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0</v>
      </c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0</v>
      </c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0</v>
      </c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5000</v>
      </c>
      <c r="D93" s="2">
        <f t="shared" si="9"/>
        <v>5000</v>
      </c>
      <c r="E93" s="2">
        <f t="shared" si="9"/>
        <v>5000</v>
      </c>
      <c r="H93" s="41">
        <f t="shared" si="7"/>
        <v>5000</v>
      </c>
    </row>
    <row r="94" spans="1:8" ht="15" customHeight="1" outlineLevel="1">
      <c r="A94" s="3">
        <v>5301</v>
      </c>
      <c r="B94" s="2" t="s">
        <v>109</v>
      </c>
      <c r="C94" s="2">
        <v>0</v>
      </c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1">
        <f t="shared" si="7"/>
        <v>3000</v>
      </c>
    </row>
    <row r="96" spans="1:8" ht="13.5" customHeight="1" outlineLevel="1">
      <c r="A96" s="3">
        <v>5399</v>
      </c>
      <c r="B96" s="2" t="s">
        <v>183</v>
      </c>
      <c r="C96" s="2">
        <v>2000</v>
      </c>
      <c r="D96" s="2">
        <f t="shared" si="9"/>
        <v>2000</v>
      </c>
      <c r="E96" s="2">
        <f t="shared" si="9"/>
        <v>2000</v>
      </c>
      <c r="H96" s="41">
        <f t="shared" si="7"/>
        <v>2000</v>
      </c>
    </row>
    <row r="97" spans="1:10">
      <c r="A97" s="19" t="s">
        <v>184</v>
      </c>
      <c r="B97" s="24"/>
      <c r="C97" s="21">
        <f>SUM(C98:C113)</f>
        <v>449000</v>
      </c>
      <c r="D97" s="21">
        <f>SUM(D98:D113)</f>
        <v>449000</v>
      </c>
      <c r="E97" s="21">
        <f>SUM(E98:E113)</f>
        <v>449000</v>
      </c>
      <c r="G97" s="39" t="s">
        <v>58</v>
      </c>
      <c r="H97" s="41">
        <f t="shared" si="7"/>
        <v>449000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440000</v>
      </c>
      <c r="D98" s="2">
        <f>C98</f>
        <v>440000</v>
      </c>
      <c r="E98" s="2">
        <f>D98</f>
        <v>440000</v>
      </c>
      <c r="H98" s="41">
        <f t="shared" si="7"/>
        <v>440000</v>
      </c>
    </row>
    <row r="99" spans="1:10" ht="15" customHeight="1" outlineLevel="1">
      <c r="A99" s="3">
        <v>6002</v>
      </c>
      <c r="B99" s="1" t="s">
        <v>185</v>
      </c>
      <c r="C99" s="2">
        <v>0</v>
      </c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0</v>
      </c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>
        <v>0</v>
      </c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>
        <v>0</v>
      </c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2500</v>
      </c>
      <c r="D103" s="2">
        <f t="shared" si="10"/>
        <v>2500</v>
      </c>
      <c r="E103" s="2">
        <f t="shared" si="10"/>
        <v>2500</v>
      </c>
      <c r="H103" s="41">
        <f t="shared" si="7"/>
        <v>2500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0</v>
      </c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0</v>
      </c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>
        <v>500</v>
      </c>
      <c r="D107" s="2">
        <f t="shared" si="10"/>
        <v>500</v>
      </c>
      <c r="E107" s="2">
        <f t="shared" si="10"/>
        <v>500</v>
      </c>
      <c r="H107" s="41">
        <f t="shared" si="7"/>
        <v>500</v>
      </c>
    </row>
    <row r="108" spans="1:10" outlineLevel="1">
      <c r="A108" s="3">
        <v>6011</v>
      </c>
      <c r="B108" s="1" t="s">
        <v>190</v>
      </c>
      <c r="C108" s="2">
        <v>0</v>
      </c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6" t="s">
        <v>62</v>
      </c>
      <c r="B114" s="197"/>
      <c r="C114" s="26">
        <f>C115+C152+C177</f>
        <v>10300</v>
      </c>
      <c r="D114" s="26">
        <v>174621.49600000001</v>
      </c>
      <c r="E114" s="26">
        <f>D114</f>
        <v>174621.49600000001</v>
      </c>
      <c r="G114" s="39" t="s">
        <v>62</v>
      </c>
      <c r="H114" s="41">
        <f t="shared" si="7"/>
        <v>10300</v>
      </c>
      <c r="I114" s="42"/>
      <c r="J114" s="40" t="b">
        <f>AND(H114=I114)</f>
        <v>0</v>
      </c>
    </row>
    <row r="115" spans="1:10">
      <c r="A115" s="193" t="s">
        <v>580</v>
      </c>
      <c r="B115" s="194"/>
      <c r="C115" s="23">
        <f>C116+C135</f>
        <v>10300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10300</v>
      </c>
      <c r="I115" s="42"/>
      <c r="J115" s="40" t="b">
        <f>AND(H115=I115)</f>
        <v>0</v>
      </c>
    </row>
    <row r="116" spans="1:10" ht="15" customHeight="1">
      <c r="A116" s="191" t="s">
        <v>195</v>
      </c>
      <c r="B116" s="19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91" t="s">
        <v>202</v>
      </c>
      <c r="B135" s="192"/>
      <c r="C135" s="21">
        <v>10300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10300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93" t="s">
        <v>581</v>
      </c>
      <c r="B152" s="19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91" t="s">
        <v>208</v>
      </c>
      <c r="B153" s="19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91" t="s">
        <v>212</v>
      </c>
      <c r="B163" s="19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91" t="s">
        <v>214</v>
      </c>
      <c r="B170" s="19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93" t="s">
        <v>582</v>
      </c>
      <c r="B177" s="19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1" t="s">
        <v>217</v>
      </c>
      <c r="B178" s="19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8" t="s">
        <v>849</v>
      </c>
      <c r="B179" s="18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8" t="s">
        <v>848</v>
      </c>
      <c r="B184" s="18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8" t="s">
        <v>846</v>
      </c>
      <c r="B188" s="18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8" t="s">
        <v>843</v>
      </c>
      <c r="B197" s="18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8" t="s">
        <v>842</v>
      </c>
      <c r="B200" s="18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8" t="s">
        <v>841</v>
      </c>
      <c r="B203" s="18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8" t="s">
        <v>836</v>
      </c>
      <c r="B215" s="18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8" t="s">
        <v>834</v>
      </c>
      <c r="B222" s="18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8" t="s">
        <v>830</v>
      </c>
      <c r="B228" s="18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8" t="s">
        <v>828</v>
      </c>
      <c r="B235" s="18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8" t="s">
        <v>826</v>
      </c>
      <c r="B238" s="18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8" t="s">
        <v>823</v>
      </c>
      <c r="B243" s="18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8" t="s">
        <v>817</v>
      </c>
      <c r="B250" s="18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90" t="s">
        <v>67</v>
      </c>
      <c r="B256" s="190"/>
      <c r="C256" s="190"/>
      <c r="D256" s="141" t="s">
        <v>853</v>
      </c>
      <c r="E256" s="141" t="s">
        <v>852</v>
      </c>
      <c r="G256" s="47" t="s">
        <v>589</v>
      </c>
      <c r="H256" s="48">
        <f>C257+C559</f>
        <v>1019000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899022</v>
      </c>
      <c r="D257" s="37">
        <v>959022</v>
      </c>
      <c r="E257" s="37">
        <f>D257</f>
        <v>959022</v>
      </c>
      <c r="G257" s="39" t="s">
        <v>60</v>
      </c>
      <c r="H257" s="41">
        <f>C257</f>
        <v>899022</v>
      </c>
      <c r="I257" s="42"/>
      <c r="J257" s="40" t="b">
        <f>AND(H257=I257)</f>
        <v>0</v>
      </c>
    </row>
    <row r="258" spans="1:10">
      <c r="A258" s="178" t="s">
        <v>266</v>
      </c>
      <c r="B258" s="179"/>
      <c r="C258" s="36">
        <f>C259+C339+C483+C547</f>
        <v>806790</v>
      </c>
      <c r="D258" s="36">
        <f>D259+D339+D483+D547</f>
        <v>806790</v>
      </c>
      <c r="E258" s="36">
        <f>E259+E339+E483+E547</f>
        <v>806790</v>
      </c>
      <c r="G258" s="39" t="s">
        <v>57</v>
      </c>
      <c r="H258" s="41">
        <f t="shared" ref="H258:H321" si="21">C258</f>
        <v>806790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516512</v>
      </c>
      <c r="D259" s="33">
        <f>D260+D263+D314</f>
        <v>516512</v>
      </c>
      <c r="E259" s="33">
        <f>E260+E263+E314</f>
        <v>516512</v>
      </c>
      <c r="G259" s="39" t="s">
        <v>590</v>
      </c>
      <c r="H259" s="41">
        <f t="shared" si="21"/>
        <v>516512</v>
      </c>
      <c r="I259" s="42"/>
      <c r="J259" s="40" t="b">
        <f>AND(H259=I259)</f>
        <v>0</v>
      </c>
    </row>
    <row r="260" spans="1:10" outlineLevel="1">
      <c r="A260" s="180" t="s">
        <v>268</v>
      </c>
      <c r="B260" s="181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outlineLevel="1">
      <c r="A263" s="180" t="s">
        <v>269</v>
      </c>
      <c r="B263" s="181"/>
      <c r="C263" s="32">
        <f>C264+C265+C289+C296+C298+C302+C305+C308+C313</f>
        <v>512480</v>
      </c>
      <c r="D263" s="32">
        <f>D264+D265+D289+D296+D298+D302+D305+D308+D313</f>
        <v>512480</v>
      </c>
      <c r="E263" s="32">
        <f>E264+E265+E289+E296+E298+E302+E305+E308+E313</f>
        <v>512480</v>
      </c>
      <c r="H263" s="41">
        <f t="shared" si="21"/>
        <v>512480</v>
      </c>
    </row>
    <row r="264" spans="1:10" outlineLevel="2">
      <c r="A264" s="6">
        <v>1101</v>
      </c>
      <c r="B264" s="4" t="s">
        <v>34</v>
      </c>
      <c r="C264" s="5">
        <v>229000</v>
      </c>
      <c r="D264" s="5">
        <f>C264</f>
        <v>229000</v>
      </c>
      <c r="E264" s="5">
        <f>D264</f>
        <v>229000</v>
      </c>
      <c r="H264" s="41">
        <f t="shared" si="21"/>
        <v>229000</v>
      </c>
    </row>
    <row r="265" spans="1:10" outlineLevel="2">
      <c r="A265" s="6">
        <v>1101</v>
      </c>
      <c r="B265" s="4" t="s">
        <v>35</v>
      </c>
      <c r="C265" s="5">
        <f>SUM(C266:C288)</f>
        <v>171067</v>
      </c>
      <c r="D265" s="5">
        <f>SUM(D266:D288)</f>
        <v>171067</v>
      </c>
      <c r="E265" s="5">
        <f>SUM(E266:E288)</f>
        <v>171067</v>
      </c>
      <c r="H265" s="41">
        <f t="shared" si="21"/>
        <v>171067</v>
      </c>
    </row>
    <row r="266" spans="1:10" outlineLevel="3">
      <c r="A266" s="29"/>
      <c r="B266" s="28" t="s">
        <v>218</v>
      </c>
      <c r="C266" s="30">
        <v>11985</v>
      </c>
      <c r="D266" s="30">
        <f>C266</f>
        <v>11985</v>
      </c>
      <c r="E266" s="30">
        <f>D266</f>
        <v>11985</v>
      </c>
      <c r="H266" s="41">
        <f t="shared" si="21"/>
        <v>11985</v>
      </c>
    </row>
    <row r="267" spans="1:10" outlineLevel="3">
      <c r="A267" s="29"/>
      <c r="B267" s="28" t="s">
        <v>219</v>
      </c>
      <c r="C267" s="30">
        <v>49500</v>
      </c>
      <c r="D267" s="30">
        <f t="shared" ref="D267:E282" si="22">C267</f>
        <v>49500</v>
      </c>
      <c r="E267" s="30">
        <f t="shared" si="22"/>
        <v>49500</v>
      </c>
      <c r="H267" s="41">
        <f t="shared" si="21"/>
        <v>49500</v>
      </c>
    </row>
    <row r="268" spans="1:10" outlineLevel="3">
      <c r="A268" s="29"/>
      <c r="B268" s="28" t="s">
        <v>220</v>
      </c>
      <c r="C268" s="30">
        <v>420</v>
      </c>
      <c r="D268" s="30">
        <f t="shared" si="22"/>
        <v>420</v>
      </c>
      <c r="E268" s="30">
        <f t="shared" si="22"/>
        <v>420</v>
      </c>
      <c r="H268" s="41">
        <f t="shared" si="21"/>
        <v>420</v>
      </c>
    </row>
    <row r="269" spans="1:10" outlineLevel="3">
      <c r="A269" s="29"/>
      <c r="B269" s="28" t="s">
        <v>221</v>
      </c>
      <c r="C269" s="30">
        <v>780</v>
      </c>
      <c r="D269" s="30">
        <f t="shared" si="22"/>
        <v>780</v>
      </c>
      <c r="E269" s="30">
        <f t="shared" si="22"/>
        <v>780</v>
      </c>
      <c r="H269" s="41">
        <f t="shared" si="21"/>
        <v>780</v>
      </c>
    </row>
    <row r="270" spans="1:10" outlineLevel="3">
      <c r="A270" s="29"/>
      <c r="B270" s="28" t="s">
        <v>222</v>
      </c>
      <c r="C270" s="30">
        <v>5808</v>
      </c>
      <c r="D270" s="30">
        <f t="shared" si="22"/>
        <v>5808</v>
      </c>
      <c r="E270" s="30">
        <f t="shared" si="22"/>
        <v>5808</v>
      </c>
      <c r="H270" s="41">
        <f t="shared" si="21"/>
        <v>5808</v>
      </c>
    </row>
    <row r="271" spans="1:10" outlineLevel="3">
      <c r="A271" s="29"/>
      <c r="B271" s="28" t="s">
        <v>223</v>
      </c>
      <c r="C271" s="30">
        <v>10000</v>
      </c>
      <c r="D271" s="30">
        <f t="shared" si="22"/>
        <v>10000</v>
      </c>
      <c r="E271" s="30">
        <f t="shared" si="22"/>
        <v>10000</v>
      </c>
      <c r="H271" s="41">
        <f t="shared" si="21"/>
        <v>10000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4674</v>
      </c>
      <c r="D276" s="30">
        <f t="shared" si="22"/>
        <v>4674</v>
      </c>
      <c r="E276" s="30">
        <f t="shared" si="22"/>
        <v>4674</v>
      </c>
      <c r="H276" s="41">
        <f t="shared" si="21"/>
        <v>4674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3564</v>
      </c>
      <c r="D280" s="30">
        <f t="shared" si="22"/>
        <v>3564</v>
      </c>
      <c r="E280" s="30">
        <f t="shared" si="22"/>
        <v>3564</v>
      </c>
      <c r="H280" s="41">
        <f t="shared" si="21"/>
        <v>3564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>
        <v>10818</v>
      </c>
      <c r="D285" s="30">
        <f t="shared" si="23"/>
        <v>10818</v>
      </c>
      <c r="E285" s="30">
        <f t="shared" si="23"/>
        <v>10818</v>
      </c>
      <c r="H285" s="41">
        <f t="shared" si="21"/>
        <v>10818</v>
      </c>
    </row>
    <row r="286" spans="1:8" outlineLevel="3">
      <c r="A286" s="29"/>
      <c r="B286" s="28" t="s">
        <v>238</v>
      </c>
      <c r="C286" s="30">
        <v>68646</v>
      </c>
      <c r="D286" s="30">
        <f t="shared" si="23"/>
        <v>68646</v>
      </c>
      <c r="E286" s="30">
        <f t="shared" si="23"/>
        <v>68646</v>
      </c>
      <c r="H286" s="41">
        <f t="shared" si="21"/>
        <v>68646</v>
      </c>
    </row>
    <row r="287" spans="1:8" outlineLevel="3">
      <c r="A287" s="29"/>
      <c r="B287" s="28" t="s">
        <v>239</v>
      </c>
      <c r="C287" s="30">
        <v>4872</v>
      </c>
      <c r="D287" s="30">
        <f t="shared" si="23"/>
        <v>4872</v>
      </c>
      <c r="E287" s="30">
        <f t="shared" si="23"/>
        <v>4872</v>
      </c>
      <c r="H287" s="41">
        <f t="shared" si="21"/>
        <v>4872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11838</v>
      </c>
      <c r="D289" s="5">
        <f>SUM(D290:D295)</f>
        <v>11838</v>
      </c>
      <c r="E289" s="5">
        <f>SUM(E290:E295)</f>
        <v>11838</v>
      </c>
      <c r="H289" s="41">
        <f t="shared" si="21"/>
        <v>11838</v>
      </c>
    </row>
    <row r="290" spans="1:8" outlineLevel="3">
      <c r="A290" s="29"/>
      <c r="B290" s="28" t="s">
        <v>241</v>
      </c>
      <c r="C290" s="30">
        <v>8100</v>
      </c>
      <c r="D290" s="30">
        <f>C290</f>
        <v>8100</v>
      </c>
      <c r="E290" s="30">
        <f>D290</f>
        <v>8100</v>
      </c>
      <c r="H290" s="41">
        <f t="shared" si="21"/>
        <v>8100</v>
      </c>
    </row>
    <row r="291" spans="1:8" outlineLevel="3">
      <c r="A291" s="29"/>
      <c r="B291" s="28" t="s">
        <v>242</v>
      </c>
      <c r="C291" s="30">
        <v>0</v>
      </c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1218</v>
      </c>
      <c r="D292" s="30">
        <f t="shared" si="24"/>
        <v>1218</v>
      </c>
      <c r="E292" s="30">
        <f t="shared" si="24"/>
        <v>1218</v>
      </c>
      <c r="H292" s="41">
        <f t="shared" si="21"/>
        <v>1218</v>
      </c>
    </row>
    <row r="293" spans="1:8" outlineLevel="3">
      <c r="A293" s="29"/>
      <c r="B293" s="28" t="s">
        <v>244</v>
      </c>
      <c r="C293" s="30">
        <v>360</v>
      </c>
      <c r="D293" s="30">
        <f t="shared" si="24"/>
        <v>360</v>
      </c>
      <c r="E293" s="30">
        <f t="shared" si="24"/>
        <v>360</v>
      </c>
      <c r="H293" s="41">
        <f t="shared" si="21"/>
        <v>360</v>
      </c>
    </row>
    <row r="294" spans="1:8" outlineLevel="3">
      <c r="A294" s="29"/>
      <c r="B294" s="28" t="s">
        <v>245</v>
      </c>
      <c r="C294" s="30" t="s">
        <v>955</v>
      </c>
      <c r="D294" s="30" t="str">
        <f t="shared" si="24"/>
        <v>-</v>
      </c>
      <c r="E294" s="30" t="str">
        <f t="shared" si="24"/>
        <v>-</v>
      </c>
      <c r="H294" s="41" t="str">
        <f t="shared" si="21"/>
        <v>-</v>
      </c>
    </row>
    <row r="295" spans="1:8" outlineLevel="3">
      <c r="A295" s="29"/>
      <c r="B295" s="28" t="s">
        <v>246</v>
      </c>
      <c r="C295" s="30">
        <v>2160</v>
      </c>
      <c r="D295" s="30">
        <f t="shared" si="24"/>
        <v>2160</v>
      </c>
      <c r="E295" s="30">
        <f t="shared" si="24"/>
        <v>2160</v>
      </c>
      <c r="H295" s="41">
        <f t="shared" si="21"/>
        <v>2160</v>
      </c>
    </row>
    <row r="296" spans="1:8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18891</v>
      </c>
      <c r="D298" s="5">
        <f>SUM(D299:D301)</f>
        <v>18891</v>
      </c>
      <c r="E298" s="5">
        <f>SUM(E299:E301)</f>
        <v>18891</v>
      </c>
      <c r="H298" s="41">
        <f t="shared" si="21"/>
        <v>18891</v>
      </c>
    </row>
    <row r="299" spans="1:8" outlineLevel="3">
      <c r="A299" s="29"/>
      <c r="B299" s="28" t="s">
        <v>248</v>
      </c>
      <c r="C299" s="30">
        <v>401</v>
      </c>
      <c r="D299" s="30">
        <f>C299</f>
        <v>401</v>
      </c>
      <c r="E299" s="30">
        <f>D299</f>
        <v>401</v>
      </c>
      <c r="H299" s="41">
        <f t="shared" si="21"/>
        <v>401</v>
      </c>
    </row>
    <row r="300" spans="1:8" outlineLevel="3">
      <c r="A300" s="29"/>
      <c r="B300" s="28" t="s">
        <v>249</v>
      </c>
      <c r="C300" s="30">
        <v>18490</v>
      </c>
      <c r="D300" s="30">
        <f t="shared" ref="D300:E301" si="25">C300</f>
        <v>18490</v>
      </c>
      <c r="E300" s="30">
        <f t="shared" si="25"/>
        <v>18490</v>
      </c>
      <c r="H300" s="41">
        <f t="shared" si="21"/>
        <v>18490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3000</v>
      </c>
      <c r="D302" s="5">
        <f>SUM(D303:D304)</f>
        <v>3000</v>
      </c>
      <c r="E302" s="5">
        <f>SUM(E303:E304)</f>
        <v>3000</v>
      </c>
      <c r="H302" s="41">
        <f t="shared" si="21"/>
        <v>3000</v>
      </c>
    </row>
    <row r="303" spans="1:8" outlineLevel="3">
      <c r="A303" s="29"/>
      <c r="B303" s="28" t="s">
        <v>252</v>
      </c>
      <c r="C303" s="30">
        <v>2000</v>
      </c>
      <c r="D303" s="30">
        <f>C303</f>
        <v>2000</v>
      </c>
      <c r="E303" s="30">
        <f>D303</f>
        <v>2000</v>
      </c>
      <c r="H303" s="41">
        <f t="shared" si="21"/>
        <v>2000</v>
      </c>
    </row>
    <row r="304" spans="1:8" outlineLevel="3">
      <c r="A304" s="29"/>
      <c r="B304" s="28" t="s">
        <v>253</v>
      </c>
      <c r="C304" s="30">
        <v>1000</v>
      </c>
      <c r="D304" s="30">
        <f>C304</f>
        <v>1000</v>
      </c>
      <c r="E304" s="30">
        <f>D304</f>
        <v>1000</v>
      </c>
      <c r="H304" s="41">
        <f t="shared" si="21"/>
        <v>1000</v>
      </c>
    </row>
    <row r="305" spans="1:8" outlineLevel="2">
      <c r="A305" s="6">
        <v>1101</v>
      </c>
      <c r="B305" s="4" t="s">
        <v>38</v>
      </c>
      <c r="C305" s="5">
        <f>SUM(C306:C307)</f>
        <v>6100</v>
      </c>
      <c r="D305" s="5">
        <f>SUM(D306:D307)</f>
        <v>6100</v>
      </c>
      <c r="E305" s="5">
        <f>SUM(E306:E307)</f>
        <v>6100</v>
      </c>
      <c r="H305" s="41">
        <f t="shared" si="21"/>
        <v>6100</v>
      </c>
    </row>
    <row r="306" spans="1:8" outlineLevel="3">
      <c r="A306" s="29"/>
      <c r="B306" s="28" t="s">
        <v>254</v>
      </c>
      <c r="C306" s="30">
        <v>4500</v>
      </c>
      <c r="D306" s="30">
        <f>C306</f>
        <v>4500</v>
      </c>
      <c r="E306" s="30">
        <f>D306</f>
        <v>4500</v>
      </c>
      <c r="H306" s="41">
        <f t="shared" si="21"/>
        <v>4500</v>
      </c>
    </row>
    <row r="307" spans="1:8" outlineLevel="3">
      <c r="A307" s="29"/>
      <c r="B307" s="28" t="s">
        <v>255</v>
      </c>
      <c r="C307" s="30">
        <v>1600</v>
      </c>
      <c r="D307" s="30">
        <f>C307</f>
        <v>1600</v>
      </c>
      <c r="E307" s="30">
        <f>D307</f>
        <v>1600</v>
      </c>
      <c r="H307" s="41">
        <f t="shared" si="21"/>
        <v>1600</v>
      </c>
    </row>
    <row r="308" spans="1:8" outlineLevel="2">
      <c r="A308" s="6">
        <v>1101</v>
      </c>
      <c r="B308" s="4" t="s">
        <v>39</v>
      </c>
      <c r="C308" s="5">
        <f>SUM(C309:C312)</f>
        <v>72284</v>
      </c>
      <c r="D308" s="5">
        <f>SUM(D309:D312)</f>
        <v>72284</v>
      </c>
      <c r="E308" s="5">
        <f>SUM(E309:E312)</f>
        <v>72284</v>
      </c>
      <c r="H308" s="41">
        <f t="shared" si="21"/>
        <v>72284</v>
      </c>
    </row>
    <row r="309" spans="1:8" outlineLevel="3">
      <c r="A309" s="29"/>
      <c r="B309" s="28" t="s">
        <v>256</v>
      </c>
      <c r="C309" s="30">
        <v>52203</v>
      </c>
      <c r="D309" s="30">
        <f>C309</f>
        <v>52203</v>
      </c>
      <c r="E309" s="30">
        <f>D309</f>
        <v>52203</v>
      </c>
      <c r="H309" s="41">
        <f t="shared" si="21"/>
        <v>52203</v>
      </c>
    </row>
    <row r="310" spans="1:8" outlineLevel="3">
      <c r="A310" s="29"/>
      <c r="B310" s="28" t="s">
        <v>257</v>
      </c>
      <c r="C310" s="30">
        <v>16665</v>
      </c>
      <c r="D310" s="30">
        <f t="shared" ref="D310:E312" si="26">C310</f>
        <v>16665</v>
      </c>
      <c r="E310" s="30">
        <f t="shared" si="26"/>
        <v>16665</v>
      </c>
      <c r="H310" s="41">
        <f t="shared" si="21"/>
        <v>16665</v>
      </c>
    </row>
    <row r="311" spans="1:8" outlineLevel="3">
      <c r="A311" s="29"/>
      <c r="B311" s="28" t="s">
        <v>258</v>
      </c>
      <c r="C311" s="30">
        <v>0</v>
      </c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3416</v>
      </c>
      <c r="D312" s="30">
        <f t="shared" si="26"/>
        <v>3416</v>
      </c>
      <c r="E312" s="30">
        <f t="shared" si="26"/>
        <v>3416</v>
      </c>
      <c r="H312" s="41">
        <f t="shared" si="21"/>
        <v>3416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0" t="s">
        <v>601</v>
      </c>
      <c r="B314" s="18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40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6" t="s">
        <v>270</v>
      </c>
      <c r="B339" s="177"/>
      <c r="C339" s="33">
        <f>C340+C444+C482</f>
        <v>255798</v>
      </c>
      <c r="D339" s="33">
        <f>D340+D444+D482</f>
        <v>255798</v>
      </c>
      <c r="E339" s="33">
        <f>E340+E444+E482</f>
        <v>255798</v>
      </c>
      <c r="G339" s="39" t="s">
        <v>591</v>
      </c>
      <c r="H339" s="41">
        <f t="shared" si="28"/>
        <v>255798</v>
      </c>
      <c r="I339" s="42"/>
      <c r="J339" s="40" t="b">
        <f>AND(H339=I339)</f>
        <v>0</v>
      </c>
    </row>
    <row r="340" spans="1:10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242398</v>
      </c>
      <c r="D340" s="32">
        <f>D341+D342+D343+D344+D347+D348+D353+D356+D357+D362+D367+BH290668+D371+D372+D373+D376+D377+D378+D382+D388+D391+D392+D395+D398+D399+D404+D407+D408+D409+D412+D415+D416+D419+D420+D421+D422+D429+D443</f>
        <v>242398</v>
      </c>
      <c r="E340" s="32">
        <f>E341+E342+E343+E344+E347+E348+E353+E356+E357+E362+E367+BI290668+E371+E372+E373+E376+E377+E378+E382+E388+E391+E392+E395+E398+E399+E404+E407+E408+E409+E412+E415+E416+E419+E420+E421+E422+E429+E443</f>
        <v>242398</v>
      </c>
      <c r="H340" s="41">
        <f t="shared" si="28"/>
        <v>242398</v>
      </c>
    </row>
    <row r="341" spans="1:10" outlineLevel="2">
      <c r="A341" s="6">
        <v>2201</v>
      </c>
      <c r="B341" s="34" t="s">
        <v>272</v>
      </c>
      <c r="C341" s="5">
        <v>1500</v>
      </c>
      <c r="D341" s="5">
        <f>C341</f>
        <v>1500</v>
      </c>
      <c r="E341" s="5">
        <f>D341</f>
        <v>1500</v>
      </c>
      <c r="H341" s="41">
        <f t="shared" ref="H341:H372" si="31">C341</f>
        <v>1500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f>C342</f>
        <v>4000</v>
      </c>
      <c r="E342" s="5">
        <f t="shared" ref="E342:E343" si="32">D342</f>
        <v>4000</v>
      </c>
      <c r="H342" s="41">
        <f t="shared" si="31"/>
        <v>4000</v>
      </c>
    </row>
    <row r="343" spans="1:10" outlineLevel="2">
      <c r="A343" s="6">
        <v>2201</v>
      </c>
      <c r="B343" s="4" t="s">
        <v>41</v>
      </c>
      <c r="C343" s="5">
        <v>80000</v>
      </c>
      <c r="D343" s="5">
        <f>C343</f>
        <v>80000</v>
      </c>
      <c r="E343" s="5">
        <f t="shared" si="32"/>
        <v>80000</v>
      </c>
      <c r="H343" s="41">
        <f t="shared" si="31"/>
        <v>80000</v>
      </c>
    </row>
    <row r="344" spans="1:10" outlineLevel="2">
      <c r="A344" s="6">
        <v>2201</v>
      </c>
      <c r="B344" s="4" t="s">
        <v>273</v>
      </c>
      <c r="C344" s="5">
        <f>SUM(C345:C346)</f>
        <v>6821</v>
      </c>
      <c r="D344" s="5">
        <f>SUM(D345:D346)</f>
        <v>6821</v>
      </c>
      <c r="E344" s="5">
        <f>SUM(E345:E346)</f>
        <v>6821</v>
      </c>
      <c r="H344" s="41">
        <f t="shared" si="31"/>
        <v>6821</v>
      </c>
    </row>
    <row r="345" spans="1:10" outlineLevel="3">
      <c r="A345" s="29"/>
      <c r="B345" s="28" t="s">
        <v>274</v>
      </c>
      <c r="C345" s="30">
        <v>3000</v>
      </c>
      <c r="D345" s="30">
        <f>C345</f>
        <v>3000</v>
      </c>
      <c r="E345" s="30">
        <f t="shared" ref="E345:E347" si="33">D345</f>
        <v>3000</v>
      </c>
      <c r="H345" s="41">
        <f t="shared" si="31"/>
        <v>3000</v>
      </c>
    </row>
    <row r="346" spans="1:10" outlineLevel="3">
      <c r="A346" s="29"/>
      <c r="B346" s="28" t="s">
        <v>275</v>
      </c>
      <c r="C346" s="30">
        <v>3821</v>
      </c>
      <c r="D346" s="30">
        <f>C346</f>
        <v>3821</v>
      </c>
      <c r="E346" s="30">
        <f t="shared" si="33"/>
        <v>3821</v>
      </c>
      <c r="H346" s="41">
        <f t="shared" si="31"/>
        <v>3821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>C347</f>
        <v>2000</v>
      </c>
      <c r="E347" s="5">
        <f t="shared" si="33"/>
        <v>2000</v>
      </c>
      <c r="H347" s="41">
        <f t="shared" si="31"/>
        <v>2000</v>
      </c>
    </row>
    <row r="348" spans="1:10" outlineLevel="2">
      <c r="A348" s="6">
        <v>2201</v>
      </c>
      <c r="B348" s="4" t="s">
        <v>277</v>
      </c>
      <c r="C348" s="5">
        <f>SUM(C349:C352)</f>
        <v>40000</v>
      </c>
      <c r="D348" s="5">
        <f>SUM(D349:D352)</f>
        <v>40000</v>
      </c>
      <c r="E348" s="5">
        <f>SUM(E349:E352)</f>
        <v>40000</v>
      </c>
      <c r="H348" s="41">
        <f t="shared" si="31"/>
        <v>40000</v>
      </c>
    </row>
    <row r="349" spans="1:10" outlineLevel="3">
      <c r="A349" s="29"/>
      <c r="B349" s="28" t="s">
        <v>278</v>
      </c>
      <c r="C349" s="30">
        <v>5000</v>
      </c>
      <c r="D349" s="30">
        <f>C349</f>
        <v>5000</v>
      </c>
      <c r="E349" s="30">
        <f>D349</f>
        <v>5000</v>
      </c>
      <c r="H349" s="41">
        <f t="shared" si="31"/>
        <v>5000</v>
      </c>
    </row>
    <row r="350" spans="1:10" outlineLevel="3">
      <c r="A350" s="29"/>
      <c r="B350" s="28" t="s">
        <v>279</v>
      </c>
      <c r="C350" s="30">
        <v>0</v>
      </c>
      <c r="D350" s="30">
        <f>C350</f>
        <v>0</v>
      </c>
      <c r="E350" s="30">
        <f t="shared" ref="E350:E352" si="34">D350</f>
        <v>0</v>
      </c>
      <c r="H350" s="41">
        <f t="shared" si="31"/>
        <v>0</v>
      </c>
    </row>
    <row r="351" spans="1:10" outlineLevel="3">
      <c r="A351" s="29"/>
      <c r="B351" s="28" t="s">
        <v>280</v>
      </c>
      <c r="C351" s="30">
        <v>3000</v>
      </c>
      <c r="D351" s="30">
        <f>C351</f>
        <v>3000</v>
      </c>
      <c r="E351" s="30">
        <f t="shared" si="34"/>
        <v>3000</v>
      </c>
      <c r="H351" s="41">
        <f t="shared" si="31"/>
        <v>3000</v>
      </c>
    </row>
    <row r="352" spans="1:10" outlineLevel="3">
      <c r="A352" s="29"/>
      <c r="B352" s="28" t="s">
        <v>281</v>
      </c>
      <c r="C352" s="30">
        <v>32000</v>
      </c>
      <c r="D352" s="30">
        <f>C352</f>
        <v>32000</v>
      </c>
      <c r="E352" s="30">
        <f t="shared" si="34"/>
        <v>32000</v>
      </c>
      <c r="H352" s="41">
        <f t="shared" si="31"/>
        <v>32000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31"/>
        <v>1000</v>
      </c>
    </row>
    <row r="354" spans="1:8" outlineLevel="3">
      <c r="A354" s="29"/>
      <c r="B354" s="28" t="s">
        <v>42</v>
      </c>
      <c r="C354" s="30">
        <v>1000</v>
      </c>
      <c r="D354" s="30">
        <f>C354</f>
        <v>1000</v>
      </c>
      <c r="E354" s="30">
        <f t="shared" ref="E354:E356" si="35">D354</f>
        <v>1000</v>
      </c>
      <c r="H354" s="41">
        <f t="shared" si="31"/>
        <v>1000</v>
      </c>
    </row>
    <row r="355" spans="1:8" outlineLevel="3">
      <c r="A355" s="29"/>
      <c r="B355" s="28" t="s">
        <v>283</v>
      </c>
      <c r="C355" s="30">
        <v>0</v>
      </c>
      <c r="D355" s="30">
        <f>C355</f>
        <v>0</v>
      </c>
      <c r="E355" s="30">
        <f t="shared" si="35"/>
        <v>0</v>
      </c>
      <c r="H355" s="41">
        <f t="shared" si="31"/>
        <v>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>C356</f>
        <v>1000</v>
      </c>
      <c r="E356" s="5">
        <f t="shared" si="35"/>
        <v>1000</v>
      </c>
      <c r="H356" s="41">
        <f t="shared" si="31"/>
        <v>1000</v>
      </c>
    </row>
    <row r="357" spans="1:8" outlineLevel="2">
      <c r="A357" s="6">
        <v>2201</v>
      </c>
      <c r="B357" s="4" t="s">
        <v>285</v>
      </c>
      <c r="C357" s="5">
        <f>SUM(C358:C361)</f>
        <v>8000</v>
      </c>
      <c r="D357" s="5">
        <f>SUM(D358:D361)</f>
        <v>8000</v>
      </c>
      <c r="E357" s="5">
        <f>SUM(E358:E361)</f>
        <v>8000</v>
      </c>
      <c r="H357" s="41">
        <f t="shared" si="31"/>
        <v>8000</v>
      </c>
    </row>
    <row r="358" spans="1:8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31"/>
        <v>6000</v>
      </c>
    </row>
    <row r="359" spans="1:8" outlineLevel="3">
      <c r="A359" s="29"/>
      <c r="B359" s="28" t="s">
        <v>287</v>
      </c>
      <c r="C359" s="30">
        <v>0</v>
      </c>
      <c r="D359" s="30">
        <f>C359</f>
        <v>0</v>
      </c>
      <c r="E359" s="30">
        <f t="shared" ref="E359:E361" si="36">D359</f>
        <v>0</v>
      </c>
      <c r="H359" s="41">
        <f t="shared" si="31"/>
        <v>0</v>
      </c>
    </row>
    <row r="360" spans="1:8" outlineLevel="3">
      <c r="A360" s="29"/>
      <c r="B360" s="28" t="s">
        <v>288</v>
      </c>
      <c r="C360" s="30">
        <v>2000</v>
      </c>
      <c r="D360" s="30">
        <f>C360</f>
        <v>2000</v>
      </c>
      <c r="E360" s="30">
        <f t="shared" si="36"/>
        <v>2000</v>
      </c>
      <c r="H360" s="41">
        <f t="shared" si="31"/>
        <v>2000</v>
      </c>
    </row>
    <row r="361" spans="1:8" outlineLevel="3">
      <c r="A361" s="29"/>
      <c r="B361" s="28" t="s">
        <v>289</v>
      </c>
      <c r="C361" s="30"/>
      <c r="D361" s="30">
        <f>C361</f>
        <v>0</v>
      </c>
      <c r="E361" s="30">
        <f t="shared" si="36"/>
        <v>0</v>
      </c>
      <c r="H361" s="41">
        <f t="shared" si="31"/>
        <v>0</v>
      </c>
    </row>
    <row r="362" spans="1:8" outlineLevel="2">
      <c r="A362" s="6">
        <v>2201</v>
      </c>
      <c r="B362" s="4" t="s">
        <v>290</v>
      </c>
      <c r="C362" s="5">
        <f>SUM(C363:C366)</f>
        <v>24655</v>
      </c>
      <c r="D362" s="5">
        <f>SUM(D363:D366)</f>
        <v>24655</v>
      </c>
      <c r="E362" s="5">
        <f>SUM(E363:E366)</f>
        <v>24655</v>
      </c>
      <c r="H362" s="41">
        <f t="shared" si="31"/>
        <v>24655</v>
      </c>
    </row>
    <row r="363" spans="1:8" outlineLevel="3">
      <c r="A363" s="29"/>
      <c r="B363" s="28" t="s">
        <v>291</v>
      </c>
      <c r="C363" s="30">
        <v>3655</v>
      </c>
      <c r="D363" s="30">
        <f>C363</f>
        <v>3655</v>
      </c>
      <c r="E363" s="30">
        <f>D363</f>
        <v>3655</v>
      </c>
      <c r="H363" s="41">
        <f t="shared" si="31"/>
        <v>3655</v>
      </c>
    </row>
    <row r="364" spans="1:8" outlineLevel="3">
      <c r="A364" s="29"/>
      <c r="B364" s="28" t="s">
        <v>292</v>
      </c>
      <c r="C364" s="30">
        <v>20000</v>
      </c>
      <c r="D364" s="30">
        <f>C364</f>
        <v>20000</v>
      </c>
      <c r="E364" s="30">
        <f t="shared" ref="E364:E366" si="37">D364</f>
        <v>20000</v>
      </c>
      <c r="H364" s="41">
        <f t="shared" si="31"/>
        <v>20000</v>
      </c>
    </row>
    <row r="365" spans="1:8" outlineLevel="3">
      <c r="A365" s="29"/>
      <c r="B365" s="28" t="s">
        <v>293</v>
      </c>
      <c r="C365" s="30">
        <v>1000</v>
      </c>
      <c r="D365" s="30">
        <f>C365</f>
        <v>1000</v>
      </c>
      <c r="E365" s="30">
        <f t="shared" si="37"/>
        <v>1000</v>
      </c>
      <c r="H365" s="41">
        <f t="shared" si="31"/>
        <v>1000</v>
      </c>
    </row>
    <row r="366" spans="1:8" outlineLevel="3">
      <c r="A366" s="29"/>
      <c r="B366" s="28" t="s">
        <v>294</v>
      </c>
      <c r="C366" s="30"/>
      <c r="D366" s="30">
        <f>C366</f>
        <v>0</v>
      </c>
      <c r="E366" s="30">
        <f t="shared" si="37"/>
        <v>0</v>
      </c>
      <c r="H366" s="41">
        <f t="shared" si="31"/>
        <v>0</v>
      </c>
    </row>
    <row r="367" spans="1:8" outlineLevel="2">
      <c r="A367" s="6">
        <v>2201</v>
      </c>
      <c r="B367" s="4" t="s">
        <v>43</v>
      </c>
      <c r="C367" s="5">
        <v>609</v>
      </c>
      <c r="D367" s="5">
        <f>C367</f>
        <v>609</v>
      </c>
      <c r="E367" s="5">
        <f>D367</f>
        <v>609</v>
      </c>
      <c r="H367" s="41">
        <f t="shared" si="31"/>
        <v>609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31"/>
        <v>0</v>
      </c>
    </row>
    <row r="369" spans="1:8" outlineLevel="3">
      <c r="A369" s="29"/>
      <c r="B369" s="28" t="s">
        <v>296</v>
      </c>
      <c r="C369" s="30">
        <v>0</v>
      </c>
      <c r="D369" s="30">
        <f>C369</f>
        <v>0</v>
      </c>
      <c r="E369" s="30">
        <f t="shared" ref="E369:E372" si="38">D369</f>
        <v>0</v>
      </c>
      <c r="H369" s="41">
        <f t="shared" si="31"/>
        <v>0</v>
      </c>
    </row>
    <row r="370" spans="1:8" outlineLevel="3">
      <c r="A370" s="29"/>
      <c r="B370" s="28" t="s">
        <v>297</v>
      </c>
      <c r="C370" s="30">
        <v>0</v>
      </c>
      <c r="D370" s="30">
        <f>C370</f>
        <v>0</v>
      </c>
      <c r="E370" s="30">
        <f t="shared" si="38"/>
        <v>0</v>
      </c>
      <c r="H370" s="41">
        <f t="shared" si="31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>C371</f>
        <v>2000</v>
      </c>
      <c r="E371" s="5">
        <f t="shared" si="38"/>
        <v>2000</v>
      </c>
      <c r="H371" s="41">
        <f t="shared" si="31"/>
        <v>2000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>C372</f>
        <v>4000</v>
      </c>
      <c r="E372" s="5">
        <f t="shared" si="38"/>
        <v>4000</v>
      </c>
      <c r="H372" s="41">
        <f t="shared" si="31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ref="H373:H404" si="39">C373</f>
        <v>1000</v>
      </c>
    </row>
    <row r="374" spans="1:8" outlineLevel="3">
      <c r="A374" s="29"/>
      <c r="B374" s="28" t="s">
        <v>299</v>
      </c>
      <c r="C374" s="30">
        <v>500</v>
      </c>
      <c r="D374" s="30">
        <f>C374</f>
        <v>500</v>
      </c>
      <c r="E374" s="30">
        <f t="shared" ref="E374:E377" si="40">D374</f>
        <v>500</v>
      </c>
      <c r="H374" s="41">
        <f t="shared" si="39"/>
        <v>500</v>
      </c>
    </row>
    <row r="375" spans="1:8" outlineLevel="3">
      <c r="A375" s="29"/>
      <c r="B375" s="28" t="s">
        <v>300</v>
      </c>
      <c r="C375" s="30">
        <v>500</v>
      </c>
      <c r="D375" s="30">
        <f>C375</f>
        <v>500</v>
      </c>
      <c r="E375" s="30">
        <f t="shared" si="40"/>
        <v>500</v>
      </c>
      <c r="H375" s="41">
        <f t="shared" si="39"/>
        <v>500</v>
      </c>
    </row>
    <row r="376" spans="1:8" outlineLevel="2">
      <c r="A376" s="6">
        <v>2201</v>
      </c>
      <c r="B376" s="4" t="s">
        <v>301</v>
      </c>
      <c r="C376" s="5">
        <v>829</v>
      </c>
      <c r="D376" s="5">
        <f>C376</f>
        <v>829</v>
      </c>
      <c r="E376" s="5">
        <f t="shared" si="40"/>
        <v>829</v>
      </c>
      <c r="H376" s="41">
        <f t="shared" si="39"/>
        <v>829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>C377</f>
        <v>500</v>
      </c>
      <c r="E377" s="5">
        <f t="shared" si="40"/>
        <v>500</v>
      </c>
      <c r="H377" s="41">
        <f t="shared" si="39"/>
        <v>500</v>
      </c>
    </row>
    <row r="378" spans="1:8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39"/>
        <v>6000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39"/>
        <v>3000</v>
      </c>
    </row>
    <row r="380" spans="1:8" outlineLevel="3">
      <c r="A380" s="29"/>
      <c r="B380" s="28" t="s">
        <v>113</v>
      </c>
      <c r="C380" s="30">
        <v>2000</v>
      </c>
      <c r="D380" s="30">
        <f>C380</f>
        <v>2000</v>
      </c>
      <c r="E380" s="30">
        <f t="shared" ref="E380:E381" si="41">D380</f>
        <v>2000</v>
      </c>
      <c r="H380" s="41">
        <f t="shared" si="39"/>
        <v>2000</v>
      </c>
    </row>
    <row r="381" spans="1:8" outlineLevel="3">
      <c r="A381" s="29"/>
      <c r="B381" s="28" t="s">
        <v>47</v>
      </c>
      <c r="C381" s="30">
        <v>1000</v>
      </c>
      <c r="D381" s="30">
        <f>C381</f>
        <v>1000</v>
      </c>
      <c r="E381" s="30">
        <f t="shared" si="41"/>
        <v>1000</v>
      </c>
      <c r="H381" s="41">
        <f t="shared" si="39"/>
        <v>1000</v>
      </c>
    </row>
    <row r="382" spans="1:8" outlineLevel="2">
      <c r="A382" s="6">
        <v>2201</v>
      </c>
      <c r="B382" s="4" t="s">
        <v>114</v>
      </c>
      <c r="C382" s="5">
        <f>SUM(C383:C387)</f>
        <v>5184</v>
      </c>
      <c r="D382" s="5">
        <f>SUM(D383:D387)</f>
        <v>5184</v>
      </c>
      <c r="E382" s="5">
        <f>SUM(E383:E387)</f>
        <v>5184</v>
      </c>
      <c r="H382" s="41">
        <f t="shared" si="39"/>
        <v>5184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39"/>
        <v>1000</v>
      </c>
    </row>
    <row r="384" spans="1:8" outlineLevel="3">
      <c r="A384" s="29"/>
      <c r="B384" s="28" t="s">
        <v>305</v>
      </c>
      <c r="C384" s="30">
        <v>0</v>
      </c>
      <c r="D384" s="30">
        <f>C384</f>
        <v>0</v>
      </c>
      <c r="E384" s="30">
        <f t="shared" ref="E384:E387" si="42">D384</f>
        <v>0</v>
      </c>
      <c r="H384" s="41">
        <f t="shared" si="39"/>
        <v>0</v>
      </c>
    </row>
    <row r="385" spans="1:8" outlineLevel="3">
      <c r="A385" s="29"/>
      <c r="B385" s="28" t="s">
        <v>306</v>
      </c>
      <c r="C385" s="30">
        <v>0</v>
      </c>
      <c r="D385" s="30">
        <f>C385</f>
        <v>0</v>
      </c>
      <c r="E385" s="30">
        <f t="shared" si="42"/>
        <v>0</v>
      </c>
      <c r="H385" s="41">
        <f t="shared" si="39"/>
        <v>0</v>
      </c>
    </row>
    <row r="386" spans="1:8" outlineLevel="3">
      <c r="A386" s="29"/>
      <c r="B386" s="28" t="s">
        <v>307</v>
      </c>
      <c r="C386" s="30">
        <v>2184</v>
      </c>
      <c r="D386" s="30">
        <f>C386</f>
        <v>2184</v>
      </c>
      <c r="E386" s="30">
        <f t="shared" si="42"/>
        <v>2184</v>
      </c>
      <c r="H386" s="41">
        <f t="shared" si="39"/>
        <v>2184</v>
      </c>
    </row>
    <row r="387" spans="1:8" outlineLevel="3">
      <c r="A387" s="29"/>
      <c r="B387" s="28" t="s">
        <v>308</v>
      </c>
      <c r="C387" s="30">
        <v>2000</v>
      </c>
      <c r="D387" s="30">
        <f>C387</f>
        <v>2000</v>
      </c>
      <c r="E387" s="30">
        <f t="shared" si="42"/>
        <v>2000</v>
      </c>
      <c r="H387" s="41">
        <f t="shared" si="39"/>
        <v>2000</v>
      </c>
    </row>
    <row r="388" spans="1:8" outlineLevel="2">
      <c r="A388" s="6">
        <v>2201</v>
      </c>
      <c r="B388" s="4" t="s">
        <v>309</v>
      </c>
      <c r="C388" s="5">
        <f>SUM(C389:C390)</f>
        <v>400</v>
      </c>
      <c r="D388" s="5">
        <f>SUM(D389:D390)</f>
        <v>400</v>
      </c>
      <c r="E388" s="5">
        <f>SUM(E389:E390)</f>
        <v>400</v>
      </c>
      <c r="H388" s="41">
        <f t="shared" si="39"/>
        <v>400</v>
      </c>
    </row>
    <row r="389" spans="1:8" outlineLevel="3">
      <c r="A389" s="29"/>
      <c r="B389" s="28" t="s">
        <v>48</v>
      </c>
      <c r="C389" s="30">
        <v>400</v>
      </c>
      <c r="D389" s="30">
        <f>C389</f>
        <v>400</v>
      </c>
      <c r="E389" s="30">
        <f t="shared" ref="E389:E391" si="43">D389</f>
        <v>400</v>
      </c>
      <c r="H389" s="41">
        <f t="shared" si="39"/>
        <v>400</v>
      </c>
    </row>
    <row r="390" spans="1:8" outlineLevel="3">
      <c r="A390" s="29"/>
      <c r="B390" s="28" t="s">
        <v>310</v>
      </c>
      <c r="C390" s="30">
        <v>0</v>
      </c>
      <c r="D390" s="30">
        <f>C390</f>
        <v>0</v>
      </c>
      <c r="E390" s="30">
        <f t="shared" si="43"/>
        <v>0</v>
      </c>
      <c r="H390" s="41">
        <f t="shared" si="39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>C391</f>
        <v>0</v>
      </c>
      <c r="E391" s="5">
        <f t="shared" si="43"/>
        <v>0</v>
      </c>
      <c r="H391" s="41">
        <f t="shared" si="39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7500</v>
      </c>
      <c r="D392" s="5">
        <f>SUM(D393:D394)</f>
        <v>7500</v>
      </c>
      <c r="E392" s="5">
        <f>SUM(E393:E394)</f>
        <v>7500</v>
      </c>
      <c r="H392" s="41">
        <f t="shared" si="39"/>
        <v>7500</v>
      </c>
    </row>
    <row r="393" spans="1:8" outlineLevel="3">
      <c r="A393" s="29"/>
      <c r="B393" s="28" t="s">
        <v>313</v>
      </c>
      <c r="C393" s="30">
        <v>2500</v>
      </c>
      <c r="D393" s="30">
        <f>C393</f>
        <v>2500</v>
      </c>
      <c r="E393" s="30">
        <f>D393</f>
        <v>2500</v>
      </c>
      <c r="H393" s="41">
        <f t="shared" si="39"/>
        <v>2500</v>
      </c>
    </row>
    <row r="394" spans="1:8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 t="shared" si="39"/>
        <v>5000</v>
      </c>
    </row>
    <row r="395" spans="1:8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39"/>
        <v>200</v>
      </c>
    </row>
    <row r="396" spans="1:8" outlineLevel="3">
      <c r="A396" s="29"/>
      <c r="B396" s="28" t="s">
        <v>315</v>
      </c>
      <c r="C396" s="30">
        <v>200</v>
      </c>
      <c r="D396" s="30">
        <f>C396</f>
        <v>200</v>
      </c>
      <c r="E396" s="30">
        <f t="shared" ref="E396:E398" si="44">D396</f>
        <v>200</v>
      </c>
      <c r="H396" s="41">
        <f t="shared" si="39"/>
        <v>200</v>
      </c>
    </row>
    <row r="397" spans="1:8" outlineLevel="3">
      <c r="A397" s="29"/>
      <c r="B397" s="28" t="s">
        <v>316</v>
      </c>
      <c r="C397" s="30">
        <v>0</v>
      </c>
      <c r="D397" s="30">
        <f>C397</f>
        <v>0</v>
      </c>
      <c r="E397" s="30">
        <f t="shared" si="44"/>
        <v>0</v>
      </c>
      <c r="H397" s="41">
        <f t="shared" si="39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>C398</f>
        <v>500</v>
      </c>
      <c r="E398" s="5">
        <f t="shared" si="44"/>
        <v>500</v>
      </c>
      <c r="H398" s="41">
        <f t="shared" si="39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39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39"/>
        <v>0</v>
      </c>
    </row>
    <row r="401" spans="1:8" outlineLevel="3">
      <c r="A401" s="29"/>
      <c r="B401" s="28" t="s">
        <v>319</v>
      </c>
      <c r="C401" s="30"/>
      <c r="D401" s="30">
        <f>C401</f>
        <v>0</v>
      </c>
      <c r="E401" s="30">
        <f t="shared" ref="E401:E403" si="45">D401</f>
        <v>0</v>
      </c>
      <c r="H401" s="41">
        <f t="shared" si="39"/>
        <v>0</v>
      </c>
    </row>
    <row r="402" spans="1:8" outlineLevel="3">
      <c r="A402" s="29"/>
      <c r="B402" s="28" t="s">
        <v>320</v>
      </c>
      <c r="C402" s="30">
        <v>0</v>
      </c>
      <c r="D402" s="30">
        <f>C402</f>
        <v>0</v>
      </c>
      <c r="E402" s="30">
        <f t="shared" si="45"/>
        <v>0</v>
      </c>
      <c r="H402" s="41">
        <f t="shared" si="39"/>
        <v>0</v>
      </c>
    </row>
    <row r="403" spans="1:8" outlineLevel="3">
      <c r="A403" s="29"/>
      <c r="B403" s="28" t="s">
        <v>321</v>
      </c>
      <c r="C403" s="30">
        <v>0</v>
      </c>
      <c r="D403" s="30">
        <f>C403</f>
        <v>0</v>
      </c>
      <c r="E403" s="30">
        <f t="shared" si="45"/>
        <v>0</v>
      </c>
      <c r="H403" s="41">
        <f t="shared" si="39"/>
        <v>0</v>
      </c>
    </row>
    <row r="404" spans="1:8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  <c r="H404" s="41">
        <f t="shared" si="39"/>
        <v>400</v>
      </c>
    </row>
    <row r="405" spans="1:8" outlineLevel="3">
      <c r="A405" s="29"/>
      <c r="B405" s="28" t="s">
        <v>323</v>
      </c>
      <c r="C405" s="30">
        <v>200</v>
      </c>
      <c r="D405" s="30">
        <f>C405</f>
        <v>200</v>
      </c>
      <c r="E405" s="30">
        <f t="shared" ref="E405:E408" si="46">D405</f>
        <v>200</v>
      </c>
      <c r="H405" s="41">
        <f t="shared" ref="H405:H436" si="47">C405</f>
        <v>200</v>
      </c>
    </row>
    <row r="406" spans="1:8" outlineLevel="3">
      <c r="A406" s="29"/>
      <c r="B406" s="28" t="s">
        <v>324</v>
      </c>
      <c r="C406" s="30">
        <v>200</v>
      </c>
      <c r="D406" s="30">
        <f>C406</f>
        <v>200</v>
      </c>
      <c r="E406" s="30">
        <f t="shared" si="46"/>
        <v>200</v>
      </c>
      <c r="H406" s="41">
        <f t="shared" si="47"/>
        <v>200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>C407</f>
        <v>0</v>
      </c>
      <c r="E407" s="5">
        <f t="shared" si="46"/>
        <v>0</v>
      </c>
      <c r="H407" s="41">
        <f t="shared" si="47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>C408</f>
        <v>0</v>
      </c>
      <c r="E408" s="5">
        <f t="shared" si="46"/>
        <v>0</v>
      </c>
      <c r="H408" s="41">
        <f t="shared" si="47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7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7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7"/>
        <v>0</v>
      </c>
    </row>
    <row r="412" spans="1:8" outlineLevel="2">
      <c r="A412" s="6">
        <v>2201</v>
      </c>
      <c r="B412" s="4" t="s">
        <v>117</v>
      </c>
      <c r="C412" s="5">
        <f>SUM(C413:C414)</f>
        <v>1500</v>
      </c>
      <c r="D412" s="5">
        <f>SUM(D413:D414)</f>
        <v>1500</v>
      </c>
      <c r="E412" s="5">
        <f>SUM(E413:E414)</f>
        <v>1500</v>
      </c>
      <c r="H412" s="41">
        <f t="shared" si="47"/>
        <v>1500</v>
      </c>
    </row>
    <row r="413" spans="1:8" outlineLevel="3" collapsed="1">
      <c r="A413" s="29"/>
      <c r="B413" s="28" t="s">
        <v>328</v>
      </c>
      <c r="C413" s="30">
        <v>1500</v>
      </c>
      <c r="D413" s="30">
        <f>C413</f>
        <v>1500</v>
      </c>
      <c r="E413" s="30">
        <f t="shared" ref="E413:E415" si="48">D413</f>
        <v>1500</v>
      </c>
      <c r="H413" s="41">
        <f t="shared" si="47"/>
        <v>1500</v>
      </c>
    </row>
    <row r="414" spans="1:8" outlineLevel="3">
      <c r="A414" s="29"/>
      <c r="B414" s="28" t="s">
        <v>329</v>
      </c>
      <c r="C414" s="30">
        <v>0</v>
      </c>
      <c r="D414" s="30">
        <f>C414</f>
        <v>0</v>
      </c>
      <c r="E414" s="30">
        <f t="shared" si="48"/>
        <v>0</v>
      </c>
      <c r="H414" s="41">
        <f t="shared" si="47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>C415</f>
        <v>1000</v>
      </c>
      <c r="E415" s="5">
        <f t="shared" si="48"/>
        <v>1000</v>
      </c>
      <c r="H415" s="41">
        <f t="shared" si="47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120</v>
      </c>
      <c r="D416" s="5">
        <f>SUM(D417:D418)</f>
        <v>120</v>
      </c>
      <c r="E416" s="5">
        <f>SUM(E417:E418)</f>
        <v>120</v>
      </c>
      <c r="H416" s="41">
        <f t="shared" si="47"/>
        <v>120</v>
      </c>
    </row>
    <row r="417" spans="1:8" outlineLevel="3" collapsed="1">
      <c r="A417" s="29"/>
      <c r="B417" s="28" t="s">
        <v>330</v>
      </c>
      <c r="C417" s="30">
        <v>120</v>
      </c>
      <c r="D417" s="30">
        <f>C417</f>
        <v>120</v>
      </c>
      <c r="E417" s="30">
        <f t="shared" ref="E417:E421" si="49">D417</f>
        <v>120</v>
      </c>
      <c r="H417" s="41">
        <f t="shared" si="47"/>
        <v>120</v>
      </c>
    </row>
    <row r="418" spans="1:8" outlineLevel="3">
      <c r="A418" s="29"/>
      <c r="B418" s="28" t="s">
        <v>331</v>
      </c>
      <c r="C418" s="30">
        <v>0</v>
      </c>
      <c r="D418" s="30">
        <f>C418</f>
        <v>0</v>
      </c>
      <c r="E418" s="30">
        <f t="shared" si="49"/>
        <v>0</v>
      </c>
      <c r="H418" s="41">
        <f t="shared" si="47"/>
        <v>0</v>
      </c>
    </row>
    <row r="419" spans="1:8" outlineLevel="2">
      <c r="A419" s="6">
        <v>2201</v>
      </c>
      <c r="B419" s="4" t="s">
        <v>333</v>
      </c>
      <c r="C419" s="5">
        <v>300</v>
      </c>
      <c r="D419" s="5">
        <f>C419</f>
        <v>300</v>
      </c>
      <c r="E419" s="5">
        <f t="shared" si="49"/>
        <v>300</v>
      </c>
      <c r="H419" s="41">
        <f t="shared" si="47"/>
        <v>300</v>
      </c>
    </row>
    <row r="420" spans="1:8" outlineLevel="2">
      <c r="A420" s="6">
        <v>2201</v>
      </c>
      <c r="B420" s="4" t="s">
        <v>334</v>
      </c>
      <c r="C420" s="5"/>
      <c r="D420" s="5">
        <f>C420</f>
        <v>0</v>
      </c>
      <c r="E420" s="5">
        <f t="shared" si="49"/>
        <v>0</v>
      </c>
      <c r="H420" s="41">
        <f t="shared" si="47"/>
        <v>0</v>
      </c>
    </row>
    <row r="421" spans="1:8" outlineLevel="2" collapsed="1">
      <c r="A421" s="6">
        <v>2201</v>
      </c>
      <c r="B421" s="4" t="s">
        <v>335</v>
      </c>
      <c r="C421" s="5">
        <v>500</v>
      </c>
      <c r="D421" s="5">
        <f>C421</f>
        <v>500</v>
      </c>
      <c r="E421" s="5">
        <f t="shared" si="49"/>
        <v>500</v>
      </c>
      <c r="H421" s="41">
        <f t="shared" si="47"/>
        <v>500</v>
      </c>
    </row>
    <row r="422" spans="1:8" outlineLevel="2" collapsed="1">
      <c r="A422" s="6">
        <v>2201</v>
      </c>
      <c r="B422" s="4" t="s">
        <v>119</v>
      </c>
      <c r="C422" s="5">
        <f>SUM(C423:C428)</f>
        <v>880</v>
      </c>
      <c r="D422" s="5">
        <f>SUM(D423:D428)</f>
        <v>880</v>
      </c>
      <c r="E422" s="5">
        <f>SUM(E423:E428)</f>
        <v>880</v>
      </c>
      <c r="H422" s="41">
        <f t="shared" si="47"/>
        <v>880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7"/>
        <v>0</v>
      </c>
    </row>
    <row r="424" spans="1:8" outlineLevel="3">
      <c r="A424" s="29"/>
      <c r="B424" s="28" t="s">
        <v>337</v>
      </c>
      <c r="C424" s="30">
        <v>0</v>
      </c>
      <c r="D424" s="30">
        <f>C424</f>
        <v>0</v>
      </c>
      <c r="E424" s="30">
        <f t="shared" ref="E424:E428" si="50">D424</f>
        <v>0</v>
      </c>
      <c r="H424" s="41">
        <f t="shared" si="47"/>
        <v>0</v>
      </c>
    </row>
    <row r="425" spans="1:8" outlineLevel="3">
      <c r="A425" s="29"/>
      <c r="B425" s="28" t="s">
        <v>338</v>
      </c>
      <c r="C425" s="30">
        <v>700</v>
      </c>
      <c r="D425" s="30">
        <f>C425</f>
        <v>700</v>
      </c>
      <c r="E425" s="30">
        <f t="shared" si="50"/>
        <v>700</v>
      </c>
      <c r="H425" s="41">
        <f t="shared" si="47"/>
        <v>700</v>
      </c>
    </row>
    <row r="426" spans="1:8" outlineLevel="3">
      <c r="A426" s="29"/>
      <c r="B426" s="28" t="s">
        <v>339</v>
      </c>
      <c r="C426" s="30">
        <v>0</v>
      </c>
      <c r="D426" s="30">
        <f>C426</f>
        <v>0</v>
      </c>
      <c r="E426" s="30">
        <f t="shared" si="50"/>
        <v>0</v>
      </c>
      <c r="H426" s="41">
        <f t="shared" si="47"/>
        <v>0</v>
      </c>
    </row>
    <row r="427" spans="1:8" outlineLevel="3">
      <c r="A427" s="29"/>
      <c r="B427" s="28" t="s">
        <v>340</v>
      </c>
      <c r="C427" s="30">
        <v>180</v>
      </c>
      <c r="D427" s="30">
        <f>C427</f>
        <v>180</v>
      </c>
      <c r="E427" s="30">
        <f t="shared" si="50"/>
        <v>180</v>
      </c>
      <c r="H427" s="41">
        <f t="shared" si="47"/>
        <v>180</v>
      </c>
    </row>
    <row r="428" spans="1:8" outlineLevel="3">
      <c r="A428" s="29"/>
      <c r="B428" s="28" t="s">
        <v>341</v>
      </c>
      <c r="C428" s="30">
        <v>0</v>
      </c>
      <c r="D428" s="30">
        <f>C428</f>
        <v>0</v>
      </c>
      <c r="E428" s="30">
        <f t="shared" si="50"/>
        <v>0</v>
      </c>
      <c r="H428" s="41">
        <f t="shared" si="47"/>
        <v>0</v>
      </c>
    </row>
    <row r="429" spans="1:8" outlineLevel="2">
      <c r="A429" s="6">
        <v>2201</v>
      </c>
      <c r="B429" s="4" t="s">
        <v>342</v>
      </c>
      <c r="C429" s="5">
        <f>SUM(C430:C442)</f>
        <v>39000</v>
      </c>
      <c r="D429" s="5">
        <f>SUM(D430:D442)</f>
        <v>39000</v>
      </c>
      <c r="E429" s="5">
        <f>SUM(E430:E442)</f>
        <v>39000</v>
      </c>
      <c r="H429" s="41">
        <f t="shared" si="47"/>
        <v>39000</v>
      </c>
    </row>
    <row r="430" spans="1:8" outlineLevel="3">
      <c r="A430" s="29"/>
      <c r="B430" s="28" t="s">
        <v>343</v>
      </c>
      <c r="C430" s="30">
        <v>1000</v>
      </c>
      <c r="D430" s="30">
        <f>C430</f>
        <v>1000</v>
      </c>
      <c r="E430" s="30">
        <f>D430</f>
        <v>1000</v>
      </c>
      <c r="H430" s="41">
        <f t="shared" si="47"/>
        <v>1000</v>
      </c>
    </row>
    <row r="431" spans="1:8" outlineLevel="3">
      <c r="A431" s="29"/>
      <c r="B431" s="28" t="s">
        <v>344</v>
      </c>
      <c r="C431" s="30">
        <v>20000</v>
      </c>
      <c r="D431" s="30">
        <f t="shared" ref="D431:D443" si="51">C431</f>
        <v>20000</v>
      </c>
      <c r="E431" s="30">
        <f t="shared" ref="E431:E442" si="52">D431</f>
        <v>20000</v>
      </c>
      <c r="H431" s="41">
        <f t="shared" si="47"/>
        <v>20000</v>
      </c>
    </row>
    <row r="432" spans="1:8" outlineLevel="3">
      <c r="A432" s="29"/>
      <c r="B432" s="28" t="s">
        <v>345</v>
      </c>
      <c r="C432" s="30">
        <v>2000</v>
      </c>
      <c r="D432" s="30">
        <f t="shared" si="51"/>
        <v>2000</v>
      </c>
      <c r="E432" s="30">
        <f t="shared" si="52"/>
        <v>2000</v>
      </c>
      <c r="H432" s="41">
        <f t="shared" si="47"/>
        <v>2000</v>
      </c>
    </row>
    <row r="433" spans="1:8" outlineLevel="3">
      <c r="A433" s="29"/>
      <c r="B433" s="28" t="s">
        <v>346</v>
      </c>
      <c r="C433" s="30">
        <v>2000</v>
      </c>
      <c r="D433" s="30">
        <f t="shared" si="51"/>
        <v>2000</v>
      </c>
      <c r="E433" s="30">
        <f t="shared" si="52"/>
        <v>2000</v>
      </c>
      <c r="H433" s="41">
        <f t="shared" si="47"/>
        <v>2000</v>
      </c>
    </row>
    <row r="434" spans="1:8" outlineLevel="3">
      <c r="A434" s="29"/>
      <c r="B434" s="28" t="s">
        <v>347</v>
      </c>
      <c r="C434" s="30">
        <v>1000</v>
      </c>
      <c r="D434" s="30">
        <f t="shared" si="51"/>
        <v>1000</v>
      </c>
      <c r="E434" s="30">
        <f t="shared" si="52"/>
        <v>1000</v>
      </c>
      <c r="H434" s="41">
        <f t="shared" si="47"/>
        <v>1000</v>
      </c>
    </row>
    <row r="435" spans="1:8" outlineLevel="3">
      <c r="A435" s="29"/>
      <c r="B435" s="28" t="s">
        <v>348</v>
      </c>
      <c r="C435" s="30">
        <v>0</v>
      </c>
      <c r="D435" s="30">
        <f t="shared" si="51"/>
        <v>0</v>
      </c>
      <c r="E435" s="30">
        <f t="shared" si="52"/>
        <v>0</v>
      </c>
      <c r="H435" s="41">
        <f t="shared" si="47"/>
        <v>0</v>
      </c>
    </row>
    <row r="436" spans="1:8" outlineLevel="3">
      <c r="A436" s="29"/>
      <c r="B436" s="28" t="s">
        <v>349</v>
      </c>
      <c r="C436" s="30">
        <v>0</v>
      </c>
      <c r="D436" s="30">
        <f t="shared" si="51"/>
        <v>0</v>
      </c>
      <c r="E436" s="30">
        <f t="shared" si="52"/>
        <v>0</v>
      </c>
      <c r="H436" s="41">
        <f t="shared" si="47"/>
        <v>0</v>
      </c>
    </row>
    <row r="437" spans="1:8" outlineLevel="3">
      <c r="A437" s="29"/>
      <c r="B437" s="28" t="s">
        <v>350</v>
      </c>
      <c r="C437" s="30">
        <v>0</v>
      </c>
      <c r="D437" s="30">
        <f t="shared" si="51"/>
        <v>0</v>
      </c>
      <c r="E437" s="30">
        <f t="shared" si="52"/>
        <v>0</v>
      </c>
      <c r="H437" s="41">
        <f t="shared" ref="H437:H442" si="53">C437</f>
        <v>0</v>
      </c>
    </row>
    <row r="438" spans="1:8" outlineLevel="3">
      <c r="A438" s="29"/>
      <c r="B438" s="28" t="s">
        <v>351</v>
      </c>
      <c r="C438" s="30">
        <v>0</v>
      </c>
      <c r="D438" s="30">
        <f t="shared" si="51"/>
        <v>0</v>
      </c>
      <c r="E438" s="30">
        <f t="shared" si="52"/>
        <v>0</v>
      </c>
      <c r="H438" s="41">
        <f t="shared" si="53"/>
        <v>0</v>
      </c>
    </row>
    <row r="439" spans="1:8" outlineLevel="3">
      <c r="A439" s="29"/>
      <c r="B439" s="28" t="s">
        <v>352</v>
      </c>
      <c r="C439" s="30">
        <v>1000</v>
      </c>
      <c r="D439" s="30">
        <f t="shared" si="51"/>
        <v>1000</v>
      </c>
      <c r="E439" s="30">
        <f t="shared" si="52"/>
        <v>1000</v>
      </c>
      <c r="H439" s="41">
        <f t="shared" si="53"/>
        <v>1000</v>
      </c>
    </row>
    <row r="440" spans="1:8" outlineLevel="3">
      <c r="A440" s="29"/>
      <c r="B440" s="28" t="s">
        <v>353</v>
      </c>
      <c r="C440" s="30">
        <v>0</v>
      </c>
      <c r="D440" s="30">
        <f t="shared" si="51"/>
        <v>0</v>
      </c>
      <c r="E440" s="30">
        <f t="shared" si="52"/>
        <v>0</v>
      </c>
      <c r="H440" s="41">
        <f t="shared" si="53"/>
        <v>0</v>
      </c>
    </row>
    <row r="441" spans="1:8" outlineLevel="3">
      <c r="A441" s="29"/>
      <c r="B441" s="28" t="s">
        <v>354</v>
      </c>
      <c r="C441" s="30">
        <v>2000</v>
      </c>
      <c r="D441" s="30">
        <f t="shared" si="51"/>
        <v>2000</v>
      </c>
      <c r="E441" s="30">
        <f t="shared" si="52"/>
        <v>2000</v>
      </c>
      <c r="H441" s="41">
        <f t="shared" si="53"/>
        <v>2000</v>
      </c>
    </row>
    <row r="442" spans="1:8" outlineLevel="3">
      <c r="A442" s="29"/>
      <c r="B442" s="28" t="s">
        <v>355</v>
      </c>
      <c r="C442" s="30">
        <v>10000</v>
      </c>
      <c r="D442" s="30">
        <f t="shared" si="51"/>
        <v>10000</v>
      </c>
      <c r="E442" s="30">
        <f t="shared" si="52"/>
        <v>10000</v>
      </c>
      <c r="H442" s="41">
        <f t="shared" si="53"/>
        <v>10000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 t="shared" si="51"/>
        <v>0</v>
      </c>
      <c r="E443" s="5">
        <f>D443</f>
        <v>0</v>
      </c>
      <c r="H443" s="41">
        <f t="shared" ref="H443:H449" si="54">C443</f>
        <v>0</v>
      </c>
    </row>
    <row r="444" spans="1:8" outlineLevel="1">
      <c r="A444" s="180" t="s">
        <v>357</v>
      </c>
      <c r="B444" s="181"/>
      <c r="C444" s="32">
        <f>C445+C454+C455+C459+C462+C463+C468+C474+C477+C480+C481+C450</f>
        <v>13400</v>
      </c>
      <c r="D444" s="32">
        <f>D445+D454+D455+D459+D462+D463+D468+D474+D477+D480+D481+D450</f>
        <v>13400</v>
      </c>
      <c r="E444" s="32">
        <f>E445+E454+E455+E459+E462+E463+E468+E474+E477+E480+E481+E450</f>
        <v>13400</v>
      </c>
      <c r="H444" s="41">
        <f t="shared" si="54"/>
        <v>13400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10400</v>
      </c>
      <c r="D445" s="5">
        <f>SUM(D446:D449)</f>
        <v>10400</v>
      </c>
      <c r="E445" s="5">
        <f>SUM(E446:E449)</f>
        <v>10400</v>
      </c>
      <c r="H445" s="41">
        <f t="shared" si="54"/>
        <v>10400</v>
      </c>
    </row>
    <row r="446" spans="1:8" ht="15" customHeight="1" outlineLevel="3">
      <c r="A446" s="28"/>
      <c r="B446" s="28" t="s">
        <v>359</v>
      </c>
      <c r="C446" s="30">
        <v>200</v>
      </c>
      <c r="D446" s="30">
        <f>C446</f>
        <v>200</v>
      </c>
      <c r="E446" s="30">
        <f>D446</f>
        <v>200</v>
      </c>
      <c r="H446" s="41">
        <f t="shared" si="54"/>
        <v>200</v>
      </c>
    </row>
    <row r="447" spans="1:8" ht="15" customHeight="1" outlineLevel="3">
      <c r="A447" s="28"/>
      <c r="B447" s="28" t="s">
        <v>360</v>
      </c>
      <c r="C447" s="30">
        <v>200</v>
      </c>
      <c r="D447" s="30">
        <f t="shared" ref="D447:E449" si="55">C447</f>
        <v>200</v>
      </c>
      <c r="E447" s="30">
        <f t="shared" si="55"/>
        <v>200</v>
      </c>
      <c r="H447" s="41">
        <f t="shared" si="54"/>
        <v>200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5"/>
        <v>0</v>
      </c>
      <c r="E448" s="30">
        <f t="shared" si="55"/>
        <v>0</v>
      </c>
      <c r="H448" s="41">
        <f t="shared" si="54"/>
        <v>0</v>
      </c>
    </row>
    <row r="449" spans="1:8" ht="15" customHeight="1" outlineLevel="3">
      <c r="A449" s="28"/>
      <c r="B449" s="28" t="s">
        <v>362</v>
      </c>
      <c r="C449" s="30">
        <v>10000</v>
      </c>
      <c r="D449" s="30">
        <f t="shared" si="55"/>
        <v>10000</v>
      </c>
      <c r="E449" s="30">
        <f t="shared" si="55"/>
        <v>10000</v>
      </c>
      <c r="H449" s="41">
        <f t="shared" si="54"/>
        <v>10000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6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6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7">C452</f>
        <v>0</v>
      </c>
      <c r="E452" s="30">
        <f t="shared" si="57"/>
        <v>0</v>
      </c>
      <c r="H452" s="41">
        <f t="shared" si="56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7"/>
        <v>0</v>
      </c>
      <c r="E453" s="30">
        <f t="shared" si="57"/>
        <v>0</v>
      </c>
      <c r="H453" s="41">
        <f t="shared" si="56"/>
        <v>0</v>
      </c>
    </row>
    <row r="454" spans="1:8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  <c r="H454" s="41">
        <f t="shared" si="56"/>
        <v>1000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6"/>
        <v>1000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6"/>
        <v>1000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8">C457</f>
        <v>0</v>
      </c>
      <c r="E457" s="30">
        <f t="shared" si="58"/>
        <v>0</v>
      </c>
      <c r="H457" s="41">
        <f t="shared" si="56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8"/>
        <v>0</v>
      </c>
      <c r="E458" s="30">
        <f t="shared" si="58"/>
        <v>0</v>
      </c>
      <c r="H458" s="41">
        <f t="shared" si="56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6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9">C460</f>
        <v>0</v>
      </c>
      <c r="E460" s="30">
        <f t="shared" si="59"/>
        <v>0</v>
      </c>
      <c r="H460" s="41">
        <f t="shared" si="56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9"/>
        <v>0</v>
      </c>
      <c r="E461" s="30">
        <f t="shared" si="59"/>
        <v>0</v>
      </c>
      <c r="H461" s="41">
        <f t="shared" si="56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9"/>
        <v>0</v>
      </c>
      <c r="E462" s="5">
        <f t="shared" si="59"/>
        <v>0</v>
      </c>
      <c r="H462" s="41">
        <f t="shared" si="56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6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6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60">C465</f>
        <v>0</v>
      </c>
      <c r="E465" s="30">
        <f t="shared" si="60"/>
        <v>0</v>
      </c>
      <c r="H465" s="41">
        <f t="shared" si="56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60"/>
        <v>0</v>
      </c>
      <c r="E466" s="30">
        <f t="shared" si="60"/>
        <v>0</v>
      </c>
      <c r="H466" s="41">
        <f t="shared" si="56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60"/>
        <v>0</v>
      </c>
      <c r="E467" s="30">
        <f t="shared" si="60"/>
        <v>0</v>
      </c>
      <c r="H467" s="41">
        <f t="shared" si="56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6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6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61">C470</f>
        <v>0</v>
      </c>
      <c r="E470" s="30">
        <f t="shared" si="61"/>
        <v>0</v>
      </c>
      <c r="H470" s="41">
        <f t="shared" si="56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61"/>
        <v>0</v>
      </c>
      <c r="E471" s="30">
        <f t="shared" si="61"/>
        <v>0</v>
      </c>
      <c r="H471" s="41">
        <f t="shared" si="56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61"/>
        <v>0</v>
      </c>
      <c r="E472" s="30">
        <f t="shared" si="61"/>
        <v>0</v>
      </c>
      <c r="H472" s="41">
        <f t="shared" si="56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61"/>
        <v>0</v>
      </c>
      <c r="E473" s="30">
        <f t="shared" si="61"/>
        <v>0</v>
      </c>
      <c r="H473" s="41">
        <f t="shared" si="56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6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6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6"/>
        <v>0</v>
      </c>
    </row>
    <row r="477" spans="1:8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6"/>
        <v>1000</v>
      </c>
    </row>
    <row r="478" spans="1:8" ht="15" customHeight="1" outlineLevel="3">
      <c r="A478" s="28"/>
      <c r="B478" s="28" t="s">
        <v>383</v>
      </c>
      <c r="C478" s="30">
        <v>1000</v>
      </c>
      <c r="D478" s="30">
        <f t="shared" ref="D478:E481" si="62">C478</f>
        <v>1000</v>
      </c>
      <c r="E478" s="30">
        <f t="shared" si="62"/>
        <v>1000</v>
      </c>
      <c r="H478" s="41">
        <f t="shared" si="56"/>
        <v>1000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62"/>
        <v>0</v>
      </c>
      <c r="E479" s="30">
        <f t="shared" si="62"/>
        <v>0</v>
      </c>
      <c r="H479" s="41">
        <f t="shared" si="56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62"/>
        <v>0</v>
      </c>
      <c r="E480" s="5">
        <f t="shared" si="62"/>
        <v>0</v>
      </c>
      <c r="H480" s="41">
        <f t="shared" si="56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62"/>
        <v>0</v>
      </c>
      <c r="E481" s="5">
        <f t="shared" si="62"/>
        <v>0</v>
      </c>
      <c r="H481" s="41">
        <f t="shared" si="56"/>
        <v>0</v>
      </c>
    </row>
    <row r="482" spans="1:10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6"/>
        <v>0</v>
      </c>
    </row>
    <row r="483" spans="1:10">
      <c r="A483" s="186" t="s">
        <v>389</v>
      </c>
      <c r="B483" s="187"/>
      <c r="C483" s="35">
        <f>C484+C504+C509+C522+C528+C538</f>
        <v>33409</v>
      </c>
      <c r="D483" s="35">
        <f>D484+D504+D509+D522+D528+D538</f>
        <v>33409</v>
      </c>
      <c r="E483" s="35">
        <f>E484+E504+E509+E522+E528+E538</f>
        <v>33409</v>
      </c>
      <c r="G483" s="39" t="s">
        <v>592</v>
      </c>
      <c r="H483" s="41">
        <f t="shared" si="56"/>
        <v>33409</v>
      </c>
      <c r="I483" s="42"/>
      <c r="J483" s="40" t="b">
        <f>AND(H483=I483)</f>
        <v>0</v>
      </c>
    </row>
    <row r="484" spans="1:10" outlineLevel="1">
      <c r="A484" s="180" t="s">
        <v>390</v>
      </c>
      <c r="B484" s="181"/>
      <c r="C484" s="32">
        <f>C485+C486+C490+C491+C494+C497+C500+C501+C502+C503</f>
        <v>18300</v>
      </c>
      <c r="D484" s="32">
        <f>D485+D486+D490+D491+D494+D497+D500+D501+D502+D503</f>
        <v>18300</v>
      </c>
      <c r="E484" s="32">
        <f>E485+E486+E490+E491+E494+E497+E500+E501+E502+E503</f>
        <v>18300</v>
      </c>
      <c r="H484" s="41">
        <f t="shared" si="56"/>
        <v>18300</v>
      </c>
    </row>
    <row r="485" spans="1:10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6"/>
        <v>2000</v>
      </c>
    </row>
    <row r="486" spans="1:10" outlineLevel="2">
      <c r="A486" s="6">
        <v>3302</v>
      </c>
      <c r="B486" s="4" t="s">
        <v>392</v>
      </c>
      <c r="C486" s="5">
        <f>SUM(C487:C489)</f>
        <v>9000</v>
      </c>
      <c r="D486" s="5">
        <f>SUM(D487:D489)</f>
        <v>9000</v>
      </c>
      <c r="E486" s="5">
        <f>SUM(E487:E489)</f>
        <v>9000</v>
      </c>
      <c r="H486" s="41">
        <f t="shared" si="56"/>
        <v>9000</v>
      </c>
    </row>
    <row r="487" spans="1:10" ht="15" customHeight="1" outlineLevel="3">
      <c r="A487" s="28"/>
      <c r="B487" s="28" t="s">
        <v>393</v>
      </c>
      <c r="C487" s="30">
        <v>5500</v>
      </c>
      <c r="D487" s="30">
        <f>C487</f>
        <v>5500</v>
      </c>
      <c r="E487" s="30">
        <f>D487</f>
        <v>5500</v>
      </c>
      <c r="H487" s="41">
        <f t="shared" si="56"/>
        <v>5500</v>
      </c>
    </row>
    <row r="488" spans="1:10" ht="15" customHeight="1" outlineLevel="3">
      <c r="A488" s="28"/>
      <c r="B488" s="28" t="s">
        <v>394</v>
      </c>
      <c r="C488" s="30">
        <v>3500</v>
      </c>
      <c r="D488" s="30">
        <f t="shared" ref="D488:E489" si="63">C488</f>
        <v>3500</v>
      </c>
      <c r="E488" s="30">
        <f t="shared" si="63"/>
        <v>3500</v>
      </c>
      <c r="H488" s="41">
        <f t="shared" si="56"/>
        <v>3500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63"/>
        <v>0</v>
      </c>
      <c r="E489" s="30">
        <f t="shared" si="63"/>
        <v>0</v>
      </c>
      <c r="H489" s="41">
        <f t="shared" si="56"/>
        <v>0</v>
      </c>
    </row>
    <row r="490" spans="1:10" outlineLevel="2">
      <c r="A490" s="6">
        <v>3302</v>
      </c>
      <c r="B490" s="4" t="s">
        <v>396</v>
      </c>
      <c r="C490" s="5">
        <v>900</v>
      </c>
      <c r="D490" s="5">
        <f>C490</f>
        <v>900</v>
      </c>
      <c r="E490" s="5">
        <f>D490</f>
        <v>900</v>
      </c>
      <c r="H490" s="41">
        <f t="shared" si="56"/>
        <v>900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6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6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6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6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6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6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6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64">C498</f>
        <v>500</v>
      </c>
      <c r="E498" s="30">
        <f t="shared" si="64"/>
        <v>500</v>
      </c>
      <c r="H498" s="41">
        <f t="shared" si="56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64"/>
        <v>0</v>
      </c>
      <c r="E499" s="30">
        <f t="shared" si="64"/>
        <v>0</v>
      </c>
      <c r="H499" s="41">
        <f t="shared" si="56"/>
        <v>0</v>
      </c>
    </row>
    <row r="500" spans="1:12" outlineLevel="2">
      <c r="A500" s="6">
        <v>3302</v>
      </c>
      <c r="B500" s="4" t="s">
        <v>406</v>
      </c>
      <c r="C500" s="5">
        <v>5300</v>
      </c>
      <c r="D500" s="5">
        <f t="shared" si="64"/>
        <v>5300</v>
      </c>
      <c r="E500" s="5">
        <f t="shared" si="64"/>
        <v>5300</v>
      </c>
      <c r="H500" s="41">
        <f t="shared" si="56"/>
        <v>5300</v>
      </c>
    </row>
    <row r="501" spans="1:12" outlineLevel="2">
      <c r="A501" s="6">
        <v>3302</v>
      </c>
      <c r="B501" s="4" t="s">
        <v>407</v>
      </c>
      <c r="C501" s="5">
        <v>400</v>
      </c>
      <c r="D501" s="5">
        <f t="shared" si="64"/>
        <v>400</v>
      </c>
      <c r="E501" s="5">
        <f t="shared" si="64"/>
        <v>400</v>
      </c>
      <c r="H501" s="41">
        <f t="shared" si="56"/>
        <v>400</v>
      </c>
    </row>
    <row r="502" spans="1:12" outlineLevel="2">
      <c r="A502" s="6">
        <v>3302</v>
      </c>
      <c r="B502" s="4" t="s">
        <v>408</v>
      </c>
      <c r="C502" s="5">
        <v>200</v>
      </c>
      <c r="D502" s="5">
        <f t="shared" si="64"/>
        <v>200</v>
      </c>
      <c r="E502" s="5">
        <f t="shared" si="64"/>
        <v>200</v>
      </c>
      <c r="H502" s="41">
        <f t="shared" si="56"/>
        <v>200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4"/>
        <v>0</v>
      </c>
      <c r="E503" s="5">
        <f t="shared" si="64"/>
        <v>0</v>
      </c>
      <c r="H503" s="41">
        <f t="shared" si="56"/>
        <v>0</v>
      </c>
    </row>
    <row r="504" spans="1:12" outlineLevel="1">
      <c r="A504" s="180" t="s">
        <v>410</v>
      </c>
      <c r="B504" s="181"/>
      <c r="C504" s="32">
        <f>SUM(C505:C508)</f>
        <v>2900</v>
      </c>
      <c r="D504" s="32">
        <f>SUM(D505:D508)</f>
        <v>2900</v>
      </c>
      <c r="E504" s="32">
        <f>SUM(E505:E508)</f>
        <v>2900</v>
      </c>
      <c r="H504" s="41">
        <f t="shared" si="56"/>
        <v>2900</v>
      </c>
    </row>
    <row r="505" spans="1:12" outlineLevel="2" collapsed="1">
      <c r="A505" s="6">
        <v>3303</v>
      </c>
      <c r="B505" s="4" t="s">
        <v>411</v>
      </c>
      <c r="C505" s="5">
        <v>2500</v>
      </c>
      <c r="D505" s="5">
        <f>C505</f>
        <v>2500</v>
      </c>
      <c r="E505" s="5">
        <f>D505</f>
        <v>2500</v>
      </c>
      <c r="H505" s="41">
        <f t="shared" si="56"/>
        <v>2500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5">C506</f>
        <v>0</v>
      </c>
      <c r="E506" s="5">
        <f t="shared" si="65"/>
        <v>0</v>
      </c>
      <c r="H506" s="41">
        <f t="shared" si="56"/>
        <v>0</v>
      </c>
    </row>
    <row r="507" spans="1:12" outlineLevel="2">
      <c r="A507" s="6">
        <v>3303</v>
      </c>
      <c r="B507" s="4" t="s">
        <v>413</v>
      </c>
      <c r="C507" s="5">
        <v>400</v>
      </c>
      <c r="D507" s="5">
        <f t="shared" si="65"/>
        <v>400</v>
      </c>
      <c r="E507" s="5">
        <f t="shared" si="65"/>
        <v>400</v>
      </c>
      <c r="H507" s="41">
        <f t="shared" si="56"/>
        <v>400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5"/>
        <v>0</v>
      </c>
      <c r="E508" s="5">
        <f t="shared" si="65"/>
        <v>0</v>
      </c>
      <c r="H508" s="41">
        <f t="shared" si="56"/>
        <v>0</v>
      </c>
    </row>
    <row r="509" spans="1:12" outlineLevel="1">
      <c r="A509" s="180" t="s">
        <v>414</v>
      </c>
      <c r="B509" s="181"/>
      <c r="C509" s="32">
        <f>C510+C511+C512+C513+C517+C518+C519+C520+C521</f>
        <v>11200</v>
      </c>
      <c r="D509" s="32">
        <f>D510+D511+D512+D513+D517+D518+D519+D520+D521</f>
        <v>11200</v>
      </c>
      <c r="E509" s="32">
        <f>E510+E511+E512+E513+E517+E518+E519+E520+E521</f>
        <v>11200</v>
      </c>
      <c r="F509" s="51"/>
      <c r="H509" s="41">
        <f t="shared" si="56"/>
        <v>11200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6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6">C511</f>
        <v>0</v>
      </c>
      <c r="E511" s="5">
        <f t="shared" si="66"/>
        <v>0</v>
      </c>
      <c r="H511" s="41">
        <f t="shared" si="56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6"/>
        <v>0</v>
      </c>
      <c r="E512" s="5">
        <f t="shared" si="66"/>
        <v>0</v>
      </c>
      <c r="H512" s="41">
        <f t="shared" si="56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6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7">C514</f>
        <v>0</v>
      </c>
      <c r="E514" s="30">
        <f t="shared" si="67"/>
        <v>0</v>
      </c>
      <c r="H514" s="41">
        <f t="shared" ref="H514:H577" si="68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7"/>
        <v>0</v>
      </c>
      <c r="E515" s="30">
        <f t="shared" si="67"/>
        <v>0</v>
      </c>
      <c r="H515" s="41">
        <f t="shared" si="68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7"/>
        <v>0</v>
      </c>
      <c r="E516" s="30">
        <f t="shared" si="67"/>
        <v>0</v>
      </c>
      <c r="H516" s="41">
        <f t="shared" si="68"/>
        <v>0</v>
      </c>
    </row>
    <row r="517" spans="1:8" outlineLevel="2">
      <c r="A517" s="6">
        <v>3305</v>
      </c>
      <c r="B517" s="4" t="s">
        <v>422</v>
      </c>
      <c r="C517" s="5">
        <v>3000</v>
      </c>
      <c r="D517" s="5">
        <f t="shared" si="67"/>
        <v>3000</v>
      </c>
      <c r="E517" s="5">
        <f t="shared" si="67"/>
        <v>3000</v>
      </c>
      <c r="H517" s="41">
        <f t="shared" si="68"/>
        <v>3000</v>
      </c>
    </row>
    <row r="518" spans="1:8" outlineLevel="2">
      <c r="A518" s="6">
        <v>3305</v>
      </c>
      <c r="B518" s="4" t="s">
        <v>423</v>
      </c>
      <c r="C518" s="5">
        <v>600</v>
      </c>
      <c r="D518" s="5">
        <f t="shared" si="67"/>
        <v>600</v>
      </c>
      <c r="E518" s="5">
        <f t="shared" si="67"/>
        <v>600</v>
      </c>
      <c r="H518" s="41">
        <f t="shared" si="68"/>
        <v>600</v>
      </c>
    </row>
    <row r="519" spans="1:8" outlineLevel="2">
      <c r="A519" s="6">
        <v>3305</v>
      </c>
      <c r="B519" s="4" t="s">
        <v>424</v>
      </c>
      <c r="C519" s="5">
        <v>600</v>
      </c>
      <c r="D519" s="5">
        <f t="shared" si="67"/>
        <v>600</v>
      </c>
      <c r="E519" s="5">
        <f t="shared" si="67"/>
        <v>600</v>
      </c>
      <c r="H519" s="41">
        <f t="shared" si="68"/>
        <v>600</v>
      </c>
    </row>
    <row r="520" spans="1:8" outlineLevel="2">
      <c r="A520" s="6">
        <v>3305</v>
      </c>
      <c r="B520" s="4" t="s">
        <v>425</v>
      </c>
      <c r="C520" s="5">
        <v>7000</v>
      </c>
      <c r="D520" s="5">
        <f t="shared" si="67"/>
        <v>7000</v>
      </c>
      <c r="E520" s="5">
        <f t="shared" si="67"/>
        <v>7000</v>
      </c>
      <c r="H520" s="41">
        <f t="shared" si="68"/>
        <v>7000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7"/>
        <v>0</v>
      </c>
      <c r="E521" s="5">
        <f t="shared" si="67"/>
        <v>0</v>
      </c>
      <c r="H521" s="41">
        <f t="shared" si="68"/>
        <v>0</v>
      </c>
    </row>
    <row r="522" spans="1:8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8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8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9">C524</f>
        <v>0</v>
      </c>
      <c r="E524" s="5">
        <f t="shared" si="69"/>
        <v>0</v>
      </c>
      <c r="H524" s="41">
        <f t="shared" si="68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9"/>
        <v>0</v>
      </c>
      <c r="E525" s="5">
        <f t="shared" si="69"/>
        <v>0</v>
      </c>
      <c r="H525" s="41">
        <f t="shared" si="68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9"/>
        <v>0</v>
      </c>
      <c r="E526" s="5">
        <f t="shared" si="69"/>
        <v>0</v>
      </c>
      <c r="H526" s="41">
        <f t="shared" si="68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9"/>
        <v>0</v>
      </c>
      <c r="E527" s="5">
        <f t="shared" si="69"/>
        <v>0</v>
      </c>
      <c r="H527" s="41">
        <f t="shared" si="68"/>
        <v>0</v>
      </c>
    </row>
    <row r="528" spans="1:8" outlineLevel="1">
      <c r="A528" s="180" t="s">
        <v>432</v>
      </c>
      <c r="B528" s="18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8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8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8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8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8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70">C533</f>
        <v>0</v>
      </c>
      <c r="E533" s="30">
        <f t="shared" si="70"/>
        <v>0</v>
      </c>
      <c r="H533" s="41">
        <f t="shared" si="68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70"/>
        <v>0</v>
      </c>
      <c r="E534" s="30">
        <f t="shared" si="70"/>
        <v>0</v>
      </c>
      <c r="H534" s="41">
        <f t="shared" si="68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70"/>
        <v>0</v>
      </c>
      <c r="E535" s="30">
        <f t="shared" si="70"/>
        <v>0</v>
      </c>
      <c r="H535" s="41">
        <f t="shared" si="68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70"/>
        <v>0</v>
      </c>
      <c r="E536" s="30">
        <f t="shared" si="70"/>
        <v>0</v>
      </c>
      <c r="H536" s="41">
        <f t="shared" si="68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8"/>
        <v>0</v>
      </c>
    </row>
    <row r="538" spans="1:8" outlineLevel="1">
      <c r="A538" s="180" t="s">
        <v>441</v>
      </c>
      <c r="B538" s="181"/>
      <c r="C538" s="32">
        <f>SUM(C539:C544)</f>
        <v>1009</v>
      </c>
      <c r="D538" s="32">
        <f>SUM(D539:D544)</f>
        <v>1009</v>
      </c>
      <c r="E538" s="32">
        <f>SUM(E539:E544)</f>
        <v>1009</v>
      </c>
      <c r="H538" s="41">
        <f t="shared" si="68"/>
        <v>1009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8"/>
        <v>0</v>
      </c>
    </row>
    <row r="540" spans="1:8" outlineLevel="2" collapsed="1">
      <c r="A540" s="6">
        <v>3310</v>
      </c>
      <c r="B540" s="4" t="s">
        <v>52</v>
      </c>
      <c r="C540" s="5">
        <v>1009</v>
      </c>
      <c r="D540" s="5">
        <f t="shared" ref="D540:E543" si="71">C540</f>
        <v>1009</v>
      </c>
      <c r="E540" s="5">
        <f t="shared" si="71"/>
        <v>1009</v>
      </c>
      <c r="H540" s="41">
        <f t="shared" si="68"/>
        <v>1009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71"/>
        <v>0</v>
      </c>
      <c r="E541" s="5">
        <f t="shared" si="71"/>
        <v>0</v>
      </c>
      <c r="H541" s="41">
        <f t="shared" si="68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71"/>
        <v>0</v>
      </c>
      <c r="E542" s="5">
        <f t="shared" si="71"/>
        <v>0</v>
      </c>
      <c r="H542" s="41">
        <f t="shared" si="68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71"/>
        <v>0</v>
      </c>
      <c r="E543" s="5">
        <f t="shared" si="71"/>
        <v>0</v>
      </c>
      <c r="H543" s="41">
        <f t="shared" si="68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8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8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8"/>
        <v>0</v>
      </c>
    </row>
    <row r="547" spans="1:10">
      <c r="A547" s="184" t="s">
        <v>449</v>
      </c>
      <c r="B547" s="185"/>
      <c r="C547" s="35">
        <f>C548+C549</f>
        <v>1071</v>
      </c>
      <c r="D547" s="35">
        <f>D548+D549</f>
        <v>1071</v>
      </c>
      <c r="E547" s="35">
        <f>E548+E549</f>
        <v>1071</v>
      </c>
      <c r="G547" s="39" t="s">
        <v>593</v>
      </c>
      <c r="H547" s="41">
        <f t="shared" si="68"/>
        <v>1071</v>
      </c>
      <c r="I547" s="42"/>
      <c r="J547" s="40" t="b">
        <f>AND(H547=I547)</f>
        <v>0</v>
      </c>
    </row>
    <row r="548" spans="1:10" outlineLevel="1">
      <c r="A548" s="180" t="s">
        <v>450</v>
      </c>
      <c r="B548" s="181"/>
      <c r="C548" s="32">
        <v>1071</v>
      </c>
      <c r="D548" s="32">
        <f>C548</f>
        <v>1071</v>
      </c>
      <c r="E548" s="32">
        <f>D548</f>
        <v>1071</v>
      </c>
      <c r="H548" s="41">
        <f t="shared" si="68"/>
        <v>1071</v>
      </c>
    </row>
    <row r="549" spans="1:10" outlineLevel="1">
      <c r="A549" s="180" t="s">
        <v>451</v>
      </c>
      <c r="B549" s="181"/>
      <c r="C549" s="32">
        <v>0</v>
      </c>
      <c r="D549" s="32">
        <f>C549</f>
        <v>0</v>
      </c>
      <c r="E549" s="32">
        <f>D549</f>
        <v>0</v>
      </c>
      <c r="H549" s="41">
        <f t="shared" si="68"/>
        <v>0</v>
      </c>
    </row>
    <row r="550" spans="1:10">
      <c r="A550" s="178" t="s">
        <v>455</v>
      </c>
      <c r="B550" s="179"/>
      <c r="C550" s="36">
        <v>92232</v>
      </c>
      <c r="D550" s="36">
        <f>D551</f>
        <v>92232</v>
      </c>
      <c r="E550" s="36">
        <f>E551</f>
        <v>92232</v>
      </c>
      <c r="G550" s="39" t="s">
        <v>59</v>
      </c>
      <c r="H550" s="41">
        <f t="shared" si="68"/>
        <v>92232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v>92232</v>
      </c>
      <c r="D551" s="33">
        <f>D552+D556</f>
        <v>92232</v>
      </c>
      <c r="E551" s="33">
        <f>E552+E556</f>
        <v>92232</v>
      </c>
      <c r="G551" s="39" t="s">
        <v>594</v>
      </c>
      <c r="H551" s="41">
        <f t="shared" si="68"/>
        <v>92232</v>
      </c>
      <c r="I551" s="42"/>
      <c r="J551" s="40" t="b">
        <f>AND(H551=I551)</f>
        <v>0</v>
      </c>
    </row>
    <row r="552" spans="1:10" outlineLevel="1">
      <c r="A552" s="180" t="s">
        <v>457</v>
      </c>
      <c r="B552" s="181"/>
      <c r="C552" s="32">
        <v>92232</v>
      </c>
      <c r="D552" s="32">
        <f>SUM(D553:D555)</f>
        <v>92232</v>
      </c>
      <c r="E552" s="32">
        <f>SUM(E553:E555)</f>
        <v>92232</v>
      </c>
      <c r="H552" s="41" t="e">
        <f>#REF!</f>
        <v>#REF!</v>
      </c>
    </row>
    <row r="553" spans="1:10" outlineLevel="2" collapsed="1">
      <c r="A553" s="6">
        <v>5500</v>
      </c>
      <c r="B553" s="4" t="s">
        <v>458</v>
      </c>
      <c r="C553" s="5">
        <v>78000</v>
      </c>
      <c r="D553" s="5">
        <f>C552</f>
        <v>92232</v>
      </c>
      <c r="E553" s="5">
        <f t="shared" ref="D553:E555" si="72">D553</f>
        <v>92232</v>
      </c>
      <c r="H553" s="41">
        <f>C552</f>
        <v>92232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v>0</v>
      </c>
      <c r="E554" s="5">
        <v>0</v>
      </c>
      <c r="H554" s="41">
        <f>C553</f>
        <v>78000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72"/>
        <v>0</v>
      </c>
      <c r="E555" s="5">
        <f t="shared" si="72"/>
        <v>0</v>
      </c>
      <c r="H555" s="41">
        <f t="shared" si="68"/>
        <v>0</v>
      </c>
    </row>
    <row r="556" spans="1:10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8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8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8"/>
        <v>0</v>
      </c>
    </row>
    <row r="559" spans="1:10">
      <c r="A559" s="182" t="s">
        <v>62</v>
      </c>
      <c r="B559" s="183"/>
      <c r="C559" s="37">
        <f>C560+C716+C725</f>
        <v>119978</v>
      </c>
      <c r="D559" s="37">
        <v>284299.49599999998</v>
      </c>
      <c r="E559" s="37">
        <f>D559</f>
        <v>284299.49599999998</v>
      </c>
      <c r="G559" s="39" t="s">
        <v>62</v>
      </c>
      <c r="H559" s="41">
        <f t="shared" si="68"/>
        <v>119978</v>
      </c>
      <c r="I559" s="42"/>
      <c r="J559" s="40" t="b">
        <f>AND(H559=I559)</f>
        <v>0</v>
      </c>
    </row>
    <row r="560" spans="1:10">
      <c r="A560" s="178" t="s">
        <v>464</v>
      </c>
      <c r="B560" s="17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8"/>
        <v>0</v>
      </c>
      <c r="I560" s="42"/>
      <c r="J560" s="40" t="b">
        <f>AND(H560=I560)</f>
        <v>1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8"/>
        <v>0</v>
      </c>
      <c r="I561" s="42"/>
      <c r="J561" s="40" t="b">
        <f>AND(H561=I561)</f>
        <v>1</v>
      </c>
    </row>
    <row r="562" spans="1:10" outlineLevel="1">
      <c r="A562" s="180" t="s">
        <v>466</v>
      </c>
      <c r="B562" s="18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8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8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73">C564</f>
        <v>0</v>
      </c>
      <c r="E564" s="5">
        <f t="shared" si="73"/>
        <v>0</v>
      </c>
      <c r="H564" s="41">
        <f t="shared" si="68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73"/>
        <v>0</v>
      </c>
      <c r="E565" s="5">
        <f t="shared" si="73"/>
        <v>0</v>
      </c>
      <c r="H565" s="41">
        <f t="shared" si="68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73"/>
        <v>0</v>
      </c>
      <c r="E566" s="5">
        <f t="shared" si="73"/>
        <v>0</v>
      </c>
      <c r="H566" s="41">
        <f t="shared" si="68"/>
        <v>0</v>
      </c>
    </row>
    <row r="567" spans="1:10" outlineLevel="1">
      <c r="A567" s="180" t="s">
        <v>467</v>
      </c>
      <c r="B567" s="181"/>
      <c r="C567" s="31">
        <v>0</v>
      </c>
      <c r="D567" s="31">
        <f>C567</f>
        <v>0</v>
      </c>
      <c r="E567" s="31">
        <f>D567</f>
        <v>0</v>
      </c>
      <c r="H567" s="41">
        <f t="shared" si="68"/>
        <v>0</v>
      </c>
    </row>
    <row r="568" spans="1:10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8"/>
        <v>0</v>
      </c>
    </row>
    <row r="569" spans="1:10" outlineLevel="1">
      <c r="A569" s="180" t="s">
        <v>473</v>
      </c>
      <c r="B569" s="18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8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8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4">C571</f>
        <v>0</v>
      </c>
      <c r="E571" s="5">
        <f t="shared" si="74"/>
        <v>0</v>
      </c>
      <c r="H571" s="41">
        <f t="shared" si="68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74"/>
        <v>0</v>
      </c>
      <c r="E572" s="5">
        <f t="shared" si="74"/>
        <v>0</v>
      </c>
      <c r="H572" s="41">
        <f t="shared" si="68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4"/>
        <v>0</v>
      </c>
      <c r="E573" s="5">
        <f t="shared" si="74"/>
        <v>0</v>
      </c>
      <c r="H573" s="41">
        <f t="shared" si="68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74"/>
        <v>0</v>
      </c>
      <c r="E574" s="5">
        <f t="shared" si="74"/>
        <v>0</v>
      </c>
      <c r="H574" s="41">
        <f t="shared" si="68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74"/>
        <v>0</v>
      </c>
      <c r="E575" s="5">
        <f t="shared" si="74"/>
        <v>0</v>
      </c>
      <c r="H575" s="41">
        <f t="shared" si="68"/>
        <v>0</v>
      </c>
    </row>
    <row r="576" spans="1:10" outlineLevel="1">
      <c r="A576" s="180" t="s">
        <v>480</v>
      </c>
      <c r="B576" s="181"/>
      <c r="C576" s="32">
        <v>0</v>
      </c>
      <c r="D576" s="32">
        <f>C576</f>
        <v>0</v>
      </c>
      <c r="E576" s="32">
        <f>D576</f>
        <v>0</v>
      </c>
      <c r="H576" s="41">
        <f t="shared" si="68"/>
        <v>0</v>
      </c>
    </row>
    <row r="577" spans="1:8" outlineLevel="1">
      <c r="A577" s="180" t="s">
        <v>481</v>
      </c>
      <c r="B577" s="18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8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5">C578</f>
        <v>0</v>
      </c>
      <c r="E578" s="5">
        <f t="shared" si="75"/>
        <v>0</v>
      </c>
      <c r="H578" s="41">
        <f t="shared" ref="H578:H641" si="76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5"/>
        <v>0</v>
      </c>
      <c r="E579" s="5">
        <f t="shared" si="75"/>
        <v>0</v>
      </c>
      <c r="H579" s="41">
        <f t="shared" si="76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5"/>
        <v>0</v>
      </c>
      <c r="E580" s="5">
        <f t="shared" si="75"/>
        <v>0</v>
      </c>
      <c r="H580" s="41">
        <f t="shared" si="76"/>
        <v>0</v>
      </c>
    </row>
    <row r="581" spans="1:8" outlineLevel="1">
      <c r="A581" s="180" t="s">
        <v>485</v>
      </c>
      <c r="B581" s="18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6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7">C582</f>
        <v>0</v>
      </c>
      <c r="E582" s="5">
        <f t="shared" si="77"/>
        <v>0</v>
      </c>
      <c r="H582" s="41">
        <f t="shared" si="76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7"/>
        <v>0</v>
      </c>
      <c r="E583" s="5">
        <f t="shared" si="77"/>
        <v>0</v>
      </c>
      <c r="H583" s="41">
        <f t="shared" si="76"/>
        <v>0</v>
      </c>
    </row>
    <row r="584" spans="1:8" outlineLevel="1">
      <c r="A584" s="180" t="s">
        <v>488</v>
      </c>
      <c r="B584" s="181"/>
      <c r="C584" s="32">
        <v>0</v>
      </c>
      <c r="D584" s="32">
        <f t="shared" si="77"/>
        <v>0</v>
      </c>
      <c r="E584" s="32">
        <f t="shared" si="77"/>
        <v>0</v>
      </c>
      <c r="H584" s="41">
        <f t="shared" si="76"/>
        <v>0</v>
      </c>
    </row>
    <row r="585" spans="1:8" outlineLevel="1" collapsed="1">
      <c r="A585" s="180" t="s">
        <v>489</v>
      </c>
      <c r="B585" s="181"/>
      <c r="C585" s="32">
        <v>0</v>
      </c>
      <c r="D585" s="32">
        <f t="shared" si="77"/>
        <v>0</v>
      </c>
      <c r="E585" s="32">
        <f t="shared" si="77"/>
        <v>0</v>
      </c>
      <c r="H585" s="41">
        <f t="shared" si="76"/>
        <v>0</v>
      </c>
    </row>
    <row r="586" spans="1:8" outlineLevel="1" collapsed="1">
      <c r="A586" s="180" t="s">
        <v>490</v>
      </c>
      <c r="B586" s="181"/>
      <c r="C586" s="32">
        <v>0</v>
      </c>
      <c r="D586" s="32">
        <f t="shared" si="77"/>
        <v>0</v>
      </c>
      <c r="E586" s="32">
        <f t="shared" si="77"/>
        <v>0</v>
      </c>
      <c r="H586" s="41">
        <f t="shared" si="76"/>
        <v>0</v>
      </c>
    </row>
    <row r="587" spans="1:8" outlineLevel="1">
      <c r="A587" s="180" t="s">
        <v>491</v>
      </c>
      <c r="B587" s="18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6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6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8">C589</f>
        <v>0</v>
      </c>
      <c r="E589" s="5">
        <f t="shared" si="78"/>
        <v>0</v>
      </c>
      <c r="H589" s="41">
        <f t="shared" si="76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8"/>
        <v>0</v>
      </c>
      <c r="E590" s="5">
        <f t="shared" si="78"/>
        <v>0</v>
      </c>
      <c r="H590" s="41">
        <f t="shared" si="76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8"/>
        <v>0</v>
      </c>
      <c r="E591" s="5">
        <f t="shared" si="78"/>
        <v>0</v>
      </c>
      <c r="H591" s="41">
        <f t="shared" si="76"/>
        <v>0</v>
      </c>
    </row>
    <row r="592" spans="1:8" outlineLevel="1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6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6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6"/>
        <v>0</v>
      </c>
    </row>
    <row r="595" spans="1:8" outlineLevel="1">
      <c r="A595" s="180" t="s">
        <v>502</v>
      </c>
      <c r="B595" s="18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6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6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9">C597</f>
        <v>0</v>
      </c>
      <c r="E597" s="5">
        <f t="shared" si="79"/>
        <v>0</v>
      </c>
      <c r="H597" s="41">
        <f t="shared" si="76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9"/>
        <v>0</v>
      </c>
      <c r="E598" s="5">
        <f t="shared" si="79"/>
        <v>0</v>
      </c>
      <c r="H598" s="41">
        <f t="shared" si="76"/>
        <v>0</v>
      </c>
    </row>
    <row r="599" spans="1:8" outlineLevel="1">
      <c r="A599" s="180" t="s">
        <v>503</v>
      </c>
      <c r="B599" s="18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6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80">C600</f>
        <v>0</v>
      </c>
      <c r="E600" s="5">
        <f t="shared" si="80"/>
        <v>0</v>
      </c>
      <c r="H600" s="41">
        <f t="shared" si="76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80"/>
        <v>0</v>
      </c>
      <c r="E601" s="5">
        <f t="shared" si="80"/>
        <v>0</v>
      </c>
      <c r="H601" s="41">
        <f t="shared" si="76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80"/>
        <v>0</v>
      </c>
      <c r="E602" s="5">
        <f t="shared" si="80"/>
        <v>0</v>
      </c>
      <c r="H602" s="41">
        <f t="shared" si="76"/>
        <v>0</v>
      </c>
    </row>
    <row r="603" spans="1:8" outlineLevel="1">
      <c r="A603" s="180" t="s">
        <v>506</v>
      </c>
      <c r="B603" s="18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6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6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81">C605</f>
        <v>0</v>
      </c>
      <c r="E605" s="5">
        <f t="shared" si="81"/>
        <v>0</v>
      </c>
      <c r="H605" s="41">
        <f t="shared" si="76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81"/>
        <v>0</v>
      </c>
      <c r="E606" s="5">
        <f t="shared" si="81"/>
        <v>0</v>
      </c>
      <c r="H606" s="41">
        <f t="shared" si="76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81"/>
        <v>0</v>
      </c>
      <c r="E607" s="5">
        <f t="shared" si="81"/>
        <v>0</v>
      </c>
      <c r="H607" s="41">
        <f t="shared" si="76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81"/>
        <v>0</v>
      </c>
      <c r="E608" s="5">
        <f t="shared" si="81"/>
        <v>0</v>
      </c>
      <c r="H608" s="41">
        <f t="shared" si="76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81"/>
        <v>0</v>
      </c>
      <c r="E609" s="5">
        <f t="shared" si="81"/>
        <v>0</v>
      </c>
      <c r="H609" s="41">
        <f t="shared" si="76"/>
        <v>0</v>
      </c>
    </row>
    <row r="610" spans="1:8" outlineLevel="1">
      <c r="A610" s="180" t="s">
        <v>513</v>
      </c>
      <c r="B610" s="18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6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6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82">C612</f>
        <v>0</v>
      </c>
      <c r="E612" s="5">
        <f t="shared" si="82"/>
        <v>0</v>
      </c>
      <c r="H612" s="41">
        <f t="shared" si="76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82"/>
        <v>0</v>
      </c>
      <c r="E613" s="5">
        <f t="shared" si="82"/>
        <v>0</v>
      </c>
      <c r="H613" s="41">
        <f t="shared" si="76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82"/>
        <v>0</v>
      </c>
      <c r="E614" s="5">
        <f t="shared" si="82"/>
        <v>0</v>
      </c>
      <c r="H614" s="41">
        <f t="shared" si="76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82"/>
        <v>0</v>
      </c>
      <c r="E615" s="5">
        <f t="shared" si="82"/>
        <v>0</v>
      </c>
      <c r="H615" s="41">
        <f t="shared" si="76"/>
        <v>0</v>
      </c>
    </row>
    <row r="616" spans="1:8" outlineLevel="1">
      <c r="A616" s="180" t="s">
        <v>519</v>
      </c>
      <c r="B616" s="18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6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6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83">C618</f>
        <v>0</v>
      </c>
      <c r="E618" s="5">
        <f t="shared" si="83"/>
        <v>0</v>
      </c>
      <c r="H618" s="41">
        <f t="shared" si="76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83"/>
        <v>0</v>
      </c>
      <c r="E619" s="5">
        <f t="shared" si="83"/>
        <v>0</v>
      </c>
      <c r="H619" s="41">
        <f t="shared" si="76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83"/>
        <v>0</v>
      </c>
      <c r="E620" s="5">
        <f t="shared" si="83"/>
        <v>0</v>
      </c>
      <c r="H620" s="41">
        <f t="shared" si="76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83"/>
        <v>0</v>
      </c>
      <c r="E621" s="5">
        <f t="shared" si="83"/>
        <v>0</v>
      </c>
      <c r="H621" s="41">
        <f t="shared" si="76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83"/>
        <v>0</v>
      </c>
      <c r="E622" s="5">
        <f t="shared" si="83"/>
        <v>0</v>
      </c>
      <c r="H622" s="41">
        <f t="shared" si="76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83"/>
        <v>0</v>
      </c>
      <c r="E623" s="5">
        <f t="shared" si="83"/>
        <v>0</v>
      </c>
      <c r="H623" s="41">
        <f t="shared" si="76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83"/>
        <v>0</v>
      </c>
      <c r="E624" s="5">
        <f t="shared" si="83"/>
        <v>0</v>
      </c>
      <c r="H624" s="41">
        <f t="shared" si="76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83"/>
        <v>0</v>
      </c>
      <c r="E625" s="5">
        <f t="shared" si="83"/>
        <v>0</v>
      </c>
      <c r="H625" s="41">
        <f t="shared" si="76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83"/>
        <v>0</v>
      </c>
      <c r="E626" s="5">
        <f t="shared" si="83"/>
        <v>0</v>
      </c>
      <c r="H626" s="41">
        <f t="shared" si="76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83"/>
        <v>0</v>
      </c>
      <c r="E627" s="5">
        <f t="shared" si="83"/>
        <v>0</v>
      </c>
      <c r="H627" s="41">
        <f t="shared" si="76"/>
        <v>0</v>
      </c>
    </row>
    <row r="628" spans="1:10" outlineLevel="1">
      <c r="A628" s="180" t="s">
        <v>531</v>
      </c>
      <c r="B628" s="18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6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6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4">C630</f>
        <v>0</v>
      </c>
      <c r="E630" s="5">
        <f t="shared" si="84"/>
        <v>0</v>
      </c>
      <c r="H630" s="41">
        <f t="shared" si="76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4"/>
        <v>0</v>
      </c>
      <c r="E631" s="5">
        <f t="shared" si="84"/>
        <v>0</v>
      </c>
      <c r="H631" s="41">
        <f t="shared" si="76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4"/>
        <v>0</v>
      </c>
      <c r="E632" s="5">
        <f t="shared" si="84"/>
        <v>0</v>
      </c>
      <c r="H632" s="41">
        <f t="shared" si="76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4"/>
        <v>0</v>
      </c>
      <c r="E633" s="5">
        <f t="shared" si="84"/>
        <v>0</v>
      </c>
      <c r="H633" s="41">
        <f t="shared" si="76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4"/>
        <v>0</v>
      </c>
      <c r="E634" s="5">
        <f t="shared" si="84"/>
        <v>0</v>
      </c>
      <c r="H634" s="41">
        <f t="shared" si="76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4"/>
        <v>0</v>
      </c>
      <c r="E635" s="5">
        <f t="shared" si="84"/>
        <v>0</v>
      </c>
      <c r="H635" s="41">
        <f t="shared" si="76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4"/>
        <v>0</v>
      </c>
      <c r="E636" s="5">
        <f t="shared" si="84"/>
        <v>0</v>
      </c>
      <c r="H636" s="41">
        <f t="shared" si="76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4"/>
        <v>0</v>
      </c>
      <c r="E637" s="5">
        <f t="shared" si="84"/>
        <v>0</v>
      </c>
      <c r="H637" s="41">
        <f t="shared" si="76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6"/>
        <v>0</v>
      </c>
      <c r="I638" s="42"/>
      <c r="J638" s="40" t="b">
        <f>AND(H638=I638)</f>
        <v>1</v>
      </c>
    </row>
    <row r="639" spans="1:10" outlineLevel="1">
      <c r="A639" s="180" t="s">
        <v>542</v>
      </c>
      <c r="B639" s="181"/>
      <c r="C639" s="32">
        <v>0</v>
      </c>
      <c r="D639" s="32">
        <f t="shared" ref="D639:E641" si="85">C639</f>
        <v>0</v>
      </c>
      <c r="E639" s="32">
        <f t="shared" si="85"/>
        <v>0</v>
      </c>
      <c r="H639" s="41">
        <f t="shared" si="76"/>
        <v>0</v>
      </c>
    </row>
    <row r="640" spans="1:10" outlineLevel="1">
      <c r="A640" s="180" t="s">
        <v>543</v>
      </c>
      <c r="B640" s="181"/>
      <c r="C640" s="32">
        <v>0</v>
      </c>
      <c r="D640" s="32">
        <f t="shared" si="85"/>
        <v>0</v>
      </c>
      <c r="E640" s="32">
        <f t="shared" si="85"/>
        <v>0</v>
      </c>
      <c r="H640" s="41">
        <f t="shared" si="76"/>
        <v>0</v>
      </c>
    </row>
    <row r="641" spans="1:10" outlineLevel="1">
      <c r="A641" s="180" t="s">
        <v>544</v>
      </c>
      <c r="B641" s="181"/>
      <c r="C641" s="32">
        <v>0</v>
      </c>
      <c r="D641" s="32">
        <f t="shared" si="85"/>
        <v>0</v>
      </c>
      <c r="E641" s="32">
        <f t="shared" si="85"/>
        <v>0</v>
      </c>
      <c r="H641" s="41">
        <f t="shared" si="76"/>
        <v>0</v>
      </c>
    </row>
    <row r="642" spans="1:10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6">C642</f>
        <v>0</v>
      </c>
      <c r="I642" s="42"/>
      <c r="J642" s="40" t="b">
        <f>AND(H642=I642)</f>
        <v>1</v>
      </c>
    </row>
    <row r="643" spans="1:10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6"/>
        <v>0</v>
      </c>
    </row>
    <row r="644" spans="1:10" outlineLevel="1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  <c r="H644" s="41">
        <f t="shared" si="86"/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6"/>
        <v>0</v>
      </c>
      <c r="I645" s="42"/>
      <c r="J645" s="40" t="b">
        <f>AND(H645=I645)</f>
        <v>1</v>
      </c>
    </row>
    <row r="646" spans="1:10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6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6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7">C648</f>
        <v>0</v>
      </c>
      <c r="E648" s="5">
        <f t="shared" si="87"/>
        <v>0</v>
      </c>
      <c r="H648" s="41">
        <f t="shared" si="86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7"/>
        <v>0</v>
      </c>
      <c r="E649" s="5">
        <f t="shared" si="87"/>
        <v>0</v>
      </c>
      <c r="H649" s="41">
        <f t="shared" si="86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7"/>
        <v>0</v>
      </c>
      <c r="E650" s="5">
        <f t="shared" si="87"/>
        <v>0</v>
      </c>
      <c r="H650" s="41">
        <f t="shared" si="86"/>
        <v>0</v>
      </c>
    </row>
    <row r="651" spans="1:10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6"/>
        <v>0</v>
      </c>
    </row>
    <row r="652" spans="1:10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6"/>
        <v>0</v>
      </c>
    </row>
    <row r="653" spans="1:10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6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6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8">C655</f>
        <v>0</v>
      </c>
      <c r="E655" s="5">
        <f t="shared" si="88"/>
        <v>0</v>
      </c>
      <c r="H655" s="41">
        <f t="shared" si="86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8"/>
        <v>0</v>
      </c>
      <c r="E656" s="5">
        <f t="shared" si="88"/>
        <v>0</v>
      </c>
      <c r="H656" s="41">
        <f t="shared" si="86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8"/>
        <v>0</v>
      </c>
      <c r="E657" s="5">
        <f t="shared" si="88"/>
        <v>0</v>
      </c>
      <c r="H657" s="41">
        <f t="shared" si="86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8"/>
        <v>0</v>
      </c>
      <c r="E658" s="5">
        <f t="shared" si="88"/>
        <v>0</v>
      </c>
      <c r="H658" s="41">
        <f t="shared" si="86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8"/>
        <v>0</v>
      </c>
      <c r="E659" s="5">
        <f t="shared" si="88"/>
        <v>0</v>
      </c>
      <c r="H659" s="41">
        <f t="shared" si="86"/>
        <v>0</v>
      </c>
    </row>
    <row r="660" spans="1:8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6"/>
        <v>0</v>
      </c>
    </row>
    <row r="661" spans="1:8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6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9">C662</f>
        <v>0</v>
      </c>
      <c r="E662" s="5">
        <f t="shared" si="89"/>
        <v>0</v>
      </c>
      <c r="H662" s="41">
        <f t="shared" si="86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9"/>
        <v>0</v>
      </c>
      <c r="E663" s="5">
        <f t="shared" si="89"/>
        <v>0</v>
      </c>
      <c r="H663" s="41">
        <f t="shared" si="86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9"/>
        <v>0</v>
      </c>
      <c r="E664" s="5">
        <f t="shared" si="89"/>
        <v>0</v>
      </c>
      <c r="H664" s="41">
        <f t="shared" si="86"/>
        <v>0</v>
      </c>
    </row>
    <row r="665" spans="1:8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6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90">C666</f>
        <v>0</v>
      </c>
      <c r="E666" s="5">
        <f t="shared" si="90"/>
        <v>0</v>
      </c>
      <c r="H666" s="41">
        <f t="shared" si="86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90"/>
        <v>0</v>
      </c>
      <c r="E667" s="5">
        <f t="shared" si="90"/>
        <v>0</v>
      </c>
      <c r="H667" s="41">
        <f t="shared" si="86"/>
        <v>0</v>
      </c>
    </row>
    <row r="668" spans="1:8" outlineLevel="1">
      <c r="A668" s="180" t="s">
        <v>556</v>
      </c>
      <c r="B668" s="181"/>
      <c r="C668" s="32">
        <v>0</v>
      </c>
      <c r="D668" s="32">
        <f t="shared" si="90"/>
        <v>0</v>
      </c>
      <c r="E668" s="32">
        <f t="shared" si="90"/>
        <v>0</v>
      </c>
      <c r="H668" s="41">
        <f t="shared" si="86"/>
        <v>0</v>
      </c>
    </row>
    <row r="669" spans="1:8" outlineLevel="1" collapsed="1">
      <c r="A669" s="180" t="s">
        <v>557</v>
      </c>
      <c r="B669" s="181"/>
      <c r="C669" s="32">
        <v>0</v>
      </c>
      <c r="D669" s="32">
        <f t="shared" si="90"/>
        <v>0</v>
      </c>
      <c r="E669" s="32">
        <f t="shared" si="90"/>
        <v>0</v>
      </c>
      <c r="H669" s="41">
        <f t="shared" si="86"/>
        <v>0</v>
      </c>
    </row>
    <row r="670" spans="1:8" outlineLevel="1" collapsed="1">
      <c r="A670" s="180" t="s">
        <v>558</v>
      </c>
      <c r="B670" s="181"/>
      <c r="C670" s="32">
        <v>0</v>
      </c>
      <c r="D670" s="32">
        <f t="shared" si="90"/>
        <v>0</v>
      </c>
      <c r="E670" s="32">
        <f t="shared" si="90"/>
        <v>0</v>
      </c>
      <c r="H670" s="41">
        <f t="shared" si="86"/>
        <v>0</v>
      </c>
    </row>
    <row r="671" spans="1:8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6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6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91">C673</f>
        <v>0</v>
      </c>
      <c r="E673" s="5">
        <f t="shared" si="91"/>
        <v>0</v>
      </c>
      <c r="H673" s="41">
        <f t="shared" si="86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91"/>
        <v>0</v>
      </c>
      <c r="E674" s="5">
        <f t="shared" si="91"/>
        <v>0</v>
      </c>
      <c r="H674" s="41">
        <f t="shared" si="86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91"/>
        <v>0</v>
      </c>
      <c r="E675" s="5">
        <f t="shared" si="91"/>
        <v>0</v>
      </c>
      <c r="H675" s="41">
        <f t="shared" si="86"/>
        <v>0</v>
      </c>
    </row>
    <row r="676" spans="1:8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6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6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6"/>
        <v>0</v>
      </c>
    </row>
    <row r="679" spans="1:8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6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6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92">C681</f>
        <v>0</v>
      </c>
      <c r="E681" s="5">
        <f t="shared" si="92"/>
        <v>0</v>
      </c>
      <c r="H681" s="41">
        <f t="shared" si="86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92"/>
        <v>0</v>
      </c>
      <c r="E682" s="5">
        <f t="shared" si="92"/>
        <v>0</v>
      </c>
      <c r="H682" s="41">
        <f t="shared" si="86"/>
        <v>0</v>
      </c>
    </row>
    <row r="683" spans="1:8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6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93">C684</f>
        <v>0</v>
      </c>
      <c r="E684" s="5">
        <f t="shared" si="93"/>
        <v>0</v>
      </c>
      <c r="H684" s="41">
        <f t="shared" si="86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93"/>
        <v>0</v>
      </c>
      <c r="E685" s="5">
        <f t="shared" si="93"/>
        <v>0</v>
      </c>
      <c r="H685" s="41">
        <f t="shared" si="86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93"/>
        <v>0</v>
      </c>
      <c r="E686" s="5">
        <f t="shared" si="93"/>
        <v>0</v>
      </c>
      <c r="H686" s="41">
        <f t="shared" si="86"/>
        <v>0</v>
      </c>
    </row>
    <row r="687" spans="1:8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6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6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4">C689</f>
        <v>0</v>
      </c>
      <c r="E689" s="5">
        <f t="shared" si="94"/>
        <v>0</v>
      </c>
      <c r="H689" s="41">
        <f t="shared" si="86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4"/>
        <v>0</v>
      </c>
      <c r="E690" s="5">
        <f t="shared" si="94"/>
        <v>0</v>
      </c>
      <c r="H690" s="41">
        <f t="shared" si="86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4"/>
        <v>0</v>
      </c>
      <c r="E691" s="5">
        <f t="shared" si="94"/>
        <v>0</v>
      </c>
      <c r="H691" s="41">
        <f t="shared" si="86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4"/>
        <v>0</v>
      </c>
      <c r="E692" s="5">
        <f t="shared" si="94"/>
        <v>0</v>
      </c>
      <c r="H692" s="41">
        <f t="shared" si="86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4"/>
        <v>0</v>
      </c>
      <c r="E693" s="5">
        <f t="shared" si="94"/>
        <v>0</v>
      </c>
      <c r="H693" s="41">
        <f t="shared" si="86"/>
        <v>0</v>
      </c>
    </row>
    <row r="694" spans="1:8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6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6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5">C696</f>
        <v>0</v>
      </c>
      <c r="E696" s="5">
        <f t="shared" si="95"/>
        <v>0</v>
      </c>
      <c r="H696" s="41">
        <f t="shared" si="86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5"/>
        <v>0</v>
      </c>
      <c r="E697" s="5">
        <f t="shared" si="95"/>
        <v>0</v>
      </c>
      <c r="H697" s="41">
        <f t="shared" si="86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5"/>
        <v>0</v>
      </c>
      <c r="E698" s="5">
        <f t="shared" si="95"/>
        <v>0</v>
      </c>
      <c r="H698" s="41">
        <f t="shared" si="86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5"/>
        <v>0</v>
      </c>
      <c r="E699" s="5">
        <f t="shared" si="95"/>
        <v>0</v>
      </c>
      <c r="H699" s="41">
        <f t="shared" si="86"/>
        <v>0</v>
      </c>
    </row>
    <row r="700" spans="1:8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6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6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6">C702</f>
        <v>0</v>
      </c>
      <c r="E702" s="5">
        <f t="shared" si="96"/>
        <v>0</v>
      </c>
      <c r="H702" s="41">
        <f t="shared" si="86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6"/>
        <v>0</v>
      </c>
      <c r="E703" s="5">
        <f t="shared" si="96"/>
        <v>0</v>
      </c>
      <c r="H703" s="41">
        <f t="shared" si="86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6"/>
        <v>0</v>
      </c>
      <c r="E704" s="5">
        <f t="shared" si="96"/>
        <v>0</v>
      </c>
      <c r="H704" s="41">
        <f t="shared" si="86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6"/>
        <v>0</v>
      </c>
      <c r="E705" s="5">
        <f t="shared" si="96"/>
        <v>0</v>
      </c>
      <c r="H705" s="41">
        <f t="shared" si="86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6"/>
        <v>0</v>
      </c>
      <c r="E706" s="5">
        <f t="shared" si="96"/>
        <v>0</v>
      </c>
      <c r="H706" s="41">
        <f t="shared" ref="H706:H726" si="97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6"/>
        <v>0</v>
      </c>
      <c r="E707" s="5">
        <f t="shared" si="96"/>
        <v>0</v>
      </c>
      <c r="H707" s="41">
        <f t="shared" si="97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6"/>
        <v>0</v>
      </c>
      <c r="E708" s="5">
        <f t="shared" si="96"/>
        <v>0</v>
      </c>
      <c r="H708" s="41">
        <f t="shared" si="97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6"/>
        <v>0</v>
      </c>
      <c r="E709" s="5">
        <f t="shared" si="96"/>
        <v>0</v>
      </c>
      <c r="H709" s="41">
        <f t="shared" si="97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6"/>
        <v>0</v>
      </c>
      <c r="E710" s="5">
        <f t="shared" si="96"/>
        <v>0</v>
      </c>
      <c r="H710" s="41">
        <f t="shared" si="97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6"/>
        <v>0</v>
      </c>
      <c r="E711" s="5">
        <f t="shared" si="96"/>
        <v>0</v>
      </c>
      <c r="H711" s="41">
        <f t="shared" si="97"/>
        <v>0</v>
      </c>
    </row>
    <row r="712" spans="1:10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7"/>
        <v>0</v>
      </c>
    </row>
    <row r="713" spans="1:10" outlineLevel="1">
      <c r="A713" s="180" t="s">
        <v>567</v>
      </c>
      <c r="B713" s="181"/>
      <c r="C713" s="32">
        <v>0</v>
      </c>
      <c r="D713" s="31">
        <f t="shared" ref="D713:E715" si="98">C713</f>
        <v>0</v>
      </c>
      <c r="E713" s="31">
        <f t="shared" si="98"/>
        <v>0</v>
      </c>
      <c r="H713" s="41">
        <f t="shared" si="97"/>
        <v>0</v>
      </c>
    </row>
    <row r="714" spans="1:10" outlineLevel="1">
      <c r="A714" s="180" t="s">
        <v>568</v>
      </c>
      <c r="B714" s="181"/>
      <c r="C714" s="32">
        <v>0</v>
      </c>
      <c r="D714" s="31">
        <f t="shared" si="98"/>
        <v>0</v>
      </c>
      <c r="E714" s="31">
        <f t="shared" si="98"/>
        <v>0</v>
      </c>
      <c r="H714" s="41">
        <f t="shared" si="97"/>
        <v>0</v>
      </c>
    </row>
    <row r="715" spans="1:10" outlineLevel="1">
      <c r="A715" s="180" t="s">
        <v>569</v>
      </c>
      <c r="B715" s="181"/>
      <c r="C715" s="32">
        <v>0</v>
      </c>
      <c r="D715" s="31">
        <f t="shared" si="98"/>
        <v>0</v>
      </c>
      <c r="E715" s="31">
        <f t="shared" si="98"/>
        <v>0</v>
      </c>
      <c r="H715" s="41">
        <f t="shared" si="97"/>
        <v>0</v>
      </c>
    </row>
    <row r="716" spans="1:10">
      <c r="A716" s="178" t="s">
        <v>570</v>
      </c>
      <c r="B716" s="179"/>
      <c r="C716" s="36">
        <f>C717</f>
        <v>119978</v>
      </c>
      <c r="D716" s="36">
        <f>D717</f>
        <v>119978</v>
      </c>
      <c r="E716" s="36">
        <f>E717</f>
        <v>119978</v>
      </c>
      <c r="G716" s="39" t="s">
        <v>66</v>
      </c>
      <c r="H716" s="41">
        <f t="shared" si="97"/>
        <v>119978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119978</v>
      </c>
      <c r="D717" s="33">
        <f>D718+D722</f>
        <v>119978</v>
      </c>
      <c r="E717" s="33">
        <f>E718+E722</f>
        <v>119978</v>
      </c>
      <c r="G717" s="39" t="s">
        <v>599</v>
      </c>
      <c r="H717" s="41">
        <f t="shared" si="97"/>
        <v>119978</v>
      </c>
      <c r="I717" s="42"/>
      <c r="J717" s="40" t="b">
        <f>AND(H717=I717)</f>
        <v>0</v>
      </c>
    </row>
    <row r="718" spans="1:10" outlineLevel="1" collapsed="1">
      <c r="A718" s="174" t="s">
        <v>851</v>
      </c>
      <c r="B718" s="175"/>
      <c r="C718" s="31">
        <f>SUM(C719:C721)</f>
        <v>119978</v>
      </c>
      <c r="D718" s="31">
        <f>SUM(D719:D721)</f>
        <v>119978</v>
      </c>
      <c r="E718" s="31">
        <f>SUM(E719:E721)</f>
        <v>119978</v>
      </c>
      <c r="H718" s="41">
        <f t="shared" si="97"/>
        <v>119978</v>
      </c>
    </row>
    <row r="719" spans="1:10" ht="15" customHeight="1" outlineLevel="2">
      <c r="A719" s="6">
        <v>10950</v>
      </c>
      <c r="B719" s="4" t="s">
        <v>572</v>
      </c>
      <c r="C719" s="146">
        <v>119978</v>
      </c>
      <c r="D719" s="5">
        <f>C719</f>
        <v>119978</v>
      </c>
      <c r="E719" s="5">
        <f>D719</f>
        <v>119978</v>
      </c>
      <c r="H719" s="41">
        <f t="shared" si="97"/>
        <v>119978</v>
      </c>
    </row>
    <row r="720" spans="1:10" ht="15" customHeight="1" outlineLevel="2">
      <c r="A720" s="6">
        <v>10950</v>
      </c>
      <c r="B720" s="4" t="s">
        <v>573</v>
      </c>
      <c r="C720" s="147"/>
      <c r="D720" s="5">
        <f t="shared" ref="D720:E721" si="99">C720</f>
        <v>0</v>
      </c>
      <c r="E720" s="5">
        <f t="shared" si="99"/>
        <v>0</v>
      </c>
      <c r="H720" s="41">
        <f t="shared" si="97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9"/>
        <v>0</v>
      </c>
      <c r="E721" s="5">
        <f t="shared" si="99"/>
        <v>0</v>
      </c>
      <c r="H721" s="41">
        <f t="shared" si="97"/>
        <v>0</v>
      </c>
    </row>
    <row r="722" spans="1:10" outlineLevel="1">
      <c r="A722" s="174" t="s">
        <v>850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7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7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7"/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7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7"/>
        <v>0</v>
      </c>
      <c r="I726" s="42"/>
      <c r="J726" s="40" t="b">
        <f>AND(H726=I726)</f>
        <v>1</v>
      </c>
    </row>
    <row r="727" spans="1:10" outlineLevel="1">
      <c r="A727" s="174" t="s">
        <v>849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4" t="s">
        <v>848</v>
      </c>
      <c r="B730" s="175"/>
      <c r="C730" s="31">
        <f t="shared" ref="C730:E731" si="100">C731</f>
        <v>0</v>
      </c>
      <c r="D730" s="31">
        <f t="shared" si="100"/>
        <v>0</v>
      </c>
      <c r="E730" s="31">
        <f t="shared" si="100"/>
        <v>0</v>
      </c>
    </row>
    <row r="731" spans="1:10" outlineLevel="2">
      <c r="A731" s="6">
        <v>2</v>
      </c>
      <c r="B731" s="4" t="s">
        <v>822</v>
      </c>
      <c r="C731" s="5">
        <f t="shared" si="100"/>
        <v>0</v>
      </c>
      <c r="D731" s="5">
        <f t="shared" si="100"/>
        <v>0</v>
      </c>
      <c r="E731" s="5">
        <f t="shared" si="100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4" t="s">
        <v>846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101">C735</f>
        <v>0</v>
      </c>
      <c r="E735" s="30">
        <f t="shared" si="101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101"/>
        <v>0</v>
      </c>
      <c r="E736" s="30">
        <f t="shared" si="101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101"/>
        <v>0</v>
      </c>
      <c r="E737" s="5">
        <f t="shared" si="101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101"/>
        <v>0</v>
      </c>
      <c r="E738" s="5">
        <f t="shared" si="101"/>
        <v>0</v>
      </c>
    </row>
    <row r="739" spans="1:5" outlineLevel="1">
      <c r="A739" s="174" t="s">
        <v>843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4" t="s">
        <v>842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4" t="s">
        <v>841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102">C747</f>
        <v>0</v>
      </c>
      <c r="E747" s="30">
        <f t="shared" si="102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102"/>
        <v>0</v>
      </c>
      <c r="E748" s="5">
        <f t="shared" si="102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102"/>
        <v>0</v>
      </c>
      <c r="E749" s="5">
        <f t="shared" si="102"/>
        <v>0</v>
      </c>
    </row>
    <row r="750" spans="1:5" outlineLevel="1">
      <c r="A750" s="174" t="s">
        <v>836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103">C752</f>
        <v>0</v>
      </c>
      <c r="E752" s="124">
        <f t="shared" si="103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103"/>
        <v>0</v>
      </c>
      <c r="E753" s="124">
        <f t="shared" si="103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103"/>
        <v>0</v>
      </c>
      <c r="E754" s="5">
        <f t="shared" si="103"/>
        <v>0</v>
      </c>
    </row>
    <row r="755" spans="1:5" outlineLevel="1">
      <c r="A755" s="174" t="s">
        <v>834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104">C758</f>
        <v>0</v>
      </c>
      <c r="E758" s="30">
        <f t="shared" si="104"/>
        <v>0</v>
      </c>
    </row>
    <row r="759" spans="1:5" outlineLevel="3">
      <c r="A759" s="29"/>
      <c r="B759" s="28" t="s">
        <v>831</v>
      </c>
      <c r="C759" s="30"/>
      <c r="D759" s="30">
        <f t="shared" si="104"/>
        <v>0</v>
      </c>
      <c r="E759" s="30">
        <f t="shared" si="104"/>
        <v>0</v>
      </c>
    </row>
    <row r="760" spans="1:5" outlineLevel="1">
      <c r="A760" s="174" t="s">
        <v>830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5">C762</f>
        <v>0</v>
      </c>
      <c r="E762" s="30">
        <f t="shared" si="105"/>
        <v>0</v>
      </c>
    </row>
    <row r="763" spans="1:5" outlineLevel="3">
      <c r="A763" s="29"/>
      <c r="B763" s="28" t="s">
        <v>819</v>
      </c>
      <c r="C763" s="30"/>
      <c r="D763" s="30">
        <f t="shared" si="105"/>
        <v>0</v>
      </c>
      <c r="E763" s="30">
        <f t="shared" si="105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5"/>
        <v>0</v>
      </c>
      <c r="E764" s="5">
        <f t="shared" si="105"/>
        <v>0</v>
      </c>
    </row>
    <row r="765" spans="1:5" outlineLevel="1">
      <c r="A765" s="174" t="s">
        <v>828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4" t="s">
        <v>826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4" t="s">
        <v>823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6">C774</f>
        <v>0</v>
      </c>
      <c r="E774" s="30">
        <f t="shared" si="106"/>
        <v>0</v>
      </c>
    </row>
    <row r="775" spans="1:5" outlineLevel="3">
      <c r="A775" s="29"/>
      <c r="B775" s="28" t="s">
        <v>819</v>
      </c>
      <c r="C775" s="30"/>
      <c r="D775" s="30">
        <f t="shared" si="106"/>
        <v>0</v>
      </c>
      <c r="E775" s="30">
        <f t="shared" si="106"/>
        <v>0</v>
      </c>
    </row>
    <row r="776" spans="1:5" outlineLevel="3">
      <c r="A776" s="29"/>
      <c r="B776" s="28" t="s">
        <v>818</v>
      </c>
      <c r="C776" s="30"/>
      <c r="D776" s="30">
        <f t="shared" si="106"/>
        <v>0</v>
      </c>
      <c r="E776" s="30">
        <f t="shared" si="106"/>
        <v>0</v>
      </c>
    </row>
    <row r="777" spans="1:5" outlineLevel="1">
      <c r="A777" s="174" t="s">
        <v>817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60:J561 J339 J547 J550:J551">
      <formula1>C2+C114</formula1>
    </dataValidation>
    <dataValidation type="custom" allowBlank="1" showInputMessage="1" showErrorMessage="1" sqref="J483">
      <formula1>C484+C595</formula1>
    </dataValidation>
    <dataValidation type="decimal" operator="greaterThanOrEqual" allowBlank="1" showInputMessage="1" showErrorMessage="1" sqref="C12:E37 C136:E151 C254:C255 C5:E10 C62:E66 C171:E176 C164:E169 C154:E162 C98:E113 C117:E134 C69:E96 C39:E6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Q96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993</v>
      </c>
    </row>
    <row r="3" spans="1:12" ht="15.75">
      <c r="A3" s="13" t="s">
        <v>994</v>
      </c>
      <c r="K3" s="117" t="s">
        <v>756</v>
      </c>
      <c r="L3" s="117" t="s">
        <v>758</v>
      </c>
    </row>
    <row r="4" spans="1:12" ht="15.75">
      <c r="A4" s="13" t="s">
        <v>995</v>
      </c>
      <c r="K4" s="117" t="s">
        <v>757</v>
      </c>
      <c r="L4" s="117" t="s">
        <v>759</v>
      </c>
    </row>
    <row r="5" spans="1:12" ht="15.75">
      <c r="A5" s="13" t="s">
        <v>996</v>
      </c>
      <c r="L5" s="117" t="s">
        <v>760</v>
      </c>
    </row>
    <row r="6" spans="1:12" ht="15.75">
      <c r="A6" s="13" t="s">
        <v>996</v>
      </c>
      <c r="L6" s="117" t="s">
        <v>761</v>
      </c>
    </row>
    <row r="7" spans="1:12" ht="15.75">
      <c r="A7" s="13" t="s">
        <v>996</v>
      </c>
    </row>
    <row r="8" spans="1:12" ht="15.75">
      <c r="A8" s="13" t="s">
        <v>996</v>
      </c>
    </row>
    <row r="9" spans="1:12" ht="15.75">
      <c r="A9" s="13" t="s">
        <v>996</v>
      </c>
    </row>
    <row r="10" spans="1:12" ht="15.75">
      <c r="A10" s="13" t="s">
        <v>996</v>
      </c>
    </row>
    <row r="11" spans="1:12" ht="15.75">
      <c r="A11" s="13" t="s">
        <v>996</v>
      </c>
    </row>
    <row r="12" spans="1:12" ht="15.75">
      <c r="A12" s="13" t="s">
        <v>996</v>
      </c>
    </row>
    <row r="13" spans="1:12" ht="15.75">
      <c r="A13" s="13" t="s">
        <v>996</v>
      </c>
    </row>
    <row r="14" spans="1:12" ht="15.75">
      <c r="A14" s="13" t="s">
        <v>996</v>
      </c>
    </row>
    <row r="15" spans="1:12" ht="15.75">
      <c r="A15" s="13" t="s">
        <v>996</v>
      </c>
    </row>
    <row r="16" spans="1:12" ht="15.75">
      <c r="A16" s="13" t="s">
        <v>996</v>
      </c>
    </row>
    <row r="17" spans="1:1" ht="15.75">
      <c r="A17" s="13" t="s">
        <v>996</v>
      </c>
    </row>
    <row r="18" spans="1:1" ht="15.75">
      <c r="A18" s="13" t="s">
        <v>996</v>
      </c>
    </row>
    <row r="19" spans="1:1" ht="15.75">
      <c r="A19" s="13" t="s">
        <v>996</v>
      </c>
    </row>
    <row r="20" spans="1:1" ht="15.75">
      <c r="A20" s="13" t="s">
        <v>996</v>
      </c>
    </row>
    <row r="21" spans="1:1" ht="15.75">
      <c r="A21" s="13" t="s">
        <v>996</v>
      </c>
    </row>
    <row r="22" spans="1:1" ht="15.75">
      <c r="A22" s="13" t="s">
        <v>996</v>
      </c>
    </row>
    <row r="23" spans="1:1" ht="15.75">
      <c r="A23" s="13" t="s">
        <v>996</v>
      </c>
    </row>
    <row r="24" spans="1:1" ht="15.75">
      <c r="A24" s="13" t="s">
        <v>996</v>
      </c>
    </row>
    <row r="25" spans="1:1" ht="15.75">
      <c r="A25" s="13" t="s">
        <v>996</v>
      </c>
    </row>
    <row r="26" spans="1:1" ht="15.75">
      <c r="A26" s="13" t="s">
        <v>996</v>
      </c>
    </row>
    <row r="27" spans="1:1" ht="15.75">
      <c r="A27" s="13" t="s">
        <v>996</v>
      </c>
    </row>
    <row r="28" spans="1:1" ht="15.75">
      <c r="A28" s="13" t="s">
        <v>996</v>
      </c>
    </row>
    <row r="29" spans="1:1" ht="15.75">
      <c r="A29" s="13" t="s">
        <v>996</v>
      </c>
    </row>
    <row r="30" spans="1:1" ht="15.75">
      <c r="A30" s="13" t="s">
        <v>996</v>
      </c>
    </row>
    <row r="31" spans="1:1" ht="15.75">
      <c r="A31" s="13" t="s">
        <v>996</v>
      </c>
    </row>
    <row r="32" spans="1:1" ht="15.75">
      <c r="A32" s="13" t="s">
        <v>996</v>
      </c>
    </row>
    <row r="33" spans="1:1" ht="15.75">
      <c r="A33" s="13" t="s">
        <v>996</v>
      </c>
    </row>
    <row r="34" spans="1:1" ht="15.75">
      <c r="A34" s="13" t="s">
        <v>996</v>
      </c>
    </row>
    <row r="35" spans="1:1" ht="15.75">
      <c r="A35" s="13" t="s">
        <v>996</v>
      </c>
    </row>
    <row r="36" spans="1:1" ht="15.75">
      <c r="A36" s="13" t="s">
        <v>996</v>
      </c>
    </row>
    <row r="37" spans="1:1" ht="15.75">
      <c r="A37" s="13" t="s">
        <v>996</v>
      </c>
    </row>
    <row r="38" spans="1:1" ht="15.75">
      <c r="A38" s="13" t="s">
        <v>996</v>
      </c>
    </row>
    <row r="39" spans="1:1" ht="15.75">
      <c r="A39" s="13" t="s">
        <v>996</v>
      </c>
    </row>
    <row r="40" spans="1:1" ht="15.75">
      <c r="A40" s="13" t="s">
        <v>996</v>
      </c>
    </row>
    <row r="41" spans="1:1" ht="15.75">
      <c r="A41" s="13" t="s">
        <v>996</v>
      </c>
    </row>
    <row r="42" spans="1:1" ht="15.75">
      <c r="A42" s="13" t="s">
        <v>996</v>
      </c>
    </row>
    <row r="43" spans="1:1" ht="15.75">
      <c r="A43" s="13" t="s">
        <v>996</v>
      </c>
    </row>
    <row r="44" spans="1:1" ht="15.75">
      <c r="A44" s="13" t="s">
        <v>996</v>
      </c>
    </row>
    <row r="45" spans="1:1" ht="15.75">
      <c r="A45" s="13" t="s">
        <v>996</v>
      </c>
    </row>
    <row r="46" spans="1:1" ht="15.75">
      <c r="A46" s="13" t="s">
        <v>996</v>
      </c>
    </row>
    <row r="47" spans="1:1" ht="15.75">
      <c r="A47" s="13" t="s">
        <v>996</v>
      </c>
    </row>
    <row r="48" spans="1:1" ht="15.75">
      <c r="A48" s="13" t="s">
        <v>996</v>
      </c>
    </row>
    <row r="49" spans="1:1" ht="15.75">
      <c r="A49" s="13" t="s">
        <v>996</v>
      </c>
    </row>
    <row r="50" spans="1:1" ht="15.75">
      <c r="A50" s="13" t="s">
        <v>996</v>
      </c>
    </row>
    <row r="51" spans="1:1" ht="15.75">
      <c r="A51" s="13" t="s">
        <v>996</v>
      </c>
    </row>
    <row r="52" spans="1:1" ht="15.75">
      <c r="A52" s="13" t="s">
        <v>996</v>
      </c>
    </row>
    <row r="53" spans="1:1" ht="15.75">
      <c r="A53" s="13" t="s">
        <v>996</v>
      </c>
    </row>
    <row r="54" spans="1:1" ht="15.75">
      <c r="A54" s="13" t="s">
        <v>996</v>
      </c>
    </row>
    <row r="55" spans="1:1" ht="15.75">
      <c r="A55" s="13" t="s">
        <v>996</v>
      </c>
    </row>
    <row r="56" spans="1:1" ht="15.75">
      <c r="A56" s="13" t="s">
        <v>996</v>
      </c>
    </row>
    <row r="57" spans="1:1" ht="15.75">
      <c r="A57" s="13" t="s">
        <v>996</v>
      </c>
    </row>
    <row r="58" spans="1:1" ht="15.75">
      <c r="A58" s="13" t="s">
        <v>996</v>
      </c>
    </row>
    <row r="59" spans="1:1" ht="15.75">
      <c r="A59" s="13" t="s">
        <v>996</v>
      </c>
    </row>
    <row r="60" spans="1:1" ht="15.75">
      <c r="A60" s="13" t="s">
        <v>996</v>
      </c>
    </row>
    <row r="61" spans="1:1" ht="15.75">
      <c r="A61" s="13" t="s">
        <v>996</v>
      </c>
    </row>
    <row r="62" spans="1:1" ht="15.75">
      <c r="A62" s="13" t="s">
        <v>996</v>
      </c>
    </row>
    <row r="63" spans="1:1" ht="15.75">
      <c r="A63" s="13" t="s">
        <v>996</v>
      </c>
    </row>
    <row r="64" spans="1:1" ht="15.75">
      <c r="A64" s="13" t="s">
        <v>996</v>
      </c>
    </row>
    <row r="65" spans="1:1" ht="15.75">
      <c r="A65" s="13" t="s">
        <v>996</v>
      </c>
    </row>
    <row r="66" spans="1:1" ht="15.75">
      <c r="A66" s="13" t="s">
        <v>996</v>
      </c>
    </row>
    <row r="67" spans="1:1" ht="15.75">
      <c r="A67" s="13" t="s">
        <v>996</v>
      </c>
    </row>
    <row r="68" spans="1:1" ht="15.75">
      <c r="A68" s="13" t="s">
        <v>996</v>
      </c>
    </row>
    <row r="69" spans="1:1" ht="15.75">
      <c r="A69" s="13" t="s">
        <v>996</v>
      </c>
    </row>
    <row r="70" spans="1:1" ht="15.75">
      <c r="A70" s="13" t="s">
        <v>996</v>
      </c>
    </row>
    <row r="71" spans="1:1" ht="15.75">
      <c r="A71" s="13" t="s">
        <v>996</v>
      </c>
    </row>
    <row r="72" spans="1:1" ht="15.75">
      <c r="A72" s="13" t="s">
        <v>996</v>
      </c>
    </row>
    <row r="73" spans="1:1" ht="15.75">
      <c r="A73" s="13" t="s">
        <v>996</v>
      </c>
    </row>
    <row r="74" spans="1:1" ht="15.75">
      <c r="A74" s="13" t="s">
        <v>996</v>
      </c>
    </row>
    <row r="75" spans="1:1" ht="15.75">
      <c r="A75" s="13" t="s">
        <v>996</v>
      </c>
    </row>
    <row r="76" spans="1:1" ht="15.75">
      <c r="A76" s="13" t="s">
        <v>996</v>
      </c>
    </row>
    <row r="77" spans="1:1" ht="15.75">
      <c r="A77" s="13" t="s">
        <v>997</v>
      </c>
    </row>
    <row r="78" spans="1:1" ht="15.75">
      <c r="A78" s="13" t="s">
        <v>998</v>
      </c>
    </row>
    <row r="79" spans="1:1" ht="15.75">
      <c r="A79" s="13"/>
    </row>
    <row r="80" spans="1:1" ht="15.75">
      <c r="A80" s="13"/>
    </row>
    <row r="81" spans="1:1" ht="15.75">
      <c r="A81" s="13"/>
    </row>
    <row r="82" spans="1:1" ht="15.75">
      <c r="A82" s="13"/>
    </row>
    <row r="83" spans="1:1" ht="15.75">
      <c r="A83" s="13"/>
    </row>
    <row r="84" spans="1:1" ht="15.75">
      <c r="A84" s="13"/>
    </row>
    <row r="85" spans="1:1" ht="15.75">
      <c r="A85" s="13"/>
    </row>
    <row r="86" spans="1:1" ht="15.75">
      <c r="A86" s="13"/>
    </row>
    <row r="87" spans="1:1" ht="15.75">
      <c r="A87" s="13"/>
    </row>
    <row r="88" spans="1:1" ht="15.75">
      <c r="A88" s="13"/>
    </row>
    <row r="89" spans="1:1" ht="15.75">
      <c r="A89" s="13"/>
    </row>
    <row r="90" spans="1:1" ht="15.75">
      <c r="A90" s="13"/>
    </row>
    <row r="91" spans="1:1" ht="15.75">
      <c r="A91" s="13"/>
    </row>
    <row r="92" spans="1:1" ht="15.75">
      <c r="A92" s="13"/>
    </row>
    <row r="93" spans="1:1" ht="15.75">
      <c r="A93" s="13"/>
    </row>
    <row r="94" spans="1:1" ht="15.75">
      <c r="A94" s="13"/>
    </row>
    <row r="95" spans="1:1" ht="15.75">
      <c r="A95" s="13"/>
    </row>
    <row r="96" spans="1:1" ht="15.75">
      <c r="A96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2" activePane="bottomLeft" state="frozen"/>
      <selection pane="bottomLeft" activeCell="A26" sqref="A26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999</v>
      </c>
    </row>
    <row r="3" spans="1:36" ht="15.75">
      <c r="A3" s="13" t="s">
        <v>999</v>
      </c>
      <c r="J3" s="117" t="s">
        <v>756</v>
      </c>
      <c r="K3" s="117" t="s">
        <v>758</v>
      </c>
    </row>
    <row r="4" spans="1:36" ht="15.75">
      <c r="A4" s="13" t="s">
        <v>999</v>
      </c>
      <c r="J4" s="117" t="s">
        <v>757</v>
      </c>
      <c r="K4" s="117" t="s">
        <v>759</v>
      </c>
    </row>
    <row r="5" spans="1:36" ht="15.75">
      <c r="A5" s="13" t="s">
        <v>1000</v>
      </c>
      <c r="K5" s="117" t="s">
        <v>760</v>
      </c>
    </row>
    <row r="6" spans="1:36" ht="15.75">
      <c r="A6" s="13" t="s">
        <v>1001</v>
      </c>
      <c r="K6" s="117" t="s">
        <v>761</v>
      </c>
    </row>
    <row r="7" spans="1:36" ht="15.75">
      <c r="A7" s="13" t="s">
        <v>1002</v>
      </c>
    </row>
    <row r="8" spans="1:36" ht="15.75">
      <c r="A8" s="13" t="s">
        <v>1002</v>
      </c>
    </row>
    <row r="9" spans="1:36" ht="15.75">
      <c r="A9" s="13" t="s">
        <v>1002</v>
      </c>
    </row>
    <row r="10" spans="1:36" ht="15.75">
      <c r="A10" s="13" t="s">
        <v>1003</v>
      </c>
    </row>
    <row r="11" spans="1:36" ht="15.75">
      <c r="A11" s="13" t="s">
        <v>1003</v>
      </c>
    </row>
    <row r="12" spans="1:36" ht="15.75">
      <c r="A12" s="13" t="s">
        <v>1003</v>
      </c>
    </row>
    <row r="13" spans="1:36" ht="15.75">
      <c r="A13" s="13" t="s">
        <v>1003</v>
      </c>
    </row>
    <row r="14" spans="1:36" ht="15.75">
      <c r="A14" s="13" t="s">
        <v>1003</v>
      </c>
    </row>
    <row r="15" spans="1:36" ht="15.75">
      <c r="A15" s="13" t="s">
        <v>1003</v>
      </c>
    </row>
    <row r="16" spans="1:36" ht="15.75">
      <c r="A16" s="13" t="s">
        <v>1004</v>
      </c>
    </row>
    <row r="17" spans="1:1" ht="15.75">
      <c r="A17" s="13" t="s">
        <v>1005</v>
      </c>
    </row>
    <row r="18" spans="1:1" ht="15.75">
      <c r="A18" s="13" t="s">
        <v>1006</v>
      </c>
    </row>
    <row r="19" spans="1:1" ht="15.75">
      <c r="A19" s="13" t="s">
        <v>1007</v>
      </c>
    </row>
    <row r="20" spans="1:1" ht="15.75">
      <c r="A20" s="13" t="s">
        <v>1008</v>
      </c>
    </row>
    <row r="21" spans="1:1" ht="15.75">
      <c r="A21" s="13" t="s">
        <v>1009</v>
      </c>
    </row>
    <row r="22" spans="1:1" ht="15.75">
      <c r="A22" s="13" t="s">
        <v>1010</v>
      </c>
    </row>
    <row r="23" spans="1:1" ht="15.75">
      <c r="A23" s="13" t="s">
        <v>1011</v>
      </c>
    </row>
    <row r="24" spans="1:1" ht="15.75">
      <c r="A24" s="13" t="s">
        <v>1012</v>
      </c>
    </row>
    <row r="25" spans="1:1" ht="15.75">
      <c r="A25" s="13" t="s">
        <v>1013</v>
      </c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B19"/>
  <sheetViews>
    <sheetView rightToLeft="1" workbookViewId="0">
      <selection activeCell="A12" sqref="A12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>
    <row r="1" spans="1:1">
      <c r="A1" s="137" t="s">
        <v>864</v>
      </c>
    </row>
    <row r="2" spans="1:1" ht="16.5">
      <c r="A2" s="142" t="s">
        <v>865</v>
      </c>
    </row>
    <row r="3" spans="1:1" ht="16.5">
      <c r="A3" s="142" t="s">
        <v>866</v>
      </c>
    </row>
    <row r="4" spans="1:1" ht="16.5">
      <c r="A4" s="143" t="s">
        <v>867</v>
      </c>
    </row>
    <row r="5" spans="1:1" ht="16.5">
      <c r="A5" s="143" t="s">
        <v>868</v>
      </c>
    </row>
    <row r="6" spans="1:1" ht="16.5">
      <c r="A6" s="143" t="s">
        <v>869</v>
      </c>
    </row>
    <row r="7" spans="1:1" ht="16.5">
      <c r="A7" s="143" t="s">
        <v>870</v>
      </c>
    </row>
    <row r="8" spans="1:1" ht="16.5">
      <c r="A8" s="142" t="s">
        <v>871</v>
      </c>
    </row>
    <row r="9" spans="1:1" ht="16.5">
      <c r="A9" s="142" t="s">
        <v>872</v>
      </c>
    </row>
    <row r="10" spans="1:1" ht="16.5">
      <c r="A10" s="142" t="s">
        <v>873</v>
      </c>
    </row>
    <row r="11" spans="1:1" ht="16.5">
      <c r="A11" s="142" t="s">
        <v>874</v>
      </c>
    </row>
    <row r="12" spans="1:1" ht="16.5">
      <c r="A12" s="142" t="s">
        <v>875</v>
      </c>
    </row>
    <row r="13" spans="1:1" ht="16.5">
      <c r="A13" s="142" t="s">
        <v>876</v>
      </c>
    </row>
    <row r="14" spans="1:1" ht="16.5">
      <c r="A14" s="142" t="s">
        <v>877</v>
      </c>
    </row>
    <row r="15" spans="1:1" ht="16.5">
      <c r="A15" s="142" t="s">
        <v>881</v>
      </c>
    </row>
    <row r="16" spans="1:1" ht="16.5">
      <c r="A16" s="142" t="s">
        <v>882</v>
      </c>
    </row>
    <row r="17" spans="1:1" ht="16.5">
      <c r="A17" s="142" t="s">
        <v>878</v>
      </c>
    </row>
    <row r="18" spans="1:1" ht="16.5">
      <c r="A18" s="142" t="s">
        <v>879</v>
      </c>
    </row>
    <row r="19" spans="1:1" ht="16.5">
      <c r="A19" s="142" t="s">
        <v>880</v>
      </c>
    </row>
  </sheetData>
  <conditionalFormatting sqref="A1:A19">
    <cfRule type="cellIs" dxfId="3" priority="1" stopIfTrue="1" operator="equal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zoomScale="130" zoomScaleNormal="13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R17" sqref="R17"/>
    </sheetView>
  </sheetViews>
  <sheetFormatPr baseColWidth="10" defaultColWidth="9.140625" defaultRowHeight="15"/>
  <cols>
    <col min="1" max="1" width="4" style="70" bestFit="1" customWidth="1"/>
    <col min="2" max="2" width="22.28515625" style="10" bestFit="1" customWidth="1"/>
    <col min="3" max="3" width="19.85546875" style="10" bestFit="1" customWidth="1"/>
    <col min="4" max="4" width="9.28515625" style="10" bestFit="1" customWidth="1"/>
    <col min="5" max="5" width="13.710937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5.85546875" style="67" customWidth="1"/>
    <col min="14" max="14" width="15.140625" style="67" customWidth="1"/>
    <col min="15" max="15" width="19" style="67" customWidth="1"/>
    <col min="16" max="16" width="16.42578125" style="67" customWidth="1"/>
    <col min="17" max="17" width="16.5703125" style="67" bestFit="1" customWidth="1"/>
    <col min="18" max="19" width="14.710937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56" t="s">
        <v>602</v>
      </c>
      <c r="C1" s="258" t="s">
        <v>603</v>
      </c>
      <c r="D1" s="258" t="s">
        <v>604</v>
      </c>
      <c r="E1" s="258" t="s">
        <v>605</v>
      </c>
      <c r="F1" s="258" t="s">
        <v>606</v>
      </c>
      <c r="G1" s="258" t="s">
        <v>607</v>
      </c>
      <c r="H1" s="258" t="s">
        <v>608</v>
      </c>
      <c r="I1" s="258" t="s">
        <v>609</v>
      </c>
      <c r="J1" s="258" t="s">
        <v>610</v>
      </c>
      <c r="K1" s="258" t="s">
        <v>611</v>
      </c>
      <c r="L1" s="258" t="s">
        <v>612</v>
      </c>
      <c r="M1" s="254" t="s">
        <v>737</v>
      </c>
      <c r="N1" s="243" t="s">
        <v>613</v>
      </c>
      <c r="O1" s="243"/>
      <c r="P1" s="243"/>
      <c r="Q1" s="243"/>
      <c r="R1" s="243"/>
      <c r="S1" s="254" t="s">
        <v>738</v>
      </c>
      <c r="T1" s="243" t="s">
        <v>613</v>
      </c>
      <c r="U1" s="243"/>
      <c r="V1" s="243"/>
      <c r="W1" s="243"/>
      <c r="X1" s="243"/>
      <c r="Y1" s="244" t="s">
        <v>614</v>
      </c>
      <c r="Z1" s="244" t="s">
        <v>615</v>
      </c>
      <c r="AA1" s="244" t="s">
        <v>616</v>
      </c>
      <c r="AB1" s="244" t="s">
        <v>617</v>
      </c>
      <c r="AC1" s="244" t="s">
        <v>618</v>
      </c>
      <c r="AD1" s="244" t="s">
        <v>619</v>
      </c>
      <c r="AE1" s="246" t="s">
        <v>620</v>
      </c>
      <c r="AF1" s="248" t="s">
        <v>621</v>
      </c>
      <c r="AG1" s="250" t="s">
        <v>622</v>
      </c>
      <c r="AH1" s="252" t="s">
        <v>623</v>
      </c>
      <c r="AI1" s="241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57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5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55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45"/>
      <c r="Z2" s="245"/>
      <c r="AA2" s="245"/>
      <c r="AB2" s="245"/>
      <c r="AC2" s="245"/>
      <c r="AD2" s="245"/>
      <c r="AE2" s="247"/>
      <c r="AF2" s="249"/>
      <c r="AG2" s="251"/>
      <c r="AH2" s="253"/>
      <c r="AI2" s="242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982</v>
      </c>
      <c r="C3" s="73"/>
      <c r="D3" s="72" t="s">
        <v>631</v>
      </c>
      <c r="E3" s="72" t="s">
        <v>632</v>
      </c>
      <c r="F3" s="72" t="s">
        <v>633</v>
      </c>
      <c r="G3" s="72"/>
      <c r="H3" s="72"/>
      <c r="I3" s="72"/>
      <c r="J3" s="72"/>
      <c r="K3" s="72"/>
      <c r="L3" s="72"/>
      <c r="M3" s="66">
        <v>30000</v>
      </c>
      <c r="N3" s="74">
        <v>9000</v>
      </c>
      <c r="O3" s="74">
        <v>11100</v>
      </c>
      <c r="P3" s="74">
        <v>9900</v>
      </c>
      <c r="Q3" s="74"/>
      <c r="R3" s="74"/>
      <c r="S3" s="66">
        <v>30000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73</v>
      </c>
      <c r="C4" s="10"/>
      <c r="D4" s="72" t="s">
        <v>631</v>
      </c>
      <c r="E4" s="72" t="s">
        <v>632</v>
      </c>
      <c r="F4" s="72" t="s">
        <v>633</v>
      </c>
      <c r="G4" s="65"/>
      <c r="H4" s="65"/>
      <c r="I4" s="65"/>
      <c r="J4" s="65"/>
      <c r="K4" s="65"/>
      <c r="L4" s="65"/>
      <c r="M4" s="66">
        <v>50000</v>
      </c>
      <c r="N4" s="67">
        <v>15000</v>
      </c>
      <c r="O4" s="67">
        <v>18500</v>
      </c>
      <c r="P4" s="66">
        <v>16500</v>
      </c>
      <c r="Q4" s="66"/>
      <c r="R4" s="66"/>
      <c r="S4" s="66">
        <v>50000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0">A4+1</f>
        <v>3</v>
      </c>
      <c r="B5" s="65" t="s">
        <v>983</v>
      </c>
      <c r="C5" s="10"/>
      <c r="D5" s="72" t="s">
        <v>631</v>
      </c>
      <c r="E5" s="72" t="s">
        <v>632</v>
      </c>
      <c r="F5" s="72" t="s">
        <v>633</v>
      </c>
      <c r="G5" s="65"/>
      <c r="H5" s="65"/>
      <c r="I5" s="65"/>
      <c r="J5" s="65"/>
      <c r="K5" s="65"/>
      <c r="L5" s="65"/>
      <c r="M5" s="66">
        <v>531459</v>
      </c>
      <c r="N5" s="67">
        <v>159438</v>
      </c>
      <c r="O5" s="67">
        <v>196640</v>
      </c>
      <c r="P5" s="66">
        <v>175381</v>
      </c>
      <c r="Q5" s="66"/>
      <c r="R5" s="66"/>
      <c r="S5" s="66">
        <v>196000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0"/>
        <v>4</v>
      </c>
      <c r="B6" s="65" t="s">
        <v>984</v>
      </c>
      <c r="C6" s="10"/>
      <c r="D6" s="72" t="s">
        <v>631</v>
      </c>
      <c r="E6" s="65" t="s">
        <v>638</v>
      </c>
      <c r="F6" s="72" t="s">
        <v>633</v>
      </c>
      <c r="G6" s="65"/>
      <c r="H6" s="65"/>
      <c r="I6" s="65"/>
      <c r="J6" s="65"/>
      <c r="K6" s="65"/>
      <c r="L6" s="65"/>
      <c r="M6" s="66">
        <v>90000</v>
      </c>
      <c r="N6" s="67">
        <v>27000</v>
      </c>
      <c r="O6" s="67">
        <v>33300</v>
      </c>
      <c r="P6" s="67">
        <v>29700</v>
      </c>
      <c r="Q6" s="67"/>
      <c r="R6" s="67"/>
      <c r="S6" s="66">
        <v>90000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0"/>
        <v>5</v>
      </c>
      <c r="B7" s="80" t="s">
        <v>985</v>
      </c>
      <c r="C7" s="10"/>
      <c r="D7" s="72" t="s">
        <v>631</v>
      </c>
      <c r="E7" s="80" t="s">
        <v>991</v>
      </c>
      <c r="F7" s="72" t="s">
        <v>633</v>
      </c>
      <c r="G7" s="65"/>
      <c r="H7" s="65"/>
      <c r="I7" s="65"/>
      <c r="J7" s="65"/>
      <c r="K7" s="65"/>
      <c r="L7" s="65"/>
      <c r="M7" s="66">
        <v>150000</v>
      </c>
      <c r="N7" s="67">
        <v>60000</v>
      </c>
      <c r="O7" s="67">
        <v>90000</v>
      </c>
      <c r="P7" s="67">
        <v>29700</v>
      </c>
      <c r="Q7" s="67"/>
      <c r="R7" s="67"/>
      <c r="S7" s="66">
        <v>150000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0"/>
        <v>6</v>
      </c>
      <c r="B8" s="65" t="s">
        <v>986</v>
      </c>
      <c r="C8" s="10"/>
      <c r="D8" s="72" t="s">
        <v>631</v>
      </c>
      <c r="E8" s="80" t="s">
        <v>991</v>
      </c>
      <c r="F8" s="72" t="s">
        <v>633</v>
      </c>
      <c r="G8" s="65"/>
      <c r="H8" s="65"/>
      <c r="I8" s="65"/>
      <c r="J8" s="65"/>
      <c r="K8" s="65"/>
      <c r="L8" s="65"/>
      <c r="M8" s="66">
        <v>50000</v>
      </c>
      <c r="N8" s="67">
        <v>20000</v>
      </c>
      <c r="O8" s="67">
        <v>30000</v>
      </c>
      <c r="P8" s="67"/>
      <c r="Q8" s="67"/>
      <c r="R8" s="67"/>
      <c r="S8" s="66">
        <v>50000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 t="s">
        <v>991</v>
      </c>
      <c r="BA8" s="61">
        <f>[1]الأحياء!A8</f>
        <v>0</v>
      </c>
    </row>
    <row r="9" spans="1:53" s="61" customFormat="1" ht="21">
      <c r="A9" s="71">
        <f t="shared" si="0"/>
        <v>7</v>
      </c>
      <c r="B9" s="65" t="s">
        <v>987</v>
      </c>
      <c r="C9" s="10"/>
      <c r="D9" s="72" t="s">
        <v>631</v>
      </c>
      <c r="E9" s="65" t="s">
        <v>641</v>
      </c>
      <c r="F9" s="72" t="s">
        <v>633</v>
      </c>
      <c r="G9" s="65"/>
      <c r="H9" s="65"/>
      <c r="I9" s="65"/>
      <c r="J9" s="65"/>
      <c r="K9" s="65"/>
      <c r="L9" s="65"/>
      <c r="M9" s="66">
        <v>87088</v>
      </c>
      <c r="N9" s="67">
        <v>24385</v>
      </c>
      <c r="O9" s="67">
        <v>62703</v>
      </c>
      <c r="P9" s="67"/>
      <c r="Q9" s="67"/>
      <c r="R9" s="67"/>
      <c r="S9" s="66">
        <v>27088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 t="s">
        <v>992</v>
      </c>
      <c r="BA9" s="61">
        <f>[1]الأحياء!A9</f>
        <v>0</v>
      </c>
    </row>
    <row r="10" spans="1:53" s="61" customFormat="1" ht="21">
      <c r="A10" s="71">
        <f t="shared" si="0"/>
        <v>8</v>
      </c>
      <c r="B10" s="65" t="s">
        <v>988</v>
      </c>
      <c r="C10" s="10"/>
      <c r="D10" s="72" t="s">
        <v>631</v>
      </c>
      <c r="E10" s="65" t="s">
        <v>641</v>
      </c>
      <c r="F10" s="72" t="s">
        <v>633</v>
      </c>
      <c r="G10" s="65"/>
      <c r="H10" s="65"/>
      <c r="I10" s="65"/>
      <c r="J10" s="65"/>
      <c r="K10" s="65"/>
      <c r="L10" s="65"/>
      <c r="M10" s="66">
        <v>38632</v>
      </c>
      <c r="N10" s="67">
        <v>10817</v>
      </c>
      <c r="O10" s="67">
        <v>27815</v>
      </c>
      <c r="P10" s="67"/>
      <c r="Q10" s="67"/>
      <c r="R10" s="67"/>
      <c r="S10" s="66">
        <v>16968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0"/>
        <v>9</v>
      </c>
      <c r="B11" s="65" t="s">
        <v>1032</v>
      </c>
      <c r="C11" s="10"/>
      <c r="D11" s="72" t="s">
        <v>631</v>
      </c>
      <c r="E11" s="65" t="s">
        <v>644</v>
      </c>
      <c r="F11" s="72" t="s">
        <v>633</v>
      </c>
      <c r="G11" s="65"/>
      <c r="H11" s="65"/>
      <c r="I11" s="65"/>
      <c r="J11" s="65"/>
      <c r="K11" s="65"/>
      <c r="L11" s="65"/>
      <c r="M11" s="66">
        <v>90000</v>
      </c>
      <c r="N11" s="67">
        <v>45000</v>
      </c>
      <c r="O11" s="67">
        <v>45000</v>
      </c>
      <c r="P11" s="67"/>
      <c r="Q11" s="67"/>
      <c r="R11" s="67"/>
      <c r="S11" s="66">
        <v>60000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0"/>
        <v>10</v>
      </c>
      <c r="B12" s="65" t="s">
        <v>1033</v>
      </c>
      <c r="C12" s="10"/>
      <c r="D12" s="72" t="s">
        <v>631</v>
      </c>
      <c r="E12" s="65" t="s">
        <v>644</v>
      </c>
      <c r="F12" s="72" t="s">
        <v>633</v>
      </c>
      <c r="G12" s="65"/>
      <c r="H12" s="65"/>
      <c r="I12" s="65"/>
      <c r="J12" s="65"/>
      <c r="K12" s="65"/>
      <c r="L12" s="65"/>
      <c r="M12" s="66">
        <v>70000</v>
      </c>
      <c r="N12" s="67">
        <v>35000</v>
      </c>
      <c r="O12" s="67">
        <v>35000</v>
      </c>
      <c r="P12" s="67"/>
      <c r="Q12" s="67"/>
      <c r="R12" s="67"/>
      <c r="S12" s="66">
        <v>70000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0"/>
        <v>11</v>
      </c>
      <c r="B13" s="65" t="s">
        <v>647</v>
      </c>
      <c r="C13" s="10"/>
      <c r="D13" s="72" t="s">
        <v>631</v>
      </c>
      <c r="E13" s="65" t="s">
        <v>647</v>
      </c>
      <c r="F13" s="72" t="s">
        <v>633</v>
      </c>
      <c r="G13" s="65"/>
      <c r="H13" s="65"/>
      <c r="I13" s="65"/>
      <c r="J13" s="65"/>
      <c r="K13" s="65"/>
      <c r="L13" s="65"/>
      <c r="M13" s="66">
        <v>17413</v>
      </c>
      <c r="N13" s="67">
        <v>30000</v>
      </c>
      <c r="O13" s="67">
        <v>17413</v>
      </c>
      <c r="P13" s="67"/>
      <c r="Q13" s="67"/>
      <c r="R13" s="67"/>
      <c r="S13" s="66">
        <v>7413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0"/>
        <v>12</v>
      </c>
      <c r="B14" s="65" t="s">
        <v>990</v>
      </c>
      <c r="C14" s="10"/>
      <c r="D14" s="72" t="s">
        <v>637</v>
      </c>
      <c r="E14" s="65" t="s">
        <v>992</v>
      </c>
      <c r="F14" s="72" t="s">
        <v>633</v>
      </c>
      <c r="G14" s="65"/>
      <c r="H14" s="65"/>
      <c r="I14" s="65"/>
      <c r="J14" s="65"/>
      <c r="K14" s="65"/>
      <c r="L14" s="65"/>
      <c r="M14" s="66">
        <v>70000</v>
      </c>
      <c r="N14" s="67">
        <v>12600</v>
      </c>
      <c r="O14" s="67">
        <v>12600</v>
      </c>
      <c r="P14" s="67"/>
      <c r="Q14" s="67"/>
      <c r="R14" s="67">
        <v>44800</v>
      </c>
      <c r="S14" s="66">
        <v>70000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0"/>
        <v>13</v>
      </c>
      <c r="B15" s="65" t="s">
        <v>989</v>
      </c>
      <c r="C15" s="10"/>
      <c r="D15" s="72" t="s">
        <v>637</v>
      </c>
      <c r="E15" s="65" t="s">
        <v>992</v>
      </c>
      <c r="F15" s="72" t="s">
        <v>633</v>
      </c>
      <c r="G15" s="65"/>
      <c r="H15" s="65"/>
      <c r="I15" s="65"/>
      <c r="J15" s="65"/>
      <c r="K15" s="65"/>
      <c r="L15" s="65"/>
      <c r="M15" s="66">
        <v>180000</v>
      </c>
      <c r="N15" s="67">
        <v>32400</v>
      </c>
      <c r="O15" s="67">
        <v>32400</v>
      </c>
      <c r="P15" s="67"/>
      <c r="Q15" s="67"/>
      <c r="R15" s="67">
        <v>115200</v>
      </c>
      <c r="S15" s="66">
        <v>570000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0"/>
        <v>14</v>
      </c>
      <c r="B16" s="10" t="s">
        <v>1034</v>
      </c>
      <c r="C16" s="10"/>
      <c r="D16" s="65" t="s">
        <v>640</v>
      </c>
      <c r="E16" s="65" t="s">
        <v>638</v>
      </c>
      <c r="F16" s="72" t="s">
        <v>633</v>
      </c>
      <c r="G16" s="10"/>
      <c r="H16" s="10" t="s">
        <v>1035</v>
      </c>
      <c r="I16" s="65"/>
      <c r="J16" s="65"/>
      <c r="K16" s="65"/>
      <c r="L16" s="65"/>
      <c r="M16" s="66">
        <v>570000</v>
      </c>
      <c r="N16" s="67">
        <v>85500</v>
      </c>
      <c r="O16" s="67">
        <v>85500</v>
      </c>
      <c r="P16" s="67">
        <v>399000</v>
      </c>
      <c r="Q16" s="67"/>
      <c r="R16" s="67"/>
      <c r="S16" s="148"/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0"/>
        <v>15</v>
      </c>
      <c r="B17" s="10"/>
      <c r="C17" s="10"/>
      <c r="D17" s="10"/>
      <c r="E17" s="10"/>
      <c r="F17" s="72"/>
      <c r="G17" s="10"/>
      <c r="H17" s="10"/>
      <c r="I17" s="65"/>
      <c r="J17" s="65"/>
      <c r="K17" s="65"/>
      <c r="L17" s="65"/>
      <c r="M17" s="66"/>
      <c r="N17" s="67"/>
      <c r="O17" s="67"/>
      <c r="P17" s="67"/>
      <c r="Q17" s="67"/>
      <c r="R17" s="67"/>
      <c r="S17" s="148"/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0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ref="M18:M66" si="1">N18+O18+P18+Q18+R18</f>
        <v>0</v>
      </c>
      <c r="N18" s="67"/>
      <c r="O18" s="67"/>
      <c r="P18" s="67"/>
      <c r="Q18" s="67"/>
      <c r="R18" s="67"/>
      <c r="S18" s="148"/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0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1"/>
        <v>0</v>
      </c>
      <c r="N19" s="67"/>
      <c r="O19" s="67"/>
      <c r="P19" s="67"/>
      <c r="Q19" s="67"/>
      <c r="R19" s="67"/>
      <c r="S19" s="66">
        <f t="shared" ref="S19:S66" si="2">T19+U19+V19+W19+X19</f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0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1"/>
        <v>0</v>
      </c>
      <c r="N20" s="59"/>
      <c r="O20" s="59"/>
      <c r="P20" s="59"/>
      <c r="Q20" s="59"/>
      <c r="R20" s="59"/>
      <c r="S20" s="66">
        <f t="shared" si="2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0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1"/>
        <v>0</v>
      </c>
      <c r="N21" s="59"/>
      <c r="O21" s="59"/>
      <c r="P21" s="59"/>
      <c r="Q21" s="59"/>
      <c r="R21" s="59"/>
      <c r="S21" s="66">
        <f t="shared" si="2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0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1"/>
        <v>0</v>
      </c>
      <c r="N22" s="59"/>
      <c r="O22" s="59"/>
      <c r="P22" s="59"/>
      <c r="Q22" s="59"/>
      <c r="R22" s="59"/>
      <c r="S22" s="66">
        <f t="shared" si="2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0"/>
        <v>21</v>
      </c>
      <c r="H23" s="65"/>
      <c r="I23" s="65"/>
      <c r="J23" s="65"/>
      <c r="K23" s="65"/>
      <c r="L23" s="65"/>
      <c r="M23" s="66">
        <f t="shared" si="1"/>
        <v>0</v>
      </c>
      <c r="S23" s="66">
        <f t="shared" si="2"/>
        <v>0</v>
      </c>
      <c r="AS23" s="54"/>
      <c r="AT23"/>
      <c r="AU23"/>
      <c r="BA23">
        <f>[1]الأحياء!A23</f>
        <v>0</v>
      </c>
    </row>
    <row r="24" spans="1:53">
      <c r="A24" s="71">
        <f t="shared" si="0"/>
        <v>22</v>
      </c>
      <c r="H24" s="65"/>
      <c r="I24" s="65"/>
      <c r="J24" s="65"/>
      <c r="K24" s="65"/>
      <c r="L24" s="65"/>
      <c r="M24" s="66">
        <f t="shared" si="1"/>
        <v>0</v>
      </c>
      <c r="S24" s="66">
        <f t="shared" si="2"/>
        <v>0</v>
      </c>
      <c r="AS24" s="54"/>
      <c r="AT24"/>
      <c r="AU24"/>
      <c r="BA24">
        <f>[1]الأحياء!A24</f>
        <v>0</v>
      </c>
    </row>
    <row r="25" spans="1:53">
      <c r="A25" s="71">
        <f t="shared" si="0"/>
        <v>23</v>
      </c>
      <c r="H25" s="65"/>
      <c r="I25" s="65"/>
      <c r="J25" s="65"/>
      <c r="K25" s="65"/>
      <c r="L25" s="65"/>
      <c r="M25" s="66">
        <f t="shared" si="1"/>
        <v>0</v>
      </c>
      <c r="S25" s="66">
        <f t="shared" si="2"/>
        <v>0</v>
      </c>
      <c r="AS25" s="54"/>
      <c r="AT25"/>
      <c r="AU25"/>
      <c r="BA25">
        <f>[1]الأحياء!A25</f>
        <v>0</v>
      </c>
    </row>
    <row r="26" spans="1:53">
      <c r="A26" s="71">
        <f t="shared" si="0"/>
        <v>24</v>
      </c>
      <c r="H26" s="65"/>
      <c r="I26" s="65"/>
      <c r="J26" s="65"/>
      <c r="K26" s="65"/>
      <c r="L26" s="65"/>
      <c r="M26" s="66">
        <f t="shared" si="1"/>
        <v>0</v>
      </c>
      <c r="S26" s="66">
        <f t="shared" si="2"/>
        <v>0</v>
      </c>
      <c r="AS26" s="54"/>
      <c r="AT26"/>
      <c r="AU26"/>
      <c r="BA26">
        <f>[1]الأحياء!A26</f>
        <v>0</v>
      </c>
    </row>
    <row r="27" spans="1:53">
      <c r="A27" s="71">
        <f t="shared" si="0"/>
        <v>25</v>
      </c>
      <c r="H27" s="65"/>
      <c r="I27" s="65"/>
      <c r="J27" s="65"/>
      <c r="K27" s="65"/>
      <c r="L27" s="65"/>
      <c r="M27" s="66">
        <f t="shared" si="1"/>
        <v>0</v>
      </c>
      <c r="S27" s="66">
        <f t="shared" si="2"/>
        <v>0</v>
      </c>
      <c r="AS27" s="54"/>
      <c r="AT27"/>
      <c r="AU27"/>
      <c r="BA27">
        <f>[1]الأحياء!A27</f>
        <v>0</v>
      </c>
    </row>
    <row r="28" spans="1:53">
      <c r="A28" s="71">
        <f t="shared" si="0"/>
        <v>26</v>
      </c>
      <c r="H28" s="65"/>
      <c r="I28" s="65"/>
      <c r="J28" s="65"/>
      <c r="K28" s="65"/>
      <c r="L28" s="65"/>
      <c r="M28" s="66">
        <f t="shared" si="1"/>
        <v>0</v>
      </c>
      <c r="S28" s="66">
        <f t="shared" si="2"/>
        <v>0</v>
      </c>
      <c r="AS28" s="54"/>
      <c r="AT28"/>
      <c r="AU28"/>
      <c r="BA28">
        <f>[1]الأحياء!A28</f>
        <v>0</v>
      </c>
    </row>
    <row r="29" spans="1:53">
      <c r="A29" s="71">
        <f t="shared" si="0"/>
        <v>27</v>
      </c>
      <c r="H29" s="65"/>
      <c r="I29" s="65"/>
      <c r="J29" s="65"/>
      <c r="K29" s="65"/>
      <c r="L29" s="65"/>
      <c r="M29" s="66">
        <f t="shared" si="1"/>
        <v>0</v>
      </c>
      <c r="S29" s="66">
        <f t="shared" si="2"/>
        <v>0</v>
      </c>
      <c r="AS29" s="54"/>
      <c r="AT29"/>
      <c r="AU29"/>
      <c r="BA29">
        <f>[1]الأحياء!A29</f>
        <v>0</v>
      </c>
    </row>
    <row r="30" spans="1:53">
      <c r="A30" s="71">
        <f t="shared" si="0"/>
        <v>28</v>
      </c>
      <c r="H30" s="65"/>
      <c r="I30" s="65"/>
      <c r="J30" s="65"/>
      <c r="K30" s="65"/>
      <c r="L30" s="65"/>
      <c r="M30" s="66">
        <f t="shared" si="1"/>
        <v>0</v>
      </c>
      <c r="S30" s="66">
        <f t="shared" si="2"/>
        <v>0</v>
      </c>
      <c r="AS30" s="54"/>
      <c r="AT30"/>
      <c r="AU30"/>
      <c r="BA30">
        <f>[1]الأحياء!A30</f>
        <v>0</v>
      </c>
    </row>
    <row r="31" spans="1:53">
      <c r="A31" s="71">
        <f t="shared" si="0"/>
        <v>29</v>
      </c>
      <c r="H31" s="65"/>
      <c r="I31" s="65"/>
      <c r="J31" s="65"/>
      <c r="K31" s="65"/>
      <c r="L31" s="65"/>
      <c r="M31" s="66">
        <f t="shared" si="1"/>
        <v>0</v>
      </c>
      <c r="S31" s="66">
        <f t="shared" si="2"/>
        <v>0</v>
      </c>
      <c r="AS31" s="54"/>
      <c r="AT31"/>
      <c r="AU31"/>
      <c r="BA31">
        <f>[1]الأحياء!A31</f>
        <v>0</v>
      </c>
    </row>
    <row r="32" spans="1:53">
      <c r="A32" s="71">
        <f t="shared" si="0"/>
        <v>30</v>
      </c>
      <c r="H32" s="65"/>
      <c r="I32" s="65"/>
      <c r="J32" s="65"/>
      <c r="K32" s="65"/>
      <c r="L32" s="65"/>
      <c r="M32" s="66">
        <f t="shared" si="1"/>
        <v>0</v>
      </c>
      <c r="S32" s="66">
        <f t="shared" si="2"/>
        <v>0</v>
      </c>
      <c r="AS32" s="54"/>
      <c r="AT32"/>
      <c r="AU32"/>
      <c r="BA32">
        <f>[1]الأحياء!A32</f>
        <v>0</v>
      </c>
    </row>
    <row r="33" spans="1:53">
      <c r="A33" s="71">
        <f t="shared" si="0"/>
        <v>31</v>
      </c>
      <c r="H33" s="65"/>
      <c r="I33" s="65"/>
      <c r="J33" s="65"/>
      <c r="K33" s="65"/>
      <c r="L33" s="65"/>
      <c r="M33" s="66">
        <f t="shared" si="1"/>
        <v>0</v>
      </c>
      <c r="S33" s="66">
        <f t="shared" si="2"/>
        <v>0</v>
      </c>
      <c r="AS33" s="54"/>
      <c r="AT33"/>
      <c r="AU33"/>
      <c r="BA33">
        <f>[1]الأحياء!A33</f>
        <v>0</v>
      </c>
    </row>
    <row r="34" spans="1:53">
      <c r="A34" s="71">
        <f t="shared" si="0"/>
        <v>32</v>
      </c>
      <c r="H34" s="65"/>
      <c r="I34" s="65"/>
      <c r="J34" s="65"/>
      <c r="K34" s="65"/>
      <c r="L34" s="65"/>
      <c r="M34" s="66">
        <f t="shared" si="1"/>
        <v>0</v>
      </c>
      <c r="S34" s="66">
        <f t="shared" si="2"/>
        <v>0</v>
      </c>
      <c r="AS34" s="54"/>
      <c r="AT34"/>
      <c r="AU34"/>
      <c r="BA34">
        <f>[1]الأحياء!A34</f>
        <v>0</v>
      </c>
    </row>
    <row r="35" spans="1:53">
      <c r="A35" s="71">
        <f t="shared" si="0"/>
        <v>33</v>
      </c>
      <c r="H35" s="65"/>
      <c r="I35" s="65"/>
      <c r="J35" s="65"/>
      <c r="K35" s="65"/>
      <c r="L35" s="65"/>
      <c r="M35" s="66">
        <f t="shared" si="1"/>
        <v>0</v>
      </c>
      <c r="S35" s="66">
        <f t="shared" si="2"/>
        <v>0</v>
      </c>
      <c r="AS35" s="54"/>
      <c r="AT35"/>
      <c r="AU35"/>
      <c r="BA35">
        <f>[1]الأحياء!A35</f>
        <v>0</v>
      </c>
    </row>
    <row r="36" spans="1:53">
      <c r="A36" s="71">
        <f t="shared" si="0"/>
        <v>34</v>
      </c>
      <c r="H36" s="65"/>
      <c r="I36" s="65"/>
      <c r="J36" s="65"/>
      <c r="K36" s="65"/>
      <c r="L36" s="65"/>
      <c r="M36" s="66">
        <f t="shared" si="1"/>
        <v>0</v>
      </c>
      <c r="S36" s="66">
        <f t="shared" si="2"/>
        <v>0</v>
      </c>
      <c r="AS36" s="54"/>
      <c r="AT36"/>
      <c r="AU36"/>
      <c r="BA36">
        <f>[1]الأحياء!A36</f>
        <v>0</v>
      </c>
    </row>
    <row r="37" spans="1:53">
      <c r="A37" s="71">
        <f t="shared" si="0"/>
        <v>35</v>
      </c>
      <c r="H37" s="65"/>
      <c r="I37" s="65"/>
      <c r="J37" s="65"/>
      <c r="K37" s="65"/>
      <c r="L37" s="65"/>
      <c r="M37" s="66">
        <f t="shared" si="1"/>
        <v>0</v>
      </c>
      <c r="S37" s="66">
        <f t="shared" si="2"/>
        <v>0</v>
      </c>
      <c r="AS37" s="54"/>
      <c r="AT37"/>
      <c r="AU37"/>
      <c r="BA37">
        <f>[1]الأحياء!A37</f>
        <v>0</v>
      </c>
    </row>
    <row r="38" spans="1:53">
      <c r="A38" s="71">
        <f t="shared" si="0"/>
        <v>36</v>
      </c>
      <c r="H38" s="65"/>
      <c r="I38" s="65"/>
      <c r="J38" s="65"/>
      <c r="K38" s="65"/>
      <c r="L38" s="65"/>
      <c r="M38" s="66">
        <f t="shared" si="1"/>
        <v>0</v>
      </c>
      <c r="S38" s="66">
        <f t="shared" si="2"/>
        <v>0</v>
      </c>
      <c r="AS38" s="54"/>
      <c r="AT38"/>
      <c r="AU38"/>
      <c r="BA38">
        <f>[1]الأحياء!A38</f>
        <v>0</v>
      </c>
    </row>
    <row r="39" spans="1:53">
      <c r="A39" s="71">
        <f t="shared" si="0"/>
        <v>37</v>
      </c>
      <c r="H39" s="65"/>
      <c r="I39" s="65"/>
      <c r="J39" s="65"/>
      <c r="K39" s="65"/>
      <c r="L39" s="65"/>
      <c r="M39" s="66">
        <f t="shared" si="1"/>
        <v>0</v>
      </c>
      <c r="S39" s="66">
        <f t="shared" si="2"/>
        <v>0</v>
      </c>
      <c r="AS39" s="54"/>
      <c r="AT39"/>
      <c r="AU39"/>
      <c r="BA39">
        <f>[1]الأحياء!A39</f>
        <v>0</v>
      </c>
    </row>
    <row r="40" spans="1:53">
      <c r="A40" s="71">
        <f t="shared" si="0"/>
        <v>38</v>
      </c>
      <c r="H40" s="65"/>
      <c r="I40" s="65"/>
      <c r="J40" s="65"/>
      <c r="K40" s="65"/>
      <c r="L40" s="65"/>
      <c r="M40" s="66">
        <f t="shared" si="1"/>
        <v>0</v>
      </c>
      <c r="S40" s="66">
        <f t="shared" si="2"/>
        <v>0</v>
      </c>
      <c r="AS40" s="54"/>
      <c r="AT40"/>
      <c r="AU40"/>
      <c r="BA40">
        <f>[1]الأحياء!A40</f>
        <v>0</v>
      </c>
    </row>
    <row r="41" spans="1:53">
      <c r="A41" s="71">
        <f t="shared" si="0"/>
        <v>39</v>
      </c>
      <c r="H41" s="65"/>
      <c r="I41" s="65"/>
      <c r="J41" s="65"/>
      <c r="K41" s="65"/>
      <c r="L41" s="65"/>
      <c r="M41" s="66">
        <f t="shared" si="1"/>
        <v>0</v>
      </c>
      <c r="S41" s="66">
        <f t="shared" si="2"/>
        <v>0</v>
      </c>
      <c r="AS41" s="54"/>
      <c r="AT41"/>
      <c r="AU41"/>
      <c r="BA41">
        <f>[1]الأحياء!A41</f>
        <v>0</v>
      </c>
    </row>
    <row r="42" spans="1:53">
      <c r="A42" s="71">
        <f t="shared" si="0"/>
        <v>40</v>
      </c>
      <c r="H42" s="65"/>
      <c r="I42" s="65"/>
      <c r="J42" s="65"/>
      <c r="K42" s="65"/>
      <c r="L42" s="65"/>
      <c r="M42" s="66">
        <f t="shared" si="1"/>
        <v>0</v>
      </c>
      <c r="S42" s="66">
        <f t="shared" si="2"/>
        <v>0</v>
      </c>
      <c r="AT42"/>
      <c r="AU42"/>
      <c r="BA42">
        <f>[1]الأحياء!A42</f>
        <v>0</v>
      </c>
    </row>
    <row r="43" spans="1:53">
      <c r="A43" s="71">
        <f t="shared" si="0"/>
        <v>41</v>
      </c>
      <c r="H43" s="65"/>
      <c r="I43" s="65"/>
      <c r="J43" s="65"/>
      <c r="K43" s="65"/>
      <c r="L43" s="65"/>
      <c r="M43" s="66">
        <f t="shared" si="1"/>
        <v>0</v>
      </c>
      <c r="S43" s="66">
        <f t="shared" si="2"/>
        <v>0</v>
      </c>
      <c r="AT43"/>
      <c r="AU43"/>
      <c r="BA43">
        <f>[1]الأحياء!A43</f>
        <v>0</v>
      </c>
    </row>
    <row r="44" spans="1:53">
      <c r="A44" s="71">
        <f t="shared" si="0"/>
        <v>42</v>
      </c>
      <c r="H44" s="65"/>
      <c r="I44" s="65"/>
      <c r="J44" s="65"/>
      <c r="K44" s="65"/>
      <c r="L44" s="65"/>
      <c r="M44" s="66">
        <f t="shared" si="1"/>
        <v>0</v>
      </c>
      <c r="S44" s="66">
        <f t="shared" si="2"/>
        <v>0</v>
      </c>
      <c r="AT44"/>
      <c r="AU44"/>
      <c r="BA44">
        <f>[1]الأحياء!A44</f>
        <v>0</v>
      </c>
    </row>
    <row r="45" spans="1:53">
      <c r="A45" s="71">
        <f t="shared" si="0"/>
        <v>43</v>
      </c>
      <c r="H45" s="65"/>
      <c r="I45" s="65"/>
      <c r="J45" s="65"/>
      <c r="K45" s="65"/>
      <c r="L45" s="65"/>
      <c r="M45" s="66">
        <f t="shared" si="1"/>
        <v>0</v>
      </c>
      <c r="S45" s="66">
        <f t="shared" si="2"/>
        <v>0</v>
      </c>
      <c r="AT45"/>
      <c r="AU45"/>
      <c r="BA45">
        <f>[1]الأحياء!A45</f>
        <v>0</v>
      </c>
    </row>
    <row r="46" spans="1:53">
      <c r="A46" s="71">
        <f t="shared" si="0"/>
        <v>44</v>
      </c>
      <c r="H46" s="65"/>
      <c r="I46" s="65"/>
      <c r="J46" s="65"/>
      <c r="K46" s="65"/>
      <c r="L46" s="65"/>
      <c r="M46" s="66">
        <f t="shared" si="1"/>
        <v>0</v>
      </c>
      <c r="S46" s="66">
        <f t="shared" si="2"/>
        <v>0</v>
      </c>
      <c r="AT46"/>
      <c r="AU46"/>
      <c r="BA46">
        <f>[1]الأحياء!A46</f>
        <v>0</v>
      </c>
    </row>
    <row r="47" spans="1:53">
      <c r="A47" s="71">
        <f t="shared" si="0"/>
        <v>45</v>
      </c>
      <c r="H47" s="65"/>
      <c r="I47" s="65"/>
      <c r="J47" s="65"/>
      <c r="K47" s="65"/>
      <c r="L47" s="65"/>
      <c r="M47" s="66">
        <f t="shared" si="1"/>
        <v>0</v>
      </c>
      <c r="S47" s="66">
        <f t="shared" si="2"/>
        <v>0</v>
      </c>
      <c r="AT47"/>
      <c r="AU47"/>
      <c r="BA47">
        <f>[1]الأحياء!A47</f>
        <v>0</v>
      </c>
    </row>
    <row r="48" spans="1:53">
      <c r="A48" s="71">
        <f t="shared" si="0"/>
        <v>46</v>
      </c>
      <c r="H48" s="65"/>
      <c r="I48" s="65"/>
      <c r="J48" s="65"/>
      <c r="K48" s="65"/>
      <c r="L48" s="65"/>
      <c r="M48" s="66">
        <f t="shared" si="1"/>
        <v>0</v>
      </c>
      <c r="S48" s="66">
        <f t="shared" si="2"/>
        <v>0</v>
      </c>
      <c r="AT48"/>
      <c r="AU48"/>
      <c r="BA48">
        <f>[1]الأحياء!A48</f>
        <v>0</v>
      </c>
    </row>
    <row r="49" spans="1:53">
      <c r="A49" s="71">
        <f t="shared" si="0"/>
        <v>47</v>
      </c>
      <c r="H49" s="65"/>
      <c r="I49" s="65"/>
      <c r="J49" s="65"/>
      <c r="K49" s="65"/>
      <c r="L49" s="65"/>
      <c r="M49" s="66">
        <f t="shared" si="1"/>
        <v>0</v>
      </c>
      <c r="S49" s="66">
        <f t="shared" si="2"/>
        <v>0</v>
      </c>
      <c r="AT49"/>
      <c r="AU49"/>
      <c r="BA49">
        <f>[1]الأحياء!A49</f>
        <v>0</v>
      </c>
    </row>
    <row r="50" spans="1:53">
      <c r="A50" s="71">
        <f t="shared" si="0"/>
        <v>48</v>
      </c>
      <c r="H50" s="65"/>
      <c r="I50" s="65"/>
      <c r="J50" s="65"/>
      <c r="K50" s="65"/>
      <c r="L50" s="65"/>
      <c r="M50" s="66">
        <f t="shared" si="1"/>
        <v>0</v>
      </c>
      <c r="S50" s="66">
        <f t="shared" si="2"/>
        <v>0</v>
      </c>
      <c r="AT50"/>
      <c r="AU50"/>
      <c r="BA50">
        <f>[1]الأحياء!A50</f>
        <v>0</v>
      </c>
    </row>
    <row r="51" spans="1:53">
      <c r="A51" s="71">
        <f t="shared" si="0"/>
        <v>49</v>
      </c>
      <c r="H51" s="65"/>
      <c r="I51" s="65"/>
      <c r="J51" s="65"/>
      <c r="K51" s="65"/>
      <c r="L51" s="65"/>
      <c r="M51" s="66">
        <f t="shared" si="1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0"/>
        <v>50</v>
      </c>
      <c r="H52" s="65"/>
      <c r="I52" s="65"/>
      <c r="J52" s="65"/>
      <c r="K52" s="65"/>
      <c r="L52" s="65"/>
      <c r="M52" s="66">
        <f t="shared" si="1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0"/>
        <v>51</v>
      </c>
      <c r="H53" s="65"/>
      <c r="I53" s="65"/>
      <c r="J53" s="65"/>
      <c r="K53" s="65"/>
      <c r="L53" s="65"/>
      <c r="M53" s="66">
        <f t="shared" si="1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0"/>
        <v>52</v>
      </c>
      <c r="H54" s="65"/>
      <c r="I54" s="65"/>
      <c r="J54" s="65"/>
      <c r="K54" s="65"/>
      <c r="L54" s="65"/>
      <c r="M54" s="66">
        <f t="shared" si="1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0"/>
        <v>53</v>
      </c>
      <c r="H55" s="65"/>
      <c r="I55" s="65"/>
      <c r="J55" s="65"/>
      <c r="K55" s="65"/>
      <c r="L55" s="65"/>
      <c r="M55" s="66">
        <f t="shared" si="1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0"/>
        <v>54</v>
      </c>
      <c r="H56" s="65"/>
      <c r="I56" s="65"/>
      <c r="J56" s="65"/>
      <c r="K56" s="65"/>
      <c r="L56" s="65"/>
      <c r="M56" s="66">
        <f t="shared" si="1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0"/>
        <v>55</v>
      </c>
      <c r="H57" s="65"/>
      <c r="I57" s="65"/>
      <c r="J57" s="65"/>
      <c r="K57" s="65"/>
      <c r="L57" s="65"/>
      <c r="M57" s="66">
        <f t="shared" si="1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0"/>
        <v>56</v>
      </c>
      <c r="H58" s="65"/>
      <c r="I58" s="65"/>
      <c r="J58" s="65"/>
      <c r="K58" s="65"/>
      <c r="L58" s="65"/>
      <c r="M58" s="66">
        <f t="shared" si="1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0"/>
        <v>57</v>
      </c>
      <c r="H59" s="65"/>
      <c r="I59" s="65"/>
      <c r="J59" s="65"/>
      <c r="K59" s="65"/>
      <c r="L59" s="65"/>
      <c r="M59" s="66">
        <f t="shared" si="1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0"/>
        <v>58</v>
      </c>
      <c r="H60" s="65"/>
      <c r="I60" s="65"/>
      <c r="J60" s="65"/>
      <c r="K60" s="65"/>
      <c r="L60" s="65"/>
      <c r="M60" s="66">
        <f t="shared" si="1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0"/>
        <v>59</v>
      </c>
      <c r="H61" s="65"/>
      <c r="I61" s="65"/>
      <c r="J61" s="65"/>
      <c r="K61" s="65"/>
      <c r="L61" s="65"/>
      <c r="M61" s="66">
        <f t="shared" si="1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0"/>
        <v>60</v>
      </c>
      <c r="H62" s="65"/>
      <c r="I62" s="65"/>
      <c r="J62" s="65"/>
      <c r="K62" s="65"/>
      <c r="L62" s="65"/>
      <c r="M62" s="66">
        <f t="shared" si="1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0"/>
        <v>61</v>
      </c>
      <c r="H63" s="65"/>
      <c r="I63" s="65"/>
      <c r="J63" s="65"/>
      <c r="K63" s="65"/>
      <c r="L63" s="65"/>
      <c r="M63" s="66">
        <f t="shared" si="1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0"/>
        <v>62</v>
      </c>
      <c r="H64" s="65"/>
      <c r="I64" s="65"/>
      <c r="J64" s="65"/>
      <c r="K64" s="65"/>
      <c r="L64" s="65"/>
      <c r="M64" s="66">
        <f t="shared" si="1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0"/>
        <v>63</v>
      </c>
      <c r="H65" s="65"/>
      <c r="I65" s="65"/>
      <c r="J65" s="65"/>
      <c r="K65" s="65"/>
      <c r="L65" s="65"/>
      <c r="M65" s="66">
        <f t="shared" si="1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0"/>
        <v>64</v>
      </c>
      <c r="H66" s="65"/>
      <c r="I66" s="65"/>
      <c r="J66" s="65"/>
      <c r="K66" s="65"/>
      <c r="L66" s="65"/>
      <c r="M66" s="66">
        <f t="shared" si="1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0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0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 B1:XFD2 A3:R358 T3:XFD358 S19:S358 S3:S15">
    <cfRule type="cellIs" dxfId="2" priority="2" operator="equal">
      <formula>0</formula>
    </cfRule>
  </conditionalFormatting>
  <dataValidations count="4">
    <dataValidation type="list" allowBlank="1" showInputMessage="1" showErrorMessage="1" sqref="I1:L358 H1:H15 H18:H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$AU$3:$AU$10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baseColWidth="10" defaultColWidth="9.140625" defaultRowHeight="15"/>
  <cols>
    <col min="1" max="1" width="19.85546875" style="10" bestFit="1" customWidth="1"/>
    <col min="2" max="2" width="19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14" style="10" customWidth="1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765</v>
      </c>
      <c r="B2" s="10" t="s">
        <v>1015</v>
      </c>
      <c r="C2" s="4"/>
      <c r="D2" s="12">
        <v>35600</v>
      </c>
      <c r="G2" s="10" t="s">
        <v>777</v>
      </c>
    </row>
    <row r="3" spans="1:13">
      <c r="A3" s="10" t="s">
        <v>765</v>
      </c>
      <c r="B3" s="10" t="s">
        <v>1016</v>
      </c>
      <c r="C3" s="4"/>
      <c r="D3" s="12">
        <v>36127</v>
      </c>
      <c r="G3" s="10" t="s">
        <v>777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765</v>
      </c>
      <c r="B4" s="10" t="s">
        <v>1017</v>
      </c>
      <c r="C4" s="4"/>
      <c r="D4" s="12">
        <v>41226</v>
      </c>
      <c r="G4" s="10" t="s">
        <v>777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B5" s="10" t="s">
        <v>1018</v>
      </c>
      <c r="C5" s="4"/>
      <c r="D5" s="12">
        <v>28970</v>
      </c>
      <c r="G5" s="10" t="s">
        <v>777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B6" s="10" t="s">
        <v>1019</v>
      </c>
      <c r="C6" s="4"/>
      <c r="D6" s="12">
        <v>35147</v>
      </c>
      <c r="F6" s="87"/>
      <c r="G6" s="10" t="s">
        <v>777</v>
      </c>
      <c r="K6" s="117" t="s">
        <v>767</v>
      </c>
      <c r="L6" s="117" t="s">
        <v>775</v>
      </c>
    </row>
    <row r="7" spans="1:13">
      <c r="A7" s="10" t="s">
        <v>764</v>
      </c>
      <c r="B7" s="10" t="s">
        <v>1020</v>
      </c>
      <c r="C7" s="4"/>
      <c r="D7" s="12">
        <v>41316</v>
      </c>
      <c r="F7" s="87"/>
      <c r="G7" s="10" t="s">
        <v>777</v>
      </c>
      <c r="K7" s="117" t="s">
        <v>768</v>
      </c>
      <c r="L7" s="117" t="s">
        <v>776</v>
      </c>
    </row>
    <row r="8" spans="1:13">
      <c r="A8" s="10" t="s">
        <v>770</v>
      </c>
      <c r="C8" s="12"/>
      <c r="D8" s="12">
        <v>40813</v>
      </c>
      <c r="F8" s="87"/>
      <c r="G8" s="10" t="s">
        <v>777</v>
      </c>
      <c r="K8" s="117" t="s">
        <v>769</v>
      </c>
    </row>
    <row r="9" spans="1:13">
      <c r="A9" s="10" t="s">
        <v>884</v>
      </c>
      <c r="B9" s="10" t="s">
        <v>1021</v>
      </c>
      <c r="C9" s="12"/>
      <c r="D9" s="12">
        <v>38197</v>
      </c>
      <c r="F9" s="87"/>
      <c r="G9" s="10" t="s">
        <v>778</v>
      </c>
      <c r="K9" s="117" t="s">
        <v>770</v>
      </c>
    </row>
    <row r="10" spans="1:13">
      <c r="A10" s="10" t="s">
        <v>764</v>
      </c>
      <c r="B10" s="10" t="s">
        <v>1022</v>
      </c>
      <c r="C10" s="12"/>
      <c r="D10" s="12">
        <v>40186</v>
      </c>
      <c r="F10" s="87"/>
      <c r="G10" s="10" t="s">
        <v>777</v>
      </c>
      <c r="K10" s="117" t="s">
        <v>771</v>
      </c>
    </row>
    <row r="11" spans="1:13">
      <c r="A11" s="10" t="s">
        <v>764</v>
      </c>
      <c r="B11" s="10" t="s">
        <v>1022</v>
      </c>
      <c r="C11" s="12"/>
      <c r="D11" s="12">
        <v>40186</v>
      </c>
      <c r="F11" s="87"/>
      <c r="G11" s="10" t="s">
        <v>777</v>
      </c>
    </row>
    <row r="12" spans="1:13">
      <c r="A12" s="10" t="s">
        <v>764</v>
      </c>
      <c r="B12" s="10" t="s">
        <v>1022</v>
      </c>
      <c r="C12" s="12"/>
      <c r="D12" s="12">
        <v>38224</v>
      </c>
      <c r="F12" s="87"/>
      <c r="G12" s="10" t="s">
        <v>777</v>
      </c>
      <c r="K12" s="117" t="s">
        <v>770</v>
      </c>
    </row>
    <row r="13" spans="1:13">
      <c r="A13" s="10" t="s">
        <v>765</v>
      </c>
      <c r="B13" s="10" t="s">
        <v>1098</v>
      </c>
      <c r="C13" s="12"/>
      <c r="D13" s="12">
        <v>40813</v>
      </c>
      <c r="F13" s="87"/>
      <c r="G13" s="10" t="s">
        <v>777</v>
      </c>
    </row>
    <row r="14" spans="1:13">
      <c r="A14" s="10" t="s">
        <v>769</v>
      </c>
      <c r="B14" s="10" t="s">
        <v>1023</v>
      </c>
      <c r="C14" s="12"/>
      <c r="D14" s="12">
        <v>37565</v>
      </c>
      <c r="F14" s="87"/>
      <c r="G14" s="89" t="s">
        <v>1029</v>
      </c>
    </row>
    <row r="15" spans="1:13">
      <c r="A15" s="10" t="s">
        <v>769</v>
      </c>
      <c r="B15" s="10" t="s">
        <v>1024</v>
      </c>
      <c r="C15" s="12"/>
      <c r="D15" s="12">
        <v>33948</v>
      </c>
      <c r="F15" s="87"/>
      <c r="G15" s="89" t="s">
        <v>1030</v>
      </c>
    </row>
    <row r="16" spans="1:13">
      <c r="A16" s="10" t="s">
        <v>769</v>
      </c>
      <c r="B16" s="12" t="s">
        <v>1025</v>
      </c>
      <c r="C16" s="12"/>
      <c r="D16" s="12">
        <v>39930</v>
      </c>
      <c r="F16" s="87"/>
      <c r="G16" s="89" t="s">
        <v>1030</v>
      </c>
    </row>
    <row r="17" spans="1:7">
      <c r="A17" s="10" t="s">
        <v>769</v>
      </c>
      <c r="B17" s="10" t="s">
        <v>1026</v>
      </c>
      <c r="D17" s="12">
        <v>37818</v>
      </c>
      <c r="F17" s="87"/>
      <c r="G17" s="89" t="s">
        <v>1031</v>
      </c>
    </row>
    <row r="18" spans="1:7">
      <c r="A18" s="10" t="s">
        <v>769</v>
      </c>
      <c r="B18" s="10" t="s">
        <v>1027</v>
      </c>
      <c r="C18" s="12"/>
      <c r="D18" s="12">
        <v>41206</v>
      </c>
      <c r="F18" s="87"/>
      <c r="G18" s="87" t="s">
        <v>779</v>
      </c>
    </row>
    <row r="19" spans="1:7">
      <c r="A19" s="12" t="s">
        <v>1014</v>
      </c>
      <c r="B19" s="12"/>
      <c r="C19" s="12"/>
      <c r="F19" s="87"/>
      <c r="G19" s="87" t="s">
        <v>777</v>
      </c>
    </row>
    <row r="20" spans="1:7">
      <c r="A20" s="10" t="s">
        <v>768</v>
      </c>
      <c r="B20" s="12" t="s">
        <v>1028</v>
      </c>
      <c r="C20" s="12"/>
      <c r="F20" s="87"/>
      <c r="G20" s="87"/>
    </row>
    <row r="21" spans="1:7">
      <c r="A21" s="10" t="s">
        <v>768</v>
      </c>
      <c r="B21" s="12" t="s">
        <v>1028</v>
      </c>
      <c r="C21" s="12"/>
      <c r="F21" s="87"/>
      <c r="G21" s="87"/>
    </row>
    <row r="22" spans="1:7">
      <c r="F22" s="87"/>
      <c r="G22" s="87"/>
    </row>
    <row r="23" spans="1:7">
      <c r="F23" s="87"/>
      <c r="G23" s="87"/>
    </row>
    <row r="24" spans="1:7">
      <c r="D24" s="12"/>
    </row>
    <row r="25" spans="1:7">
      <c r="D25" s="12"/>
    </row>
    <row r="26" spans="1:7">
      <c r="D26" s="12"/>
    </row>
    <row r="27" spans="1:7">
      <c r="D27" s="12"/>
    </row>
    <row r="28" spans="1:7">
      <c r="D28" s="12"/>
    </row>
    <row r="29" spans="1:7">
      <c r="D29" s="12"/>
    </row>
    <row r="30" spans="1:7">
      <c r="D30" s="12"/>
    </row>
    <row r="31" spans="1:7">
      <c r="D31" s="12"/>
    </row>
    <row r="32" spans="1:7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C1 C8:C1048576 A1:B1048576 D1:F1048576 G1:G13 G18:G1048576">
    <cfRule type="cellIs" dxfId="1" priority="13" operator="equal">
      <formula>0</formula>
    </cfRule>
  </conditionalFormatting>
  <conditionalFormatting sqref="G19:G21 C8:C23 D2:F23 A2:B23">
    <cfRule type="cellIs" dxfId="0" priority="1" operator="equal">
      <formula>0</formula>
    </cfRule>
  </conditionalFormatting>
  <dataValidations count="4">
    <dataValidation type="list" allowBlank="1" showInputMessage="1" showErrorMessage="1" sqref="A22 A14:A18">
      <formula1>$K:$K</formula1>
    </dataValidation>
    <dataValidation type="list" allowBlank="1" showInputMessage="1" showErrorMessage="1" sqref="A20:A21 A23:A1048576 A2:A8 A10:A13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3 G18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D71" sqref="D71:E7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144">
        <v>1</v>
      </c>
      <c r="E2" s="144">
        <v>1</v>
      </c>
      <c r="F2" s="84">
        <f>D2-E2</f>
        <v>0</v>
      </c>
      <c r="G2">
        <f>SUM(D2:D8)</f>
        <v>14</v>
      </c>
      <c r="H2">
        <f t="shared" ref="H2:I2" si="0">SUM(E2:E8)</f>
        <v>5</v>
      </c>
      <c r="I2">
        <f t="shared" si="0"/>
        <v>9</v>
      </c>
    </row>
    <row r="3" spans="1:9">
      <c r="A3" s="84" t="s">
        <v>661</v>
      </c>
      <c r="B3" s="85"/>
      <c r="C3" s="84" t="s">
        <v>663</v>
      </c>
      <c r="D3" s="144"/>
      <c r="E3" s="14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144"/>
      <c r="E4" s="14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144">
        <v>3</v>
      </c>
      <c r="E5" s="144">
        <v>2</v>
      </c>
      <c r="F5" s="84">
        <f t="shared" si="1"/>
        <v>1</v>
      </c>
    </row>
    <row r="6" spans="1:9">
      <c r="A6" s="84" t="s">
        <v>661</v>
      </c>
      <c r="B6" s="85"/>
      <c r="C6" s="84" t="s">
        <v>666</v>
      </c>
      <c r="D6" s="144">
        <v>9</v>
      </c>
      <c r="E6" s="144">
        <v>1</v>
      </c>
      <c r="F6" s="84">
        <f t="shared" si="1"/>
        <v>8</v>
      </c>
    </row>
    <row r="7" spans="1:9">
      <c r="A7" s="84" t="s">
        <v>661</v>
      </c>
      <c r="B7" s="85"/>
      <c r="C7" s="84" t="s">
        <v>667</v>
      </c>
      <c r="D7" s="144"/>
      <c r="E7" s="14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144">
        <v>1</v>
      </c>
      <c r="E8" s="144">
        <v>1</v>
      </c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18</v>
      </c>
      <c r="H9">
        <f t="shared" ref="H9:I9" si="2">SUM(E9:E22)</f>
        <v>8</v>
      </c>
      <c r="I9">
        <f t="shared" si="2"/>
        <v>10</v>
      </c>
    </row>
    <row r="10" spans="1:9">
      <c r="A10" s="10" t="s">
        <v>669</v>
      </c>
      <c r="B10" s="81">
        <v>1</v>
      </c>
      <c r="C10" s="10" t="s">
        <v>671</v>
      </c>
      <c r="D10" s="10">
        <v>2</v>
      </c>
      <c r="E10" s="10"/>
      <c r="F10" s="10">
        <f t="shared" si="1"/>
        <v>2</v>
      </c>
    </row>
    <row r="11" spans="1:9">
      <c r="A11" s="10" t="s">
        <v>669</v>
      </c>
      <c r="B11" s="81">
        <v>1</v>
      </c>
      <c r="C11" s="10" t="s">
        <v>672</v>
      </c>
      <c r="D11" s="10">
        <v>3</v>
      </c>
      <c r="E11" s="10">
        <v>2</v>
      </c>
      <c r="F11" s="10">
        <f t="shared" si="1"/>
        <v>1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3</v>
      </c>
      <c r="E13" s="10">
        <v>1</v>
      </c>
      <c r="F13" s="10">
        <f t="shared" si="1"/>
        <v>2</v>
      </c>
    </row>
    <row r="14" spans="1:9">
      <c r="A14" s="10" t="s">
        <v>669</v>
      </c>
      <c r="B14" s="81">
        <v>1</v>
      </c>
      <c r="C14" s="10" t="s">
        <v>675</v>
      </c>
      <c r="D14" s="10">
        <v>2</v>
      </c>
      <c r="E14" s="10">
        <v>2</v>
      </c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3</v>
      </c>
      <c r="E17" s="10">
        <v>2</v>
      </c>
      <c r="F17" s="10">
        <f t="shared" si="1"/>
        <v>1</v>
      </c>
    </row>
    <row r="18" spans="1:9">
      <c r="A18" s="10" t="s">
        <v>669</v>
      </c>
      <c r="B18" s="81">
        <v>1</v>
      </c>
      <c r="C18" s="10" t="s">
        <v>679</v>
      </c>
      <c r="D18" s="10">
        <v>3</v>
      </c>
      <c r="E18" s="10">
        <v>1</v>
      </c>
      <c r="F18" s="10">
        <f t="shared" si="1"/>
        <v>2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2</v>
      </c>
      <c r="E22" s="10"/>
      <c r="F22" s="10">
        <f t="shared" si="1"/>
        <v>2</v>
      </c>
    </row>
    <row r="23" spans="1:9">
      <c r="A23" s="84" t="s">
        <v>683</v>
      </c>
      <c r="B23" s="85">
        <v>2</v>
      </c>
      <c r="C23" s="84" t="s">
        <v>684</v>
      </c>
      <c r="D23" s="144"/>
      <c r="E23" s="144"/>
      <c r="F23" s="84">
        <f t="shared" si="1"/>
        <v>0</v>
      </c>
      <c r="G23">
        <f>SUM(D23:D31)</f>
        <v>12</v>
      </c>
      <c r="H23">
        <f t="shared" ref="H23:I23" si="3">SUM(E23:E31)</f>
        <v>5</v>
      </c>
      <c r="I23">
        <f t="shared" si="3"/>
        <v>7</v>
      </c>
    </row>
    <row r="24" spans="1:9">
      <c r="A24" s="84" t="s">
        <v>683</v>
      </c>
      <c r="B24" s="85">
        <v>2</v>
      </c>
      <c r="C24" s="84" t="s">
        <v>685</v>
      </c>
      <c r="D24" s="144"/>
      <c r="E24" s="14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144">
        <v>1</v>
      </c>
      <c r="E25" s="144"/>
      <c r="F25" s="84">
        <f t="shared" si="1"/>
        <v>1</v>
      </c>
    </row>
    <row r="26" spans="1:9">
      <c r="A26" s="84" t="s">
        <v>683</v>
      </c>
      <c r="B26" s="85">
        <v>2</v>
      </c>
      <c r="C26" s="84" t="s">
        <v>687</v>
      </c>
      <c r="D26" s="144"/>
      <c r="E26" s="14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144">
        <v>1</v>
      </c>
      <c r="E27" s="144">
        <v>1</v>
      </c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144">
        <v>2</v>
      </c>
      <c r="E28" s="144">
        <v>1</v>
      </c>
      <c r="F28" s="84">
        <f t="shared" si="1"/>
        <v>1</v>
      </c>
    </row>
    <row r="29" spans="1:9">
      <c r="A29" s="84" t="s">
        <v>683</v>
      </c>
      <c r="B29" s="85">
        <v>2</v>
      </c>
      <c r="C29" s="84" t="s">
        <v>690</v>
      </c>
      <c r="D29" s="144">
        <v>4</v>
      </c>
      <c r="E29" s="144">
        <v>2</v>
      </c>
      <c r="F29" s="84">
        <f t="shared" si="1"/>
        <v>2</v>
      </c>
    </row>
    <row r="30" spans="1:9">
      <c r="A30" s="84" t="s">
        <v>683</v>
      </c>
      <c r="B30" s="85">
        <v>2</v>
      </c>
      <c r="C30" s="84" t="s">
        <v>691</v>
      </c>
      <c r="D30" s="144">
        <v>1</v>
      </c>
      <c r="E30" s="144"/>
      <c r="F30" s="84">
        <f t="shared" si="1"/>
        <v>1</v>
      </c>
    </row>
    <row r="31" spans="1:9">
      <c r="A31" s="84" t="s">
        <v>683</v>
      </c>
      <c r="B31" s="85">
        <v>2</v>
      </c>
      <c r="C31" s="84" t="s">
        <v>692</v>
      </c>
      <c r="D31" s="144">
        <v>3</v>
      </c>
      <c r="E31" s="144">
        <v>1</v>
      </c>
      <c r="F31" s="84">
        <f t="shared" si="1"/>
        <v>2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144"/>
      <c r="E35" s="14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144"/>
      <c r="E36" s="14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144"/>
      <c r="E37" s="14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3</v>
      </c>
      <c r="H38">
        <f t="shared" ref="H38:I38" si="6">SUM(E38:E44)</f>
        <v>1</v>
      </c>
      <c r="I38">
        <f t="shared" si="6"/>
        <v>2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>
        <v>2</v>
      </c>
      <c r="E42" s="10">
        <v>1</v>
      </c>
      <c r="F42" s="10">
        <f t="shared" si="1"/>
        <v>1</v>
      </c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/>
      <c r="F43" s="10">
        <f t="shared" si="1"/>
        <v>1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144"/>
      <c r="E45" s="14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144"/>
      <c r="E46" s="14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144"/>
      <c r="E49" s="14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144"/>
      <c r="E50" s="14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144"/>
      <c r="E51" s="14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144"/>
      <c r="E52" s="14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144"/>
      <c r="E53" s="14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144"/>
      <c r="E54" s="14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144"/>
      <c r="E55" s="14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144"/>
      <c r="E56" s="14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144"/>
      <c r="E57" s="14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10"/>
      <c r="E58" s="10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10"/>
      <c r="E59" s="10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10"/>
      <c r="E60" s="10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10"/>
      <c r="E61" s="10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10"/>
      <c r="E62" s="10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>
        <v>1</v>
      </c>
      <c r="E66" s="10">
        <v>1</v>
      </c>
      <c r="F66" s="10">
        <f t="shared" si="1"/>
        <v>0</v>
      </c>
      <c r="G66">
        <f>SUM(D66:D67)</f>
        <v>1</v>
      </c>
      <c r="H66">
        <f>SUM(E66:E67)</f>
        <v>1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>
        <v>39</v>
      </c>
      <c r="E71" s="10">
        <v>17</v>
      </c>
      <c r="F71" s="10">
        <f t="shared" si="1"/>
        <v>22</v>
      </c>
      <c r="G71">
        <f>SUM(D71:D73)</f>
        <v>80</v>
      </c>
      <c r="H71">
        <f t="shared" ref="H71:I71" si="16">SUM(E71:E73)</f>
        <v>33</v>
      </c>
      <c r="I71">
        <f t="shared" si="16"/>
        <v>47</v>
      </c>
    </row>
    <row r="72" spans="1:9">
      <c r="A72" s="10" t="s">
        <v>719</v>
      </c>
      <c r="B72" s="81"/>
      <c r="C72" s="10" t="s">
        <v>721</v>
      </c>
      <c r="D72" s="10">
        <v>37</v>
      </c>
      <c r="E72" s="10">
        <v>16</v>
      </c>
      <c r="F72" s="10">
        <f t="shared" si="1"/>
        <v>21</v>
      </c>
    </row>
    <row r="73" spans="1:9">
      <c r="A73" s="10" t="s">
        <v>719</v>
      </c>
      <c r="B73" s="81"/>
      <c r="C73" s="10" t="s">
        <v>722</v>
      </c>
      <c r="D73" s="10">
        <v>4</v>
      </c>
      <c r="E73" s="10"/>
      <c r="F73" s="10">
        <f t="shared" si="1"/>
        <v>4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60" t="s">
        <v>815</v>
      </c>
      <c r="B1" s="260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B109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5" width="16.7109375" bestFit="1" customWidth="1"/>
    <col min="7" max="7" width="15.5703125" bestFit="1" customWidth="1"/>
    <col min="8" max="8" width="16.7109375" bestFit="1" customWidth="1"/>
    <col min="9" max="9" width="15.42578125" bestFit="1" customWidth="1"/>
    <col min="10" max="10" width="20.42578125" bestFit="1" customWidth="1"/>
  </cols>
  <sheetData>
    <row r="1" spans="1:14" ht="18.75">
      <c r="A1" s="190" t="s">
        <v>30</v>
      </c>
      <c r="B1" s="190"/>
      <c r="C1" s="190"/>
      <c r="D1" s="141" t="s">
        <v>853</v>
      </c>
      <c r="E1" s="141" t="s">
        <v>852</v>
      </c>
      <c r="G1" s="43" t="s">
        <v>31</v>
      </c>
      <c r="H1" s="44">
        <f>C2+C114</f>
        <v>1288000</v>
      </c>
      <c r="I1" s="45"/>
      <c r="J1" s="46" t="b">
        <f>AND(H1=I1)</f>
        <v>0</v>
      </c>
    </row>
    <row r="2" spans="1:14">
      <c r="A2" s="198" t="s">
        <v>60</v>
      </c>
      <c r="B2" s="198"/>
      <c r="C2" s="26">
        <f>C3+C67</f>
        <v>1123000</v>
      </c>
      <c r="D2" s="26">
        <f>D3+D67</f>
        <v>1123000</v>
      </c>
      <c r="E2" s="26">
        <f>E3+E67</f>
        <v>1123000</v>
      </c>
      <c r="G2" s="39" t="s">
        <v>60</v>
      </c>
      <c r="H2" s="41">
        <f>C2</f>
        <v>1123000</v>
      </c>
      <c r="I2" s="42"/>
      <c r="J2" s="40" t="b">
        <f>AND(H2=I2)</f>
        <v>0</v>
      </c>
    </row>
    <row r="3" spans="1:14">
      <c r="A3" s="195" t="s">
        <v>578</v>
      </c>
      <c r="B3" s="195"/>
      <c r="C3" s="23">
        <f>C4+C11+C38+C61</f>
        <v>506000</v>
      </c>
      <c r="D3" s="23">
        <f>D4+D11+D38+D61</f>
        <v>506000</v>
      </c>
      <c r="E3" s="23">
        <f>E4+E11+E38+E61</f>
        <v>506000</v>
      </c>
      <c r="G3" s="39" t="s">
        <v>57</v>
      </c>
      <c r="H3" s="41">
        <f t="shared" ref="H3:H66" si="0">C3</f>
        <v>506000</v>
      </c>
      <c r="I3" s="42"/>
      <c r="J3" s="40" t="b">
        <f>AND(H3=I3)</f>
        <v>0</v>
      </c>
    </row>
    <row r="4" spans="1:14" ht="15" customHeight="1">
      <c r="A4" s="191" t="s">
        <v>124</v>
      </c>
      <c r="B4" s="192"/>
      <c r="C4" s="21">
        <f>SUM(C5:C10)</f>
        <v>300000</v>
      </c>
      <c r="D4" s="21">
        <f>SUM(D5:D10)</f>
        <v>300000</v>
      </c>
      <c r="E4" s="21">
        <f>SUM(E5:E10)</f>
        <v>300000</v>
      </c>
      <c r="F4" s="17"/>
      <c r="G4" s="39" t="s">
        <v>53</v>
      </c>
      <c r="H4" s="41">
        <f t="shared" si="0"/>
        <v>300000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F5" s="17"/>
      <c r="G5" s="17"/>
      <c r="H5" s="41">
        <f t="shared" si="0"/>
        <v>100000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</v>
      </c>
      <c r="D6" s="2">
        <f t="shared" ref="D6:E10" si="1">C6</f>
        <v>8000</v>
      </c>
      <c r="E6" s="2">
        <f t="shared" si="1"/>
        <v>8000</v>
      </c>
      <c r="F6" s="17"/>
      <c r="G6" s="17"/>
      <c r="H6" s="41">
        <f t="shared" si="0"/>
        <v>8000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180000</v>
      </c>
      <c r="D7" s="2">
        <f t="shared" si="1"/>
        <v>180000</v>
      </c>
      <c r="E7" s="2">
        <f t="shared" si="1"/>
        <v>180000</v>
      </c>
      <c r="F7" s="17"/>
      <c r="G7" s="17"/>
      <c r="H7" s="41">
        <f t="shared" si="0"/>
        <v>180000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0</v>
      </c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10000</v>
      </c>
      <c r="D9" s="2">
        <f t="shared" si="1"/>
        <v>10000</v>
      </c>
      <c r="E9" s="2">
        <f t="shared" si="1"/>
        <v>10000</v>
      </c>
      <c r="F9" s="17"/>
      <c r="G9" s="17"/>
      <c r="H9" s="41">
        <f t="shared" si="0"/>
        <v>10000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91" t="s">
        <v>125</v>
      </c>
      <c r="B11" s="192"/>
      <c r="C11" s="21">
        <f>SUM(C12:C37)</f>
        <v>87000</v>
      </c>
      <c r="D11" s="21">
        <f>SUM(D12:D37)</f>
        <v>87000</v>
      </c>
      <c r="E11" s="21">
        <f>SUM(E12:E37)</f>
        <v>87000</v>
      </c>
      <c r="F11" s="17"/>
      <c r="G11" s="39" t="s">
        <v>54</v>
      </c>
      <c r="H11" s="41">
        <f t="shared" si="0"/>
        <v>87000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40000</v>
      </c>
      <c r="D12" s="2">
        <f>C12</f>
        <v>40000</v>
      </c>
      <c r="E12" s="2">
        <f>D12</f>
        <v>40000</v>
      </c>
      <c r="H12" s="41">
        <f t="shared" si="0"/>
        <v>40000</v>
      </c>
    </row>
    <row r="13" spans="1:14" outlineLevel="1">
      <c r="A13" s="3">
        <v>2102</v>
      </c>
      <c r="B13" s="1" t="s">
        <v>126</v>
      </c>
      <c r="C13" s="2">
        <v>8700</v>
      </c>
      <c r="D13" s="2">
        <f t="shared" ref="D13:E28" si="2">C13</f>
        <v>8700</v>
      </c>
      <c r="E13" s="2">
        <f t="shared" si="2"/>
        <v>8700</v>
      </c>
      <c r="H13" s="41">
        <f t="shared" si="0"/>
        <v>8700</v>
      </c>
    </row>
    <row r="14" spans="1:14" outlineLevel="1">
      <c r="A14" s="3">
        <v>2201</v>
      </c>
      <c r="B14" s="1" t="s">
        <v>5</v>
      </c>
      <c r="C14" s="2">
        <v>7400</v>
      </c>
      <c r="D14" s="2">
        <f t="shared" si="2"/>
        <v>7400</v>
      </c>
      <c r="E14" s="2">
        <f t="shared" si="2"/>
        <v>7400</v>
      </c>
      <c r="H14" s="41">
        <f t="shared" si="0"/>
        <v>7400</v>
      </c>
    </row>
    <row r="15" spans="1:14" outlineLevel="1">
      <c r="A15" s="3">
        <v>2201</v>
      </c>
      <c r="B15" s="1" t="s">
        <v>127</v>
      </c>
      <c r="C15" s="2">
        <v>0</v>
      </c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>
        <v>0</v>
      </c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0</v>
      </c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10900</v>
      </c>
      <c r="D18" s="2">
        <f t="shared" si="2"/>
        <v>10900</v>
      </c>
      <c r="E18" s="2">
        <f t="shared" si="2"/>
        <v>10900</v>
      </c>
      <c r="H18" s="41">
        <f t="shared" si="0"/>
        <v>10900</v>
      </c>
    </row>
    <row r="19" spans="1:8" outlineLevel="1">
      <c r="A19" s="3">
        <v>2204</v>
      </c>
      <c r="B19" s="1" t="s">
        <v>131</v>
      </c>
      <c r="C19" s="2">
        <v>0</v>
      </c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>
        <v>0</v>
      </c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0</v>
      </c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>
        <v>0</v>
      </c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0</v>
      </c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>
        <v>0</v>
      </c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>
        <v>0</v>
      </c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0</v>
      </c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>
        <v>0</v>
      </c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>
        <v>0</v>
      </c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0</v>
      </c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>
        <v>0</v>
      </c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0</v>
      </c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outlineLevel="1">
      <c r="A33" s="3">
        <v>2403</v>
      </c>
      <c r="B33" s="1" t="s">
        <v>144</v>
      </c>
      <c r="C33" s="2">
        <v>0</v>
      </c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6000</v>
      </c>
      <c r="D34" s="2">
        <f t="shared" si="3"/>
        <v>6000</v>
      </c>
      <c r="E34" s="2">
        <f t="shared" si="3"/>
        <v>6000</v>
      </c>
      <c r="H34" s="41">
        <f t="shared" si="0"/>
        <v>6000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8000</v>
      </c>
      <c r="D36" s="2">
        <f t="shared" si="3"/>
        <v>8000</v>
      </c>
      <c r="E36" s="2">
        <f t="shared" si="3"/>
        <v>8000</v>
      </c>
      <c r="H36" s="41">
        <f t="shared" si="0"/>
        <v>8000</v>
      </c>
    </row>
    <row r="37" spans="1:10" outlineLevel="1">
      <c r="A37" s="3">
        <v>2499</v>
      </c>
      <c r="B37" s="1" t="s">
        <v>10</v>
      </c>
      <c r="C37" s="2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191" t="s">
        <v>145</v>
      </c>
      <c r="B38" s="192"/>
      <c r="C38" s="21">
        <f>SUM(C39:C60)</f>
        <v>119000</v>
      </c>
      <c r="D38" s="21">
        <f>SUM(D39:D60)</f>
        <v>119000</v>
      </c>
      <c r="E38" s="21">
        <f>SUM(E39:E60)</f>
        <v>119000</v>
      </c>
      <c r="G38" s="39" t="s">
        <v>55</v>
      </c>
      <c r="H38" s="41">
        <f t="shared" si="0"/>
        <v>119000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  <c r="H39" s="41">
        <f t="shared" si="0"/>
        <v>15000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>
        <v>0</v>
      </c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0</v>
      </c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>
        <v>0</v>
      </c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>
        <v>500</v>
      </c>
      <c r="D47" s="2">
        <f t="shared" si="4"/>
        <v>500</v>
      </c>
      <c r="E47" s="2">
        <f t="shared" si="4"/>
        <v>500</v>
      </c>
      <c r="H47" s="41">
        <f t="shared" si="0"/>
        <v>500</v>
      </c>
    </row>
    <row r="48" spans="1:10" outlineLevel="1">
      <c r="A48" s="20">
        <v>3206</v>
      </c>
      <c r="B48" s="20" t="s">
        <v>17</v>
      </c>
      <c r="C48" s="2">
        <v>12000</v>
      </c>
      <c r="D48" s="2">
        <f t="shared" si="4"/>
        <v>12000</v>
      </c>
      <c r="E48" s="2">
        <f t="shared" si="4"/>
        <v>12000</v>
      </c>
      <c r="H48" s="41">
        <f t="shared" si="0"/>
        <v>12000</v>
      </c>
    </row>
    <row r="49" spans="1:10" outlineLevel="1">
      <c r="A49" s="20">
        <v>3207</v>
      </c>
      <c r="B49" s="20" t="s">
        <v>149</v>
      </c>
      <c r="C49" s="2">
        <v>500</v>
      </c>
      <c r="D49" s="2">
        <f t="shared" si="4"/>
        <v>500</v>
      </c>
      <c r="E49" s="2">
        <f t="shared" si="4"/>
        <v>500</v>
      </c>
      <c r="H49" s="41">
        <f t="shared" si="0"/>
        <v>500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>
        <v>7000</v>
      </c>
      <c r="D51" s="2">
        <f t="shared" si="4"/>
        <v>7000</v>
      </c>
      <c r="E51" s="2">
        <f t="shared" si="4"/>
        <v>7000</v>
      </c>
      <c r="H51" s="41">
        <f t="shared" si="0"/>
        <v>7000</v>
      </c>
    </row>
    <row r="52" spans="1:10" outlineLevel="1">
      <c r="A52" s="20">
        <v>3299</v>
      </c>
      <c r="B52" s="20" t="s">
        <v>152</v>
      </c>
      <c r="C52" s="2">
        <v>0</v>
      </c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0</v>
      </c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13000</v>
      </c>
      <c r="D54" s="2">
        <f t="shared" si="4"/>
        <v>13000</v>
      </c>
      <c r="E54" s="2">
        <f t="shared" si="4"/>
        <v>13000</v>
      </c>
      <c r="H54" s="41">
        <f t="shared" si="0"/>
        <v>13000</v>
      </c>
    </row>
    <row r="55" spans="1:10" outlineLevel="1">
      <c r="A55" s="20">
        <v>3303</v>
      </c>
      <c r="B55" s="20" t="s">
        <v>153</v>
      </c>
      <c r="C55" s="2">
        <v>40500</v>
      </c>
      <c r="D55" s="2">
        <f t="shared" si="4"/>
        <v>40500</v>
      </c>
      <c r="E55" s="2">
        <f t="shared" si="4"/>
        <v>40500</v>
      </c>
      <c r="H55" s="41">
        <f t="shared" si="0"/>
        <v>40500</v>
      </c>
    </row>
    <row r="56" spans="1:10" outlineLevel="1">
      <c r="A56" s="20">
        <v>3303</v>
      </c>
      <c r="B56" s="20" t="s">
        <v>154</v>
      </c>
      <c r="C56" s="2">
        <v>0</v>
      </c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11000</v>
      </c>
      <c r="D57" s="2">
        <f t="shared" si="5"/>
        <v>11000</v>
      </c>
      <c r="E57" s="2">
        <f t="shared" si="5"/>
        <v>11000</v>
      </c>
      <c r="H57" s="41">
        <f t="shared" si="0"/>
        <v>11000</v>
      </c>
    </row>
    <row r="58" spans="1:10" outlineLevel="1">
      <c r="A58" s="20">
        <v>3305</v>
      </c>
      <c r="B58" s="20" t="s">
        <v>156</v>
      </c>
      <c r="C58" s="2">
        <v>500</v>
      </c>
      <c r="D58" s="2">
        <f t="shared" si="5"/>
        <v>500</v>
      </c>
      <c r="E58" s="2">
        <f t="shared" si="5"/>
        <v>500</v>
      </c>
      <c r="H58" s="41">
        <f t="shared" si="0"/>
        <v>500</v>
      </c>
    </row>
    <row r="59" spans="1:10" outlineLevel="1">
      <c r="A59" s="20">
        <v>3306</v>
      </c>
      <c r="B59" s="20" t="s">
        <v>157</v>
      </c>
      <c r="C59" s="2">
        <v>0</v>
      </c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1400</v>
      </c>
      <c r="D60" s="2">
        <f t="shared" si="5"/>
        <v>1400</v>
      </c>
      <c r="E60" s="2">
        <f t="shared" si="5"/>
        <v>1400</v>
      </c>
      <c r="H60" s="41">
        <f t="shared" si="0"/>
        <v>1400</v>
      </c>
    </row>
    <row r="61" spans="1:10">
      <c r="A61" s="191" t="s">
        <v>158</v>
      </c>
      <c r="B61" s="19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5" t="s">
        <v>579</v>
      </c>
      <c r="B67" s="195"/>
      <c r="C67" s="25">
        <f>C97+C68</f>
        <v>617000</v>
      </c>
      <c r="D67" s="25">
        <f>D97+D68</f>
        <v>617000</v>
      </c>
      <c r="E67" s="25">
        <f>E97+E68</f>
        <v>617000</v>
      </c>
      <c r="G67" s="39" t="s">
        <v>59</v>
      </c>
      <c r="H67" s="41">
        <f t="shared" ref="H67:H130" si="7">C67</f>
        <v>617000</v>
      </c>
      <c r="I67" s="42"/>
      <c r="J67" s="40" t="b">
        <f>AND(H67=I67)</f>
        <v>0</v>
      </c>
    </row>
    <row r="68" spans="1:10">
      <c r="A68" s="191" t="s">
        <v>163</v>
      </c>
      <c r="B68" s="192"/>
      <c r="C68" s="21">
        <f>SUM(C69:C96)</f>
        <v>108000</v>
      </c>
      <c r="D68" s="21">
        <f>SUM(D69:D96)</f>
        <v>108000</v>
      </c>
      <c r="E68" s="21">
        <f>SUM(E69:E96)</f>
        <v>108000</v>
      </c>
      <c r="G68" s="39" t="s">
        <v>56</v>
      </c>
      <c r="H68" s="41">
        <f t="shared" si="7"/>
        <v>108000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3000</v>
      </c>
      <c r="D69" s="2">
        <f>C69</f>
        <v>3000</v>
      </c>
      <c r="E69" s="2">
        <f>D69</f>
        <v>3000</v>
      </c>
      <c r="H69" s="41">
        <f t="shared" si="7"/>
        <v>3000</v>
      </c>
    </row>
    <row r="70" spans="1:10" ht="15" customHeight="1" outlineLevel="1">
      <c r="A70" s="3">
        <v>5102</v>
      </c>
      <c r="B70" s="2" t="s">
        <v>165</v>
      </c>
      <c r="C70" s="2">
        <v>0</v>
      </c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>
        <v>0</v>
      </c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>
        <v>0</v>
      </c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0</v>
      </c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>
        <v>0</v>
      </c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>
        <v>0</v>
      </c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18000</v>
      </c>
      <c r="D76" s="2">
        <f t="shared" si="8"/>
        <v>18000</v>
      </c>
      <c r="E76" s="2">
        <f t="shared" si="8"/>
        <v>18000</v>
      </c>
      <c r="H76" s="41">
        <f t="shared" si="7"/>
        <v>18000</v>
      </c>
    </row>
    <row r="77" spans="1:10" ht="15" customHeight="1" outlineLevel="1">
      <c r="A77" s="3">
        <v>5107</v>
      </c>
      <c r="B77" s="2" t="s">
        <v>171</v>
      </c>
      <c r="C77" s="2">
        <v>0</v>
      </c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600</v>
      </c>
      <c r="D78" s="2">
        <f t="shared" si="8"/>
        <v>600</v>
      </c>
      <c r="E78" s="2">
        <f t="shared" si="8"/>
        <v>600</v>
      </c>
      <c r="H78" s="41">
        <f t="shared" si="7"/>
        <v>600</v>
      </c>
    </row>
    <row r="79" spans="1:10" ht="15" customHeight="1" outlineLevel="1">
      <c r="A79" s="3">
        <v>5201</v>
      </c>
      <c r="B79" s="2" t="s">
        <v>20</v>
      </c>
      <c r="C79" s="2">
        <v>57750</v>
      </c>
      <c r="D79" s="2">
        <f t="shared" si="8"/>
        <v>57750</v>
      </c>
      <c r="E79" s="2">
        <f t="shared" si="8"/>
        <v>57750</v>
      </c>
      <c r="H79" s="41">
        <f t="shared" si="7"/>
        <v>57750</v>
      </c>
    </row>
    <row r="80" spans="1:10" ht="15" customHeight="1" outlineLevel="1">
      <c r="A80" s="3">
        <v>5202</v>
      </c>
      <c r="B80" s="2" t="s">
        <v>172</v>
      </c>
      <c r="C80" s="2">
        <v>17650</v>
      </c>
      <c r="D80" s="2">
        <f t="shared" si="8"/>
        <v>17650</v>
      </c>
      <c r="E80" s="2">
        <f t="shared" si="8"/>
        <v>17650</v>
      </c>
      <c r="H80" s="41">
        <f t="shared" si="7"/>
        <v>17650</v>
      </c>
    </row>
    <row r="81" spans="1:8" ht="15" customHeight="1" outlineLevel="1">
      <c r="A81" s="3">
        <v>5203</v>
      </c>
      <c r="B81" s="2" t="s">
        <v>21</v>
      </c>
      <c r="C81" s="2">
        <v>0</v>
      </c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>
        <v>0</v>
      </c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0</v>
      </c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>
        <v>0</v>
      </c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0</v>
      </c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>
        <v>0</v>
      </c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0</v>
      </c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0</v>
      </c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>
        <v>0</v>
      </c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0</v>
      </c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0</v>
      </c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0</v>
      </c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6000</v>
      </c>
      <c r="D93" s="2">
        <f t="shared" si="9"/>
        <v>6000</v>
      </c>
      <c r="E93" s="2">
        <f t="shared" si="9"/>
        <v>6000</v>
      </c>
      <c r="H93" s="41">
        <f t="shared" si="7"/>
        <v>6000</v>
      </c>
    </row>
    <row r="94" spans="1:8" ht="15" customHeight="1" outlineLevel="1">
      <c r="A94" s="3">
        <v>5301</v>
      </c>
      <c r="B94" s="2" t="s">
        <v>109</v>
      </c>
      <c r="C94" s="2">
        <v>0</v>
      </c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1">
        <f t="shared" si="7"/>
        <v>3000</v>
      </c>
    </row>
    <row r="96" spans="1:8" ht="13.5" customHeight="1" outlineLevel="1">
      <c r="A96" s="3">
        <v>5399</v>
      </c>
      <c r="B96" s="2" t="s">
        <v>183</v>
      </c>
      <c r="C96" s="2">
        <v>2000</v>
      </c>
      <c r="D96" s="2">
        <f t="shared" si="9"/>
        <v>2000</v>
      </c>
      <c r="E96" s="2">
        <f t="shared" si="9"/>
        <v>2000</v>
      </c>
      <c r="H96" s="41">
        <f t="shared" si="7"/>
        <v>2000</v>
      </c>
    </row>
    <row r="97" spans="1:10">
      <c r="A97" s="19" t="s">
        <v>184</v>
      </c>
      <c r="B97" s="24"/>
      <c r="C97" s="21">
        <f>SUM(C98:C113)</f>
        <v>509000</v>
      </c>
      <c r="D97" s="21">
        <f>SUM(D98:D113)</f>
        <v>509000</v>
      </c>
      <c r="E97" s="21">
        <f>SUM(E98:E113)</f>
        <v>509000</v>
      </c>
      <c r="G97" s="39" t="s">
        <v>58</v>
      </c>
      <c r="H97" s="41">
        <f t="shared" si="7"/>
        <v>509000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500000</v>
      </c>
      <c r="D98" s="2">
        <f>C98</f>
        <v>500000</v>
      </c>
      <c r="E98" s="2">
        <f>D98</f>
        <v>500000</v>
      </c>
      <c r="H98" s="41">
        <f t="shared" si="7"/>
        <v>500000</v>
      </c>
    </row>
    <row r="99" spans="1:10" ht="15" customHeight="1" outlineLevel="1">
      <c r="A99" s="3">
        <v>6002</v>
      </c>
      <c r="B99" s="1" t="s">
        <v>185</v>
      </c>
      <c r="C99" s="2">
        <v>0</v>
      </c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0</v>
      </c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>
        <v>0</v>
      </c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>
        <v>0</v>
      </c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2500</v>
      </c>
      <c r="D103" s="2">
        <f t="shared" si="10"/>
        <v>2500</v>
      </c>
      <c r="E103" s="2">
        <f t="shared" si="10"/>
        <v>2500</v>
      </c>
      <c r="H103" s="41">
        <f t="shared" si="7"/>
        <v>2500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0</v>
      </c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0</v>
      </c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>
        <v>500</v>
      </c>
      <c r="D107" s="2">
        <f t="shared" si="10"/>
        <v>500</v>
      </c>
      <c r="E107" s="2">
        <f t="shared" si="10"/>
        <v>500</v>
      </c>
      <c r="H107" s="41">
        <f t="shared" si="7"/>
        <v>500</v>
      </c>
    </row>
    <row r="108" spans="1:10" outlineLevel="1">
      <c r="A108" s="3">
        <v>6011</v>
      </c>
      <c r="B108" s="1" t="s">
        <v>190</v>
      </c>
      <c r="C108" s="2">
        <v>0</v>
      </c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6" t="s">
        <v>62</v>
      </c>
      <c r="B114" s="197"/>
      <c r="C114" s="26">
        <f>C115+C152+C177</f>
        <v>165000</v>
      </c>
      <c r="D114" s="26">
        <v>262055.446</v>
      </c>
      <c r="E114" s="26">
        <f>D114</f>
        <v>262055.446</v>
      </c>
      <c r="G114" s="39" t="s">
        <v>62</v>
      </c>
      <c r="H114" s="41">
        <f t="shared" si="7"/>
        <v>165000</v>
      </c>
      <c r="I114" s="42"/>
      <c r="J114" s="40" t="b">
        <f>AND(H114=I114)</f>
        <v>0</v>
      </c>
    </row>
    <row r="115" spans="1:10">
      <c r="A115" s="193" t="s">
        <v>580</v>
      </c>
      <c r="B115" s="194"/>
      <c r="C115" s="23">
        <f>C116+C135</f>
        <v>165000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165000</v>
      </c>
      <c r="I115" s="42"/>
      <c r="J115" s="40" t="b">
        <f>AND(H115=I115)</f>
        <v>0</v>
      </c>
    </row>
    <row r="116" spans="1:10" ht="15" customHeight="1">
      <c r="A116" s="191" t="s">
        <v>195</v>
      </c>
      <c r="B116" s="19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91" t="s">
        <v>202</v>
      </c>
      <c r="B135" s="192"/>
      <c r="C135" s="21">
        <f>C136+C140+C143+C146+C149</f>
        <v>165000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165000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v>165000</v>
      </c>
      <c r="D136" s="2">
        <f>D137+D138+D139</f>
        <v>0</v>
      </c>
      <c r="E136" s="2">
        <f>E137+E138+E139</f>
        <v>0</v>
      </c>
      <c r="H136" s="41">
        <f t="shared" si="11"/>
        <v>165000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93" t="s">
        <v>581</v>
      </c>
      <c r="B152" s="19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91" t="s">
        <v>208</v>
      </c>
      <c r="B153" s="19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91" t="s">
        <v>212</v>
      </c>
      <c r="B163" s="19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91" t="s">
        <v>214</v>
      </c>
      <c r="B170" s="19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93" t="s">
        <v>582</v>
      </c>
      <c r="B177" s="19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1" t="s">
        <v>217</v>
      </c>
      <c r="B178" s="19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8" t="s">
        <v>849</v>
      </c>
      <c r="B179" s="18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8" t="s">
        <v>848</v>
      </c>
      <c r="B184" s="18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8" t="s">
        <v>846</v>
      </c>
      <c r="B188" s="18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8" t="s">
        <v>843</v>
      </c>
      <c r="B197" s="18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8" t="s">
        <v>842</v>
      </c>
      <c r="B200" s="18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8" t="s">
        <v>841</v>
      </c>
      <c r="B203" s="18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8" t="s">
        <v>836</v>
      </c>
      <c r="B215" s="18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8" t="s">
        <v>834</v>
      </c>
      <c r="B222" s="18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8" t="s">
        <v>830</v>
      </c>
      <c r="B228" s="18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8" t="s">
        <v>828</v>
      </c>
      <c r="B235" s="18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8" t="s">
        <v>826</v>
      </c>
      <c r="B238" s="18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8" t="s">
        <v>823</v>
      </c>
      <c r="B243" s="18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8" t="s">
        <v>817</v>
      </c>
      <c r="B250" s="18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90" t="s">
        <v>67</v>
      </c>
      <c r="B256" s="190"/>
      <c r="C256" s="190"/>
      <c r="D256" s="141" t="s">
        <v>853</v>
      </c>
      <c r="E256" s="141" t="s">
        <v>852</v>
      </c>
      <c r="G256" s="47" t="s">
        <v>589</v>
      </c>
      <c r="H256" s="48">
        <f>C257+C559</f>
        <v>1288000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1087439</v>
      </c>
      <c r="D257" s="37">
        <f>D258+D550</f>
        <v>1087439</v>
      </c>
      <c r="E257" s="37">
        <f>E258+E550</f>
        <v>1087439</v>
      </c>
      <c r="G257" s="39" t="s">
        <v>60</v>
      </c>
      <c r="H257" s="41">
        <f>C257</f>
        <v>1087439</v>
      </c>
      <c r="I257" s="42"/>
      <c r="J257" s="40" t="b">
        <f>AND(H257=I257)</f>
        <v>0</v>
      </c>
    </row>
    <row r="258" spans="1:10">
      <c r="A258" s="178" t="s">
        <v>266</v>
      </c>
      <c r="B258" s="179"/>
      <c r="C258" s="36">
        <f>C259+C339+C483+C547</f>
        <v>1009425</v>
      </c>
      <c r="D258" s="36">
        <f>D259+D339+D483+D547</f>
        <v>1009425</v>
      </c>
      <c r="E258" s="36">
        <f>E259+E339+E483+E547</f>
        <v>1009425</v>
      </c>
      <c r="G258" s="39" t="s">
        <v>57</v>
      </c>
      <c r="H258" s="41">
        <f t="shared" ref="H258:H321" si="21">C258</f>
        <v>1009425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630216</v>
      </c>
      <c r="D259" s="33">
        <f>D260+D263+D314</f>
        <v>630216</v>
      </c>
      <c r="E259" s="33">
        <f>E260+E263+E314</f>
        <v>630216</v>
      </c>
      <c r="G259" s="39" t="s">
        <v>590</v>
      </c>
      <c r="H259" s="41">
        <f t="shared" si="21"/>
        <v>630216</v>
      </c>
      <c r="I259" s="42"/>
      <c r="J259" s="40" t="b">
        <f>AND(H259=I259)</f>
        <v>0</v>
      </c>
    </row>
    <row r="260" spans="1:10" outlineLevel="1">
      <c r="A260" s="180" t="s">
        <v>268</v>
      </c>
      <c r="B260" s="181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outlineLevel="1">
      <c r="A263" s="180" t="s">
        <v>269</v>
      </c>
      <c r="B263" s="181"/>
      <c r="C263" s="32">
        <f>C264+C265+C289+C296+C298+C302+C305+C308+C313</f>
        <v>616184</v>
      </c>
      <c r="D263" s="32">
        <f>D264+D265+D289+D296+D298+D302+D305+D308+D313</f>
        <v>616184</v>
      </c>
      <c r="E263" s="32">
        <f>E264+E265+E289+E296+E298+E302+E305+E308+E313</f>
        <v>616184</v>
      </c>
      <c r="H263" s="41">
        <f t="shared" si="21"/>
        <v>616184</v>
      </c>
    </row>
    <row r="264" spans="1:10" outlineLevel="2">
      <c r="A264" s="6">
        <v>1101</v>
      </c>
      <c r="B264" s="4" t="s">
        <v>34</v>
      </c>
      <c r="C264" s="5">
        <v>259683</v>
      </c>
      <c r="D264" s="5">
        <f>C264</f>
        <v>259683</v>
      </c>
      <c r="E264" s="5">
        <f>D264</f>
        <v>259683</v>
      </c>
      <c r="H264" s="41">
        <f t="shared" si="21"/>
        <v>259683</v>
      </c>
    </row>
    <row r="265" spans="1:10" outlineLevel="2">
      <c r="A265" s="6">
        <v>1101</v>
      </c>
      <c r="B265" s="4" t="s">
        <v>35</v>
      </c>
      <c r="C265" s="5">
        <f>SUM(C266:C288)</f>
        <v>225531</v>
      </c>
      <c r="D265" s="5">
        <f>SUM(D266:D288)</f>
        <v>225531</v>
      </c>
      <c r="E265" s="5">
        <f>SUM(E266:E288)</f>
        <v>225531</v>
      </c>
      <c r="H265" s="41">
        <f t="shared" si="21"/>
        <v>225531</v>
      </c>
    </row>
    <row r="266" spans="1:10" outlineLevel="3">
      <c r="A266" s="29"/>
      <c r="B266" s="28" t="s">
        <v>218</v>
      </c>
      <c r="C266" s="30">
        <v>12006</v>
      </c>
      <c r="D266" s="30">
        <f>C266</f>
        <v>12006</v>
      </c>
      <c r="E266" s="30">
        <f>D266</f>
        <v>12006</v>
      </c>
      <c r="H266" s="41">
        <f t="shared" si="21"/>
        <v>12006</v>
      </c>
    </row>
    <row r="267" spans="1:10" outlineLevel="3">
      <c r="A267" s="29"/>
      <c r="B267" s="28" t="s">
        <v>219</v>
      </c>
      <c r="C267" s="30">
        <v>51807</v>
      </c>
      <c r="D267" s="30">
        <f t="shared" ref="D267:E282" si="22">C267</f>
        <v>51807</v>
      </c>
      <c r="E267" s="30">
        <f t="shared" si="22"/>
        <v>51807</v>
      </c>
      <c r="H267" s="41">
        <f t="shared" si="21"/>
        <v>51807</v>
      </c>
    </row>
    <row r="268" spans="1:10" outlineLevel="3">
      <c r="A268" s="29"/>
      <c r="B268" s="28" t="s">
        <v>220</v>
      </c>
      <c r="C268" s="30">
        <v>44316</v>
      </c>
      <c r="D268" s="30">
        <f t="shared" si="22"/>
        <v>44316</v>
      </c>
      <c r="E268" s="30">
        <f t="shared" si="22"/>
        <v>44316</v>
      </c>
      <c r="H268" s="41">
        <f t="shared" si="21"/>
        <v>44316</v>
      </c>
    </row>
    <row r="269" spans="1:10" outlineLevel="3">
      <c r="A269" s="29"/>
      <c r="B269" s="28" t="s">
        <v>221</v>
      </c>
      <c r="C269" s="30">
        <v>960</v>
      </c>
      <c r="D269" s="30">
        <f t="shared" si="22"/>
        <v>960</v>
      </c>
      <c r="E269" s="30">
        <f t="shared" si="22"/>
        <v>960</v>
      </c>
      <c r="H269" s="41">
        <f t="shared" si="21"/>
        <v>960</v>
      </c>
    </row>
    <row r="270" spans="1:10" outlineLevel="3">
      <c r="A270" s="29"/>
      <c r="B270" s="28" t="s">
        <v>222</v>
      </c>
      <c r="C270" s="30">
        <v>5808</v>
      </c>
      <c r="D270" s="30">
        <f t="shared" si="22"/>
        <v>5808</v>
      </c>
      <c r="E270" s="30">
        <f t="shared" si="22"/>
        <v>5808</v>
      </c>
      <c r="H270" s="41">
        <f t="shared" si="21"/>
        <v>5808</v>
      </c>
    </row>
    <row r="271" spans="1:10" outlineLevel="3">
      <c r="A271" s="29"/>
      <c r="B271" s="28" t="s">
        <v>223</v>
      </c>
      <c r="C271" s="30">
        <v>16812</v>
      </c>
      <c r="D271" s="30">
        <f t="shared" si="22"/>
        <v>16812</v>
      </c>
      <c r="E271" s="30">
        <f t="shared" si="22"/>
        <v>16812</v>
      </c>
      <c r="H271" s="41">
        <f t="shared" si="21"/>
        <v>16812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4674</v>
      </c>
      <c r="D276" s="30">
        <f t="shared" si="22"/>
        <v>4674</v>
      </c>
      <c r="E276" s="30">
        <f t="shared" si="22"/>
        <v>4674</v>
      </c>
      <c r="H276" s="41">
        <f t="shared" si="21"/>
        <v>4674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3564</v>
      </c>
      <c r="D280" s="30">
        <f t="shared" si="22"/>
        <v>3564</v>
      </c>
      <c r="E280" s="30">
        <f t="shared" si="22"/>
        <v>3564</v>
      </c>
      <c r="H280" s="41">
        <f t="shared" si="21"/>
        <v>3564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>
        <v>12402</v>
      </c>
      <c r="D285" s="30">
        <f t="shared" si="23"/>
        <v>12402</v>
      </c>
      <c r="E285" s="30">
        <f t="shared" si="23"/>
        <v>12402</v>
      </c>
      <c r="H285" s="41">
        <f t="shared" si="21"/>
        <v>12402</v>
      </c>
    </row>
    <row r="286" spans="1:8" outlineLevel="3">
      <c r="A286" s="29"/>
      <c r="B286" s="28" t="s">
        <v>238</v>
      </c>
      <c r="C286" s="30">
        <v>68646</v>
      </c>
      <c r="D286" s="30">
        <f t="shared" si="23"/>
        <v>68646</v>
      </c>
      <c r="E286" s="30">
        <f t="shared" si="23"/>
        <v>68646</v>
      </c>
      <c r="H286" s="41">
        <f t="shared" si="21"/>
        <v>68646</v>
      </c>
    </row>
    <row r="287" spans="1:8" outlineLevel="3">
      <c r="A287" s="29"/>
      <c r="B287" s="28" t="s">
        <v>239</v>
      </c>
      <c r="C287" s="30">
        <v>4536</v>
      </c>
      <c r="D287" s="30">
        <f t="shared" si="23"/>
        <v>4536</v>
      </c>
      <c r="E287" s="30">
        <f t="shared" si="23"/>
        <v>4536</v>
      </c>
      <c r="H287" s="41">
        <f t="shared" si="21"/>
        <v>4536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18169</v>
      </c>
      <c r="D289" s="5">
        <f>SUM(D290:D295)</f>
        <v>18169</v>
      </c>
      <c r="E289" s="5">
        <f>SUM(E290:E295)</f>
        <v>18169</v>
      </c>
      <c r="H289" s="41">
        <f t="shared" si="21"/>
        <v>18169</v>
      </c>
    </row>
    <row r="290" spans="1:8" outlineLevel="3">
      <c r="A290" s="29"/>
      <c r="B290" s="28" t="s">
        <v>241</v>
      </c>
      <c r="C290" s="30">
        <v>12300</v>
      </c>
      <c r="D290" s="30">
        <f>C290</f>
        <v>12300</v>
      </c>
      <c r="E290" s="30">
        <f>D290</f>
        <v>12300</v>
      </c>
      <c r="H290" s="41">
        <f t="shared" si="21"/>
        <v>12300</v>
      </c>
    </row>
    <row r="291" spans="1:8" outlineLevel="3">
      <c r="A291" s="29"/>
      <c r="B291" s="28" t="s">
        <v>242</v>
      </c>
      <c r="C291" s="30">
        <v>0</v>
      </c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2389</v>
      </c>
      <c r="D292" s="30">
        <f t="shared" si="24"/>
        <v>2389</v>
      </c>
      <c r="E292" s="30">
        <f t="shared" si="24"/>
        <v>2389</v>
      </c>
      <c r="H292" s="41">
        <f t="shared" si="21"/>
        <v>2389</v>
      </c>
    </row>
    <row r="293" spans="1:8" outlineLevel="3">
      <c r="A293" s="29"/>
      <c r="B293" s="28" t="s">
        <v>244</v>
      </c>
      <c r="C293" s="30">
        <v>540</v>
      </c>
      <c r="D293" s="30">
        <f t="shared" si="24"/>
        <v>540</v>
      </c>
      <c r="E293" s="30">
        <f t="shared" si="24"/>
        <v>540</v>
      </c>
      <c r="H293" s="41">
        <f t="shared" si="21"/>
        <v>540</v>
      </c>
    </row>
    <row r="294" spans="1:8" outlineLevel="3">
      <c r="A294" s="29"/>
      <c r="B294" s="28" t="s">
        <v>245</v>
      </c>
      <c r="C294" s="30" t="s">
        <v>955</v>
      </c>
      <c r="D294" s="30" t="str">
        <f t="shared" si="24"/>
        <v>-</v>
      </c>
      <c r="E294" s="30" t="str">
        <f t="shared" si="24"/>
        <v>-</v>
      </c>
      <c r="H294" s="41" t="str">
        <f t="shared" si="21"/>
        <v>-</v>
      </c>
    </row>
    <row r="295" spans="1:8" outlineLevel="3">
      <c r="A295" s="29"/>
      <c r="B295" s="28" t="s">
        <v>246</v>
      </c>
      <c r="C295" s="30">
        <v>2940</v>
      </c>
      <c r="D295" s="30">
        <f t="shared" si="24"/>
        <v>2940</v>
      </c>
      <c r="E295" s="30">
        <f t="shared" si="24"/>
        <v>2940</v>
      </c>
      <c r="H295" s="41">
        <f t="shared" si="21"/>
        <v>2940</v>
      </c>
    </row>
    <row r="296" spans="1:8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17506</v>
      </c>
      <c r="D298" s="5">
        <f>SUM(D299:D301)</f>
        <v>17506</v>
      </c>
      <c r="E298" s="5">
        <f>SUM(E299:E301)</f>
        <v>17506</v>
      </c>
      <c r="H298" s="41">
        <f t="shared" si="21"/>
        <v>17506</v>
      </c>
    </row>
    <row r="299" spans="1:8" outlineLevel="3">
      <c r="A299" s="29"/>
      <c r="B299" s="28" t="s">
        <v>248</v>
      </c>
      <c r="C299" s="30">
        <v>4568</v>
      </c>
      <c r="D299" s="30">
        <f>C299</f>
        <v>4568</v>
      </c>
      <c r="E299" s="30">
        <f>D299</f>
        <v>4568</v>
      </c>
      <c r="H299" s="41">
        <f t="shared" si="21"/>
        <v>4568</v>
      </c>
    </row>
    <row r="300" spans="1:8" outlineLevel="3">
      <c r="A300" s="29"/>
      <c r="B300" s="28" t="s">
        <v>249</v>
      </c>
      <c r="C300" s="30">
        <v>12938</v>
      </c>
      <c r="D300" s="30">
        <f t="shared" ref="D300:E301" si="25">C300</f>
        <v>12938</v>
      </c>
      <c r="E300" s="30">
        <f t="shared" si="25"/>
        <v>12938</v>
      </c>
      <c r="H300" s="41">
        <f t="shared" si="21"/>
        <v>12938</v>
      </c>
    </row>
    <row r="301" spans="1:8" outlineLevel="3">
      <c r="A301" s="29"/>
      <c r="B301" s="28" t="s">
        <v>250</v>
      </c>
      <c r="C301" s="30">
        <v>0</v>
      </c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3000</v>
      </c>
      <c r="D302" s="5">
        <f>SUM(D303:D304)</f>
        <v>3000</v>
      </c>
      <c r="E302" s="5">
        <f>SUM(E303:E304)</f>
        <v>3000</v>
      </c>
      <c r="H302" s="41">
        <f t="shared" si="21"/>
        <v>3000</v>
      </c>
    </row>
    <row r="303" spans="1:8" outlineLevel="3">
      <c r="A303" s="29"/>
      <c r="B303" s="28" t="s">
        <v>252</v>
      </c>
      <c r="C303" s="30">
        <v>2000</v>
      </c>
      <c r="D303" s="30">
        <f>C303</f>
        <v>2000</v>
      </c>
      <c r="E303" s="30">
        <f>D303</f>
        <v>2000</v>
      </c>
      <c r="H303" s="41">
        <f t="shared" si="21"/>
        <v>2000</v>
      </c>
    </row>
    <row r="304" spans="1:8" outlineLevel="3">
      <c r="A304" s="29"/>
      <c r="B304" s="28" t="s">
        <v>253</v>
      </c>
      <c r="C304" s="30">
        <v>1000</v>
      </c>
      <c r="D304" s="30">
        <f>C304</f>
        <v>1000</v>
      </c>
      <c r="E304" s="30">
        <f>D304</f>
        <v>1000</v>
      </c>
      <c r="H304" s="41">
        <f t="shared" si="21"/>
        <v>1000</v>
      </c>
    </row>
    <row r="305" spans="1:8" outlineLevel="2">
      <c r="A305" s="6">
        <v>1101</v>
      </c>
      <c r="B305" s="4" t="s">
        <v>38</v>
      </c>
      <c r="C305" s="5">
        <f>SUM(C306:C307)</f>
        <v>6687</v>
      </c>
      <c r="D305" s="5">
        <f>SUM(D306:D307)</f>
        <v>6687</v>
      </c>
      <c r="E305" s="5">
        <f>SUM(E306:E307)</f>
        <v>6687</v>
      </c>
      <c r="H305" s="41">
        <f t="shared" si="21"/>
        <v>6687</v>
      </c>
    </row>
    <row r="306" spans="1:8" outlineLevel="3">
      <c r="A306" s="29"/>
      <c r="B306" s="28" t="s">
        <v>254</v>
      </c>
      <c r="C306" s="30">
        <v>4861</v>
      </c>
      <c r="D306" s="30">
        <f>C306</f>
        <v>4861</v>
      </c>
      <c r="E306" s="30">
        <f>D306</f>
        <v>4861</v>
      </c>
      <c r="H306" s="41">
        <f t="shared" si="21"/>
        <v>4861</v>
      </c>
    </row>
    <row r="307" spans="1:8" outlineLevel="3">
      <c r="A307" s="29"/>
      <c r="B307" s="28" t="s">
        <v>255</v>
      </c>
      <c r="C307" s="30">
        <v>1826</v>
      </c>
      <c r="D307" s="30">
        <f>C307</f>
        <v>1826</v>
      </c>
      <c r="E307" s="30">
        <f>D307</f>
        <v>1826</v>
      </c>
      <c r="H307" s="41">
        <f t="shared" si="21"/>
        <v>1826</v>
      </c>
    </row>
    <row r="308" spans="1:8" outlineLevel="2">
      <c r="A308" s="6">
        <v>1101</v>
      </c>
      <c r="B308" s="4" t="s">
        <v>39</v>
      </c>
      <c r="C308" s="5">
        <f>SUM(C309:C312)</f>
        <v>85308</v>
      </c>
      <c r="D308" s="5">
        <f>SUM(D309:D312)</f>
        <v>85308</v>
      </c>
      <c r="E308" s="5">
        <f>SUM(E309:E312)</f>
        <v>85308</v>
      </c>
      <c r="H308" s="41">
        <f t="shared" si="21"/>
        <v>85308</v>
      </c>
    </row>
    <row r="309" spans="1:8" outlineLevel="3">
      <c r="A309" s="29"/>
      <c r="B309" s="28" t="s">
        <v>256</v>
      </c>
      <c r="C309" s="30">
        <v>60934</v>
      </c>
      <c r="D309" s="30">
        <f>C309</f>
        <v>60934</v>
      </c>
      <c r="E309" s="30">
        <f>D309</f>
        <v>60934</v>
      </c>
      <c r="H309" s="41">
        <f t="shared" si="21"/>
        <v>60934</v>
      </c>
    </row>
    <row r="310" spans="1:8" outlineLevel="3">
      <c r="A310" s="29"/>
      <c r="B310" s="28" t="s">
        <v>257</v>
      </c>
      <c r="C310" s="30">
        <v>19499</v>
      </c>
      <c r="D310" s="30">
        <f t="shared" ref="D310:E312" si="26">C310</f>
        <v>19499</v>
      </c>
      <c r="E310" s="30">
        <f t="shared" si="26"/>
        <v>19499</v>
      </c>
      <c r="H310" s="41">
        <f t="shared" si="21"/>
        <v>19499</v>
      </c>
    </row>
    <row r="311" spans="1:8" outlineLevel="3">
      <c r="A311" s="29"/>
      <c r="B311" s="28" t="s">
        <v>258</v>
      </c>
      <c r="C311" s="30">
        <v>0</v>
      </c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4875</v>
      </c>
      <c r="D312" s="30">
        <f t="shared" si="26"/>
        <v>4875</v>
      </c>
      <c r="E312" s="30">
        <f t="shared" si="26"/>
        <v>4875</v>
      </c>
      <c r="H312" s="41">
        <f t="shared" si="21"/>
        <v>4875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0" t="s">
        <v>601</v>
      </c>
      <c r="B314" s="181"/>
      <c r="C314" s="32">
        <f>C315+C325+C331+C336+C337+C338+C328</f>
        <v>10000</v>
      </c>
      <c r="D314" s="32">
        <f>D315+D325+D331+D336+D337+D338+D328</f>
        <v>10000</v>
      </c>
      <c r="E314" s="32">
        <f>E315+E325+E331+E336+E337+E338+E328</f>
        <v>10000</v>
      </c>
      <c r="H314" s="41">
        <f t="shared" si="21"/>
        <v>10000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10000</v>
      </c>
      <c r="D338" s="5">
        <f t="shared" si="30"/>
        <v>10000</v>
      </c>
      <c r="E338" s="5">
        <f t="shared" si="30"/>
        <v>10000</v>
      </c>
      <c r="H338" s="41">
        <f t="shared" si="28"/>
        <v>10000</v>
      </c>
    </row>
    <row r="339" spans="1:10">
      <c r="A339" s="176" t="s">
        <v>270</v>
      </c>
      <c r="B339" s="177"/>
      <c r="C339" s="33">
        <f>C340+C444+C482</f>
        <v>334979</v>
      </c>
      <c r="D339" s="33">
        <f>D340+D444+D482</f>
        <v>334979</v>
      </c>
      <c r="E339" s="33">
        <f>E340+E444+E482</f>
        <v>334979</v>
      </c>
      <c r="G339" s="39" t="s">
        <v>591</v>
      </c>
      <c r="H339" s="41">
        <f t="shared" si="28"/>
        <v>334979</v>
      </c>
      <c r="I339" s="42"/>
      <c r="J339" s="40" t="b">
        <f>AND(H339=I339)</f>
        <v>0</v>
      </c>
    </row>
    <row r="340" spans="1:10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312279</v>
      </c>
      <c r="D340" s="32">
        <f>D341+D342+D343+D344+D347+D348+D353+D356+D357+D362+D367+BH290668+D371+D372+D373+D376+D377+D378+D382+D388+D391+D392+D395+D398+D399+D404+D407+D408+D409+D412+D415+D416+D419+D420+D421+D422+D429+D443</f>
        <v>312279</v>
      </c>
      <c r="E340" s="32">
        <f>E341+E342+E343+E344+E347+E348+E353+E356+E357+E362+E367+BI290668+E371+E372+E373+E376+E377+E378+E382+E388+E391+E392+E395+E398+E399+E404+E407+E408+E409+E412+E415+E416+E419+E420+E421+E422+E429+E443</f>
        <v>312279</v>
      </c>
      <c r="H340" s="41">
        <f t="shared" si="28"/>
        <v>312279</v>
      </c>
    </row>
    <row r="341" spans="1:10" outlineLevel="2">
      <c r="A341" s="6">
        <v>2201</v>
      </c>
      <c r="B341" s="34" t="s">
        <v>272</v>
      </c>
      <c r="C341" s="5">
        <v>1500</v>
      </c>
      <c r="D341" s="5">
        <f>C341</f>
        <v>1500</v>
      </c>
      <c r="E341" s="5">
        <f>D341</f>
        <v>1500</v>
      </c>
      <c r="H341" s="41">
        <f t="shared" si="28"/>
        <v>1500</v>
      </c>
    </row>
    <row r="342" spans="1:10" outlineLevel="2">
      <c r="A342" s="6">
        <v>2201</v>
      </c>
      <c r="B342" s="4" t="s">
        <v>40</v>
      </c>
      <c r="C342" s="5">
        <v>7000</v>
      </c>
      <c r="D342" s="5">
        <f t="shared" ref="D342:E343" si="31">C342</f>
        <v>7000</v>
      </c>
      <c r="E342" s="5">
        <f t="shared" si="31"/>
        <v>7000</v>
      </c>
      <c r="H342" s="41">
        <f t="shared" si="28"/>
        <v>7000</v>
      </c>
    </row>
    <row r="343" spans="1:10" outlineLevel="2">
      <c r="A343" s="6">
        <v>2201</v>
      </c>
      <c r="B343" s="4" t="s">
        <v>41</v>
      </c>
      <c r="C343" s="5">
        <v>90000</v>
      </c>
      <c r="D343" s="5">
        <f t="shared" si="31"/>
        <v>90000</v>
      </c>
      <c r="E343" s="5">
        <f t="shared" si="31"/>
        <v>90000</v>
      </c>
      <c r="H343" s="41">
        <f t="shared" si="28"/>
        <v>90000</v>
      </c>
    </row>
    <row r="344" spans="1:10" outlineLevel="2">
      <c r="A344" s="6">
        <v>2201</v>
      </c>
      <c r="B344" s="4" t="s">
        <v>273</v>
      </c>
      <c r="C344" s="5">
        <f>SUM(C345:C346)</f>
        <v>6821</v>
      </c>
      <c r="D344" s="5">
        <f>SUM(D345:D346)</f>
        <v>6821</v>
      </c>
      <c r="E344" s="5">
        <f>SUM(E345:E346)</f>
        <v>6821</v>
      </c>
      <c r="H344" s="41">
        <f t="shared" si="28"/>
        <v>6821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3821</v>
      </c>
      <c r="D346" s="30">
        <f t="shared" si="32"/>
        <v>3821</v>
      </c>
      <c r="E346" s="30">
        <f t="shared" si="32"/>
        <v>3821</v>
      </c>
      <c r="H346" s="41">
        <f t="shared" si="28"/>
        <v>3821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40000</v>
      </c>
      <c r="D348" s="5">
        <f>SUM(D349:D352)</f>
        <v>40000</v>
      </c>
      <c r="E348" s="5">
        <f>SUM(E349:E352)</f>
        <v>40000</v>
      </c>
      <c r="H348" s="41">
        <f t="shared" si="28"/>
        <v>40000</v>
      </c>
    </row>
    <row r="349" spans="1:10" outlineLevel="3">
      <c r="A349" s="29"/>
      <c r="B349" s="28" t="s">
        <v>278</v>
      </c>
      <c r="C349" s="30">
        <v>5000</v>
      </c>
      <c r="D349" s="30">
        <f>C349</f>
        <v>5000</v>
      </c>
      <c r="E349" s="30">
        <f>D349</f>
        <v>5000</v>
      </c>
      <c r="H349" s="41">
        <f t="shared" si="28"/>
        <v>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33"/>
        <v>3000</v>
      </c>
      <c r="E351" s="30">
        <f t="shared" si="33"/>
        <v>3000</v>
      </c>
      <c r="H351" s="41">
        <f t="shared" si="28"/>
        <v>3000</v>
      </c>
    </row>
    <row r="352" spans="1:10" outlineLevel="3">
      <c r="A352" s="29"/>
      <c r="B352" s="28" t="s">
        <v>281</v>
      </c>
      <c r="C352" s="30">
        <v>32000</v>
      </c>
      <c r="D352" s="30">
        <f t="shared" si="33"/>
        <v>32000</v>
      </c>
      <c r="E352" s="30">
        <f t="shared" si="33"/>
        <v>32000</v>
      </c>
      <c r="H352" s="41">
        <f t="shared" si="28"/>
        <v>32000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10000</v>
      </c>
      <c r="D357" s="5">
        <f>SUM(D358:D361)</f>
        <v>10000</v>
      </c>
      <c r="E357" s="5">
        <f>SUM(E358:E361)</f>
        <v>10000</v>
      </c>
      <c r="H357" s="41">
        <f t="shared" si="28"/>
        <v>10000</v>
      </c>
    </row>
    <row r="358" spans="1:8" outlineLevel="3">
      <c r="A358" s="29"/>
      <c r="B358" s="28" t="s">
        <v>286</v>
      </c>
      <c r="C358" s="30">
        <v>8000</v>
      </c>
      <c r="D358" s="30">
        <f>C358</f>
        <v>8000</v>
      </c>
      <c r="E358" s="30">
        <f>D358</f>
        <v>8000</v>
      </c>
      <c r="H358" s="41">
        <f t="shared" si="28"/>
        <v>8000</v>
      </c>
    </row>
    <row r="359" spans="1:8" outlineLevel="3">
      <c r="A359" s="29"/>
      <c r="B359" s="28" t="s">
        <v>287</v>
      </c>
      <c r="C359" s="30">
        <v>0</v>
      </c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outlineLevel="3">
      <c r="A361" s="29"/>
      <c r="B361" s="28" t="s">
        <v>289</v>
      </c>
      <c r="C361" s="30">
        <v>0</v>
      </c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29000</v>
      </c>
      <c r="D362" s="5">
        <f>SUM(D363:D366)</f>
        <v>29000</v>
      </c>
      <c r="E362" s="5">
        <f>SUM(E363:E366)</f>
        <v>29000</v>
      </c>
      <c r="H362" s="41">
        <f t="shared" si="28"/>
        <v>29000</v>
      </c>
    </row>
    <row r="363" spans="1:8" outlineLevel="3">
      <c r="A363" s="29"/>
      <c r="B363" s="28" t="s">
        <v>291</v>
      </c>
      <c r="C363" s="30">
        <v>8000</v>
      </c>
      <c r="D363" s="30">
        <f>C363</f>
        <v>8000</v>
      </c>
      <c r="E363" s="30">
        <f>D363</f>
        <v>8000</v>
      </c>
      <c r="H363" s="41">
        <f t="shared" si="28"/>
        <v>8000</v>
      </c>
    </row>
    <row r="364" spans="1:8" outlineLevel="3">
      <c r="A364" s="29"/>
      <c r="B364" s="28" t="s">
        <v>292</v>
      </c>
      <c r="C364" s="30">
        <v>20000</v>
      </c>
      <c r="D364" s="30">
        <f t="shared" ref="D364:E366" si="36">C364</f>
        <v>20000</v>
      </c>
      <c r="E364" s="30">
        <f t="shared" si="36"/>
        <v>20000</v>
      </c>
      <c r="H364" s="41">
        <f t="shared" si="28"/>
        <v>20000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>
        <v>0</v>
      </c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609</v>
      </c>
      <c r="D367" s="5">
        <f>C367</f>
        <v>609</v>
      </c>
      <c r="E367" s="5">
        <f>D367</f>
        <v>609</v>
      </c>
      <c r="H367" s="41">
        <f t="shared" si="28"/>
        <v>609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829</v>
      </c>
      <c r="D376" s="5">
        <f t="shared" si="38"/>
        <v>829</v>
      </c>
      <c r="E376" s="5">
        <f t="shared" si="38"/>
        <v>829</v>
      </c>
      <c r="H376" s="41">
        <f t="shared" si="28"/>
        <v>829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  <c r="H378" s="41">
        <f t="shared" si="28"/>
        <v>9000</v>
      </c>
    </row>
    <row r="379" spans="1:8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5840</v>
      </c>
      <c r="D382" s="5">
        <f>SUM(D383:D387)</f>
        <v>5840</v>
      </c>
      <c r="E382" s="5">
        <f>SUM(E383:E387)</f>
        <v>5840</v>
      </c>
      <c r="H382" s="41">
        <f t="shared" si="28"/>
        <v>5840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>
        <v>0</v>
      </c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>
        <v>0</v>
      </c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2840</v>
      </c>
      <c r="D386" s="30">
        <f t="shared" si="40"/>
        <v>2840</v>
      </c>
      <c r="E386" s="30">
        <f t="shared" si="40"/>
        <v>2840</v>
      </c>
      <c r="H386" s="41">
        <f t="shared" ref="H386:H449" si="41">C386</f>
        <v>2840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400</v>
      </c>
      <c r="D388" s="5">
        <f>SUM(D389:D390)</f>
        <v>400</v>
      </c>
      <c r="E388" s="5">
        <f>SUM(E389:E390)</f>
        <v>400</v>
      </c>
      <c r="H388" s="41">
        <f t="shared" si="41"/>
        <v>400</v>
      </c>
    </row>
    <row r="389" spans="1:8" outlineLevel="3">
      <c r="A389" s="29"/>
      <c r="B389" s="28" t="s">
        <v>48</v>
      </c>
      <c r="C389" s="30">
        <v>400</v>
      </c>
      <c r="D389" s="30">
        <f t="shared" ref="D389:E391" si="42">C389</f>
        <v>400</v>
      </c>
      <c r="E389" s="30">
        <f t="shared" si="42"/>
        <v>400</v>
      </c>
      <c r="H389" s="41">
        <f t="shared" si="41"/>
        <v>400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8500</v>
      </c>
      <c r="D392" s="5">
        <f>SUM(D393:D394)</f>
        <v>8500</v>
      </c>
      <c r="E392" s="5">
        <f>SUM(E393:E394)</f>
        <v>8500</v>
      </c>
      <c r="H392" s="41">
        <f t="shared" si="41"/>
        <v>8500</v>
      </c>
    </row>
    <row r="393" spans="1:8" outlineLevel="3">
      <c r="A393" s="29"/>
      <c r="B393" s="28" t="s">
        <v>313</v>
      </c>
      <c r="C393" s="30">
        <v>2500</v>
      </c>
      <c r="D393" s="30">
        <f>C393</f>
        <v>2500</v>
      </c>
      <c r="E393" s="30">
        <f>D393</f>
        <v>2500</v>
      </c>
      <c r="H393" s="41">
        <f t="shared" si="41"/>
        <v>2500</v>
      </c>
    </row>
    <row r="394" spans="1:8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  <c r="H394" s="41">
        <f t="shared" si="41"/>
        <v>6000</v>
      </c>
    </row>
    <row r="395" spans="1:8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outlineLevel="3">
      <c r="A396" s="29"/>
      <c r="B396" s="28" t="s">
        <v>315</v>
      </c>
      <c r="C396" s="30">
        <v>200</v>
      </c>
      <c r="D396" s="30">
        <f t="shared" ref="D396:E398" si="43">C396</f>
        <v>200</v>
      </c>
      <c r="E396" s="30">
        <f t="shared" si="43"/>
        <v>200</v>
      </c>
      <c r="H396" s="41">
        <f t="shared" si="41"/>
        <v>200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0</v>
      </c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  <c r="H404" s="41">
        <f t="shared" si="41"/>
        <v>400</v>
      </c>
    </row>
    <row r="405" spans="1:8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>
        <v>0</v>
      </c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23000</v>
      </c>
      <c r="D412" s="5">
        <f>SUM(D413:D414)</f>
        <v>23000</v>
      </c>
      <c r="E412" s="5">
        <f>SUM(E413:E414)</f>
        <v>23000</v>
      </c>
      <c r="H412" s="41">
        <f t="shared" si="41"/>
        <v>23000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20000</v>
      </c>
      <c r="D414" s="30">
        <f t="shared" si="46"/>
        <v>20000</v>
      </c>
      <c r="E414" s="30">
        <f t="shared" si="46"/>
        <v>20000</v>
      </c>
      <c r="H414" s="41">
        <f t="shared" si="41"/>
        <v>20000</v>
      </c>
    </row>
    <row r="415" spans="1:8" outlineLevel="2">
      <c r="A415" s="6">
        <v>2201</v>
      </c>
      <c r="B415" s="4" t="s">
        <v>118</v>
      </c>
      <c r="C415" s="5">
        <v>4000</v>
      </c>
      <c r="D415" s="5">
        <f t="shared" si="46"/>
        <v>4000</v>
      </c>
      <c r="E415" s="5">
        <f t="shared" si="46"/>
        <v>4000</v>
      </c>
      <c r="H415" s="41">
        <f t="shared" si="41"/>
        <v>4000</v>
      </c>
    </row>
    <row r="416" spans="1:8" outlineLevel="2" collapsed="1">
      <c r="A416" s="6">
        <v>2201</v>
      </c>
      <c r="B416" s="4" t="s">
        <v>332</v>
      </c>
      <c r="C416" s="5">
        <f>SUM(C417:C418)</f>
        <v>120</v>
      </c>
      <c r="D416" s="5">
        <f>SUM(D417:D418)</f>
        <v>120</v>
      </c>
      <c r="E416" s="5">
        <f>SUM(E417:E418)</f>
        <v>120</v>
      </c>
      <c r="H416" s="41">
        <f t="shared" si="41"/>
        <v>120</v>
      </c>
    </row>
    <row r="417" spans="1:8" outlineLevel="3" collapsed="1">
      <c r="A417" s="29"/>
      <c r="B417" s="28" t="s">
        <v>330</v>
      </c>
      <c r="C417" s="30">
        <v>120</v>
      </c>
      <c r="D417" s="30">
        <f t="shared" ref="D417:E421" si="47">C417</f>
        <v>120</v>
      </c>
      <c r="E417" s="30">
        <f t="shared" si="47"/>
        <v>120</v>
      </c>
      <c r="H417" s="41">
        <f t="shared" si="41"/>
        <v>120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300</v>
      </c>
      <c r="D419" s="5">
        <f t="shared" si="47"/>
        <v>300</v>
      </c>
      <c r="E419" s="5">
        <f t="shared" si="47"/>
        <v>300</v>
      </c>
      <c r="H419" s="41">
        <f t="shared" si="41"/>
        <v>300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380</v>
      </c>
      <c r="D421" s="5">
        <f t="shared" si="47"/>
        <v>380</v>
      </c>
      <c r="E421" s="5">
        <f t="shared" si="47"/>
        <v>380</v>
      </c>
      <c r="H421" s="41">
        <f t="shared" si="41"/>
        <v>380</v>
      </c>
    </row>
    <row r="422" spans="1:8" outlineLevel="2" collapsed="1">
      <c r="A422" s="6">
        <v>2201</v>
      </c>
      <c r="B422" s="4" t="s">
        <v>119</v>
      </c>
      <c r="C422" s="5">
        <f>SUM(C423:C428)</f>
        <v>880</v>
      </c>
      <c r="D422" s="5">
        <f>SUM(D423:D428)</f>
        <v>880</v>
      </c>
      <c r="E422" s="5">
        <f>SUM(E423:E428)</f>
        <v>880</v>
      </c>
      <c r="H422" s="41">
        <f t="shared" si="41"/>
        <v>880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0</v>
      </c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700</v>
      </c>
      <c r="D425" s="30">
        <f t="shared" si="48"/>
        <v>700</v>
      </c>
      <c r="E425" s="30">
        <f t="shared" si="48"/>
        <v>700</v>
      </c>
      <c r="H425" s="41">
        <f t="shared" si="41"/>
        <v>700</v>
      </c>
    </row>
    <row r="426" spans="1:8" outlineLevel="3">
      <c r="A426" s="29"/>
      <c r="B426" s="28" t="s">
        <v>339</v>
      </c>
      <c r="C426" s="30">
        <v>0</v>
      </c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60000</v>
      </c>
      <c r="D429" s="5">
        <f>SUM(D430:D442)</f>
        <v>60000</v>
      </c>
      <c r="E429" s="5">
        <f>SUM(E430:E442)</f>
        <v>60000</v>
      </c>
      <c r="H429" s="41">
        <f t="shared" si="41"/>
        <v>60000</v>
      </c>
    </row>
    <row r="430" spans="1:8" outlineLevel="3">
      <c r="A430" s="29"/>
      <c r="B430" s="28" t="s">
        <v>343</v>
      </c>
      <c r="C430" s="30">
        <v>1000</v>
      </c>
      <c r="D430" s="30">
        <f>C430</f>
        <v>1000</v>
      </c>
      <c r="E430" s="30">
        <f>D430</f>
        <v>1000</v>
      </c>
      <c r="H430" s="41">
        <f t="shared" si="41"/>
        <v>1000</v>
      </c>
    </row>
    <row r="431" spans="1:8" outlineLevel="3">
      <c r="A431" s="29"/>
      <c r="B431" s="28" t="s">
        <v>344</v>
      </c>
      <c r="C431" s="30">
        <v>40000</v>
      </c>
      <c r="D431" s="30">
        <f t="shared" ref="D431:E442" si="49">C431</f>
        <v>40000</v>
      </c>
      <c r="E431" s="30">
        <f t="shared" si="49"/>
        <v>40000</v>
      </c>
      <c r="H431" s="41">
        <f t="shared" si="41"/>
        <v>40000</v>
      </c>
    </row>
    <row r="432" spans="1:8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>
        <v>1000</v>
      </c>
      <c r="D434" s="30">
        <f t="shared" si="49"/>
        <v>1000</v>
      </c>
      <c r="E434" s="30">
        <f t="shared" si="49"/>
        <v>1000</v>
      </c>
      <c r="H434" s="41">
        <f t="shared" si="41"/>
        <v>1000</v>
      </c>
    </row>
    <row r="435" spans="1:8" outlineLevel="3">
      <c r="A435" s="29"/>
      <c r="B435" s="28" t="s">
        <v>348</v>
      </c>
      <c r="C435" s="30">
        <v>0</v>
      </c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0</v>
      </c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>
        <v>0</v>
      </c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>
        <v>0</v>
      </c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2000</v>
      </c>
      <c r="D439" s="30">
        <f t="shared" si="49"/>
        <v>2000</v>
      </c>
      <c r="E439" s="30">
        <f t="shared" si="49"/>
        <v>2000</v>
      </c>
      <c r="H439" s="41">
        <f t="shared" si="41"/>
        <v>2000</v>
      </c>
    </row>
    <row r="440" spans="1:8" outlineLevel="3">
      <c r="A440" s="29"/>
      <c r="B440" s="28" t="s">
        <v>353</v>
      </c>
      <c r="C440" s="30">
        <v>0</v>
      </c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</v>
      </c>
      <c r="D441" s="30">
        <f t="shared" si="49"/>
        <v>2000</v>
      </c>
      <c r="E441" s="30">
        <f t="shared" si="49"/>
        <v>2000</v>
      </c>
      <c r="H441" s="41">
        <f t="shared" si="41"/>
        <v>2000</v>
      </c>
    </row>
    <row r="442" spans="1:8" outlineLevel="3">
      <c r="A442" s="29"/>
      <c r="B442" s="28" t="s">
        <v>355</v>
      </c>
      <c r="C442" s="30">
        <v>10000</v>
      </c>
      <c r="D442" s="30">
        <f t="shared" si="49"/>
        <v>10000</v>
      </c>
      <c r="E442" s="30">
        <f t="shared" si="49"/>
        <v>10000</v>
      </c>
      <c r="H442" s="41">
        <f t="shared" si="41"/>
        <v>10000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0" t="s">
        <v>357</v>
      </c>
      <c r="B444" s="181"/>
      <c r="C444" s="32">
        <f>C445+C454+C455+C459+C462+C463+C468+C474+C477+C480+C481+C450</f>
        <v>22700</v>
      </c>
      <c r="D444" s="32">
        <f>D445+D454+D455+D459+D462+D463+D468+D474+D477+D480+D481+D450</f>
        <v>22700</v>
      </c>
      <c r="E444" s="32">
        <f>E445+E454+E455+E459+E462+E463+E468+E474+E477+E480+E481+E450</f>
        <v>22700</v>
      </c>
      <c r="H444" s="41">
        <f t="shared" si="41"/>
        <v>22700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18200</v>
      </c>
      <c r="D445" s="5">
        <f>SUM(D446:D449)</f>
        <v>18200</v>
      </c>
      <c r="E445" s="5">
        <f>SUM(E446:E449)</f>
        <v>18200</v>
      </c>
      <c r="H445" s="41">
        <f t="shared" si="41"/>
        <v>18200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200</v>
      </c>
      <c r="D447" s="30">
        <f t="shared" ref="D447:E449" si="50">C447</f>
        <v>200</v>
      </c>
      <c r="E447" s="30">
        <f t="shared" si="50"/>
        <v>200</v>
      </c>
      <c r="H447" s="41">
        <f t="shared" si="41"/>
        <v>200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17000</v>
      </c>
      <c r="D449" s="30">
        <f t="shared" si="50"/>
        <v>17000</v>
      </c>
      <c r="E449" s="30">
        <f t="shared" si="50"/>
        <v>17000</v>
      </c>
      <c r="H449" s="41">
        <f t="shared" si="41"/>
        <v>17000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>
        <v>0</v>
      </c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>
        <v>0</v>
      </c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1500</v>
      </c>
      <c r="D474" s="5">
        <f>SUM(D475:D476)</f>
        <v>1500</v>
      </c>
      <c r="E474" s="5">
        <f>SUM(E475:E476)</f>
        <v>1500</v>
      </c>
      <c r="H474" s="41">
        <f t="shared" si="51"/>
        <v>1500</v>
      </c>
    </row>
    <row r="475" spans="1:8" ht="15" customHeight="1" outlineLevel="3">
      <c r="A475" s="28"/>
      <c r="B475" s="28" t="s">
        <v>383</v>
      </c>
      <c r="C475" s="30">
        <v>1500</v>
      </c>
      <c r="D475" s="30">
        <f>C475</f>
        <v>1500</v>
      </c>
      <c r="E475" s="30">
        <f>D475</f>
        <v>1500</v>
      </c>
      <c r="H475" s="41">
        <f t="shared" si="51"/>
        <v>1500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6" t="s">
        <v>389</v>
      </c>
      <c r="B483" s="187"/>
      <c r="C483" s="35">
        <f>C484+C504+C509+C522+C528+C538</f>
        <v>40420</v>
      </c>
      <c r="D483" s="35">
        <f>D484+D504+D509+D522+D528+D538</f>
        <v>40420</v>
      </c>
      <c r="E483" s="35">
        <f>E484+E504+E509+E522+E528+E538</f>
        <v>40420</v>
      </c>
      <c r="G483" s="39" t="s">
        <v>592</v>
      </c>
      <c r="H483" s="41">
        <f t="shared" si="51"/>
        <v>40420</v>
      </c>
      <c r="I483" s="42"/>
      <c r="J483" s="40" t="b">
        <f>AND(H483=I483)</f>
        <v>0</v>
      </c>
    </row>
    <row r="484" spans="1:10" outlineLevel="1">
      <c r="A484" s="180" t="s">
        <v>390</v>
      </c>
      <c r="B484" s="181"/>
      <c r="C484" s="32">
        <f>C485+C486+C490+C491+C494+C497+C500+C501+C502+C503</f>
        <v>22545</v>
      </c>
      <c r="D484" s="32">
        <f>D485+D486+D490+D491+D494+D497+D500+D501+D502+D503</f>
        <v>22545</v>
      </c>
      <c r="E484" s="32">
        <f>E485+E486+E490+E491+E494+E497+E500+E501+E502+E503</f>
        <v>22545</v>
      </c>
      <c r="H484" s="41">
        <f t="shared" si="51"/>
        <v>22545</v>
      </c>
    </row>
    <row r="485" spans="1:10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outlineLevel="2">
      <c r="A486" s="6">
        <v>3302</v>
      </c>
      <c r="B486" s="4" t="s">
        <v>392</v>
      </c>
      <c r="C486" s="5">
        <f>SUM(C487:C489)</f>
        <v>13000</v>
      </c>
      <c r="D486" s="5">
        <f>SUM(D487:D489)</f>
        <v>13000</v>
      </c>
      <c r="E486" s="5">
        <f>SUM(E487:E489)</f>
        <v>13000</v>
      </c>
      <c r="H486" s="41">
        <f t="shared" si="51"/>
        <v>13000</v>
      </c>
    </row>
    <row r="487" spans="1:10" ht="15" customHeight="1" outlineLevel="3">
      <c r="A487" s="28"/>
      <c r="B487" s="28" t="s">
        <v>393</v>
      </c>
      <c r="C487" s="30">
        <v>7000</v>
      </c>
      <c r="D487" s="30">
        <f>C487</f>
        <v>7000</v>
      </c>
      <c r="E487" s="30">
        <f>D487</f>
        <v>7000</v>
      </c>
      <c r="H487" s="41">
        <f t="shared" si="51"/>
        <v>7000</v>
      </c>
    </row>
    <row r="488" spans="1:10" ht="15" customHeight="1" outlineLevel="3">
      <c r="A488" s="28"/>
      <c r="B488" s="28" t="s">
        <v>394</v>
      </c>
      <c r="C488" s="30">
        <v>6000</v>
      </c>
      <c r="D488" s="30">
        <f t="shared" ref="D488:E489" si="58">C488</f>
        <v>6000</v>
      </c>
      <c r="E488" s="30">
        <f t="shared" si="58"/>
        <v>6000</v>
      </c>
      <c r="H488" s="41">
        <f t="shared" si="51"/>
        <v>6000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900</v>
      </c>
      <c r="D490" s="5">
        <f>C490</f>
        <v>900</v>
      </c>
      <c r="E490" s="5">
        <f>D490</f>
        <v>900</v>
      </c>
      <c r="H490" s="41">
        <f t="shared" si="51"/>
        <v>900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5545</v>
      </c>
      <c r="D500" s="5">
        <f t="shared" si="59"/>
        <v>5545</v>
      </c>
      <c r="E500" s="5">
        <f t="shared" si="59"/>
        <v>5545</v>
      </c>
      <c r="H500" s="41">
        <f t="shared" si="51"/>
        <v>5545</v>
      </c>
    </row>
    <row r="501" spans="1:12" outlineLevel="2">
      <c r="A501" s="6">
        <v>3302</v>
      </c>
      <c r="B501" s="4" t="s">
        <v>407</v>
      </c>
      <c r="C501" s="5">
        <v>0</v>
      </c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1100</v>
      </c>
      <c r="D502" s="5">
        <f t="shared" si="59"/>
        <v>1100</v>
      </c>
      <c r="E502" s="5">
        <f t="shared" si="59"/>
        <v>1100</v>
      </c>
      <c r="H502" s="41">
        <f t="shared" si="51"/>
        <v>1100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0" t="s">
        <v>410</v>
      </c>
      <c r="B504" s="181"/>
      <c r="C504" s="32">
        <f>SUM(C505:C508)</f>
        <v>3552</v>
      </c>
      <c r="D504" s="32">
        <f>SUM(D505:D508)</f>
        <v>3552</v>
      </c>
      <c r="E504" s="32">
        <f>SUM(E505:E508)</f>
        <v>3552</v>
      </c>
      <c r="H504" s="41">
        <f t="shared" si="51"/>
        <v>3552</v>
      </c>
    </row>
    <row r="505" spans="1:12" outlineLevel="2" collapsed="1">
      <c r="A505" s="6">
        <v>3303</v>
      </c>
      <c r="B505" s="4" t="s">
        <v>411</v>
      </c>
      <c r="C505" s="5">
        <v>3152</v>
      </c>
      <c r="D505" s="5">
        <f>C505</f>
        <v>3152</v>
      </c>
      <c r="E505" s="5">
        <f>D505</f>
        <v>3152</v>
      </c>
      <c r="H505" s="41">
        <f t="shared" si="51"/>
        <v>3152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400</v>
      </c>
      <c r="D507" s="5">
        <f t="shared" si="60"/>
        <v>400</v>
      </c>
      <c r="E507" s="5">
        <f t="shared" si="60"/>
        <v>400</v>
      </c>
      <c r="H507" s="41">
        <f t="shared" si="51"/>
        <v>400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0" t="s">
        <v>414</v>
      </c>
      <c r="B509" s="181"/>
      <c r="C509" s="32">
        <f>C510+C511+C512+C513+C517+C518+C519+C520+C521</f>
        <v>13200</v>
      </c>
      <c r="D509" s="32">
        <f>D510+D511+D512+D513+D517+D518+D519+D520+D521</f>
        <v>13200</v>
      </c>
      <c r="E509" s="32">
        <f>E510+E511+E512+E513+E517+E518+E519+E520+E521</f>
        <v>13200</v>
      </c>
      <c r="F509" s="51"/>
      <c r="H509" s="41">
        <f t="shared" si="51"/>
        <v>13200</v>
      </c>
      <c r="L509" s="51"/>
    </row>
    <row r="510" spans="1:12" outlineLevel="2" collapsed="1">
      <c r="A510" s="6">
        <v>3305</v>
      </c>
      <c r="B510" s="4" t="s">
        <v>415</v>
      </c>
      <c r="C510" s="5">
        <v>4000</v>
      </c>
      <c r="D510" s="5">
        <f>C510</f>
        <v>4000</v>
      </c>
      <c r="E510" s="5">
        <f>D510</f>
        <v>4000</v>
      </c>
      <c r="H510" s="41">
        <f t="shared" si="51"/>
        <v>4000</v>
      </c>
    </row>
    <row r="511" spans="1:12" outlineLevel="2">
      <c r="A511" s="6">
        <v>3305</v>
      </c>
      <c r="B511" s="4" t="s">
        <v>416</v>
      </c>
      <c r="C511" s="5">
        <v>600</v>
      </c>
      <c r="D511" s="5">
        <f t="shared" ref="D511:E512" si="61">C511</f>
        <v>600</v>
      </c>
      <c r="E511" s="5">
        <f t="shared" si="61"/>
        <v>600</v>
      </c>
      <c r="H511" s="41">
        <f t="shared" si="51"/>
        <v>600</v>
      </c>
    </row>
    <row r="512" spans="1:12" outlineLevel="2">
      <c r="A512" s="6">
        <v>3305</v>
      </c>
      <c r="B512" s="4" t="s">
        <v>417</v>
      </c>
      <c r="C512" s="5">
        <v>600</v>
      </c>
      <c r="D512" s="5">
        <f t="shared" si="61"/>
        <v>600</v>
      </c>
      <c r="E512" s="5">
        <f t="shared" si="61"/>
        <v>600</v>
      </c>
      <c r="H512" s="41">
        <f t="shared" si="51"/>
        <v>600</v>
      </c>
    </row>
    <row r="513" spans="1:8" outlineLevel="2">
      <c r="A513" s="6">
        <v>3305</v>
      </c>
      <c r="B513" s="4" t="s">
        <v>418</v>
      </c>
      <c r="C513" s="32">
        <v>8000</v>
      </c>
      <c r="D513" s="32">
        <v>8000</v>
      </c>
      <c r="E513" s="32">
        <v>8000</v>
      </c>
      <c r="H513" s="41">
        <f t="shared" si="51"/>
        <v>8000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0" t="s">
        <v>432</v>
      </c>
      <c r="B528" s="18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0" t="s">
        <v>441</v>
      </c>
      <c r="B538" s="181"/>
      <c r="C538" s="32">
        <f>SUM(C539:C544)</f>
        <v>1123</v>
      </c>
      <c r="D538" s="32">
        <f>SUM(D539:D544)</f>
        <v>1123</v>
      </c>
      <c r="E538" s="32">
        <f>SUM(E539:E544)</f>
        <v>1123</v>
      </c>
      <c r="H538" s="41">
        <f t="shared" si="63"/>
        <v>1123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1123</v>
      </c>
      <c r="D540" s="5">
        <f t="shared" ref="D540:E543" si="66">C540</f>
        <v>1123</v>
      </c>
      <c r="E540" s="5">
        <f t="shared" si="66"/>
        <v>1123</v>
      </c>
      <c r="H540" s="41">
        <f t="shared" si="63"/>
        <v>1123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4" t="s">
        <v>449</v>
      </c>
      <c r="B547" s="185"/>
      <c r="C547" s="35">
        <f>C548+C549</f>
        <v>3810</v>
      </c>
      <c r="D547" s="35">
        <f>D548+D549</f>
        <v>3810</v>
      </c>
      <c r="E547" s="35">
        <f>E548+E549</f>
        <v>3810</v>
      </c>
      <c r="G547" s="39" t="s">
        <v>593</v>
      </c>
      <c r="H547" s="41">
        <f t="shared" si="63"/>
        <v>3810</v>
      </c>
      <c r="I547" s="42"/>
      <c r="J547" s="40" t="b">
        <f>AND(H547=I547)</f>
        <v>0</v>
      </c>
    </row>
    <row r="548" spans="1:10" outlineLevel="1">
      <c r="A548" s="180" t="s">
        <v>450</v>
      </c>
      <c r="B548" s="181"/>
      <c r="C548" s="32">
        <v>3810</v>
      </c>
      <c r="D548" s="32">
        <f>C548</f>
        <v>3810</v>
      </c>
      <c r="E548" s="32">
        <f>D548</f>
        <v>3810</v>
      </c>
      <c r="H548" s="41">
        <f t="shared" si="63"/>
        <v>3810</v>
      </c>
    </row>
    <row r="549" spans="1:10" outlineLevel="1">
      <c r="A549" s="180" t="s">
        <v>451</v>
      </c>
      <c r="B549" s="18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8" t="s">
        <v>455</v>
      </c>
      <c r="B550" s="179"/>
      <c r="C550" s="36">
        <f>C551</f>
        <v>78014</v>
      </c>
      <c r="D550" s="36">
        <f>D551</f>
        <v>78014</v>
      </c>
      <c r="E550" s="36">
        <f>E551</f>
        <v>78014</v>
      </c>
      <c r="G550" s="39" t="s">
        <v>59</v>
      </c>
      <c r="H550" s="41">
        <f t="shared" si="63"/>
        <v>78014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78014</v>
      </c>
      <c r="D551" s="33">
        <f>D552+D556</f>
        <v>78014</v>
      </c>
      <c r="E551" s="33">
        <f>E552+E556</f>
        <v>78014</v>
      </c>
      <c r="G551" s="39" t="s">
        <v>594</v>
      </c>
      <c r="H551" s="41">
        <f t="shared" si="63"/>
        <v>78014</v>
      </c>
      <c r="I551" s="42"/>
      <c r="J551" s="40" t="b">
        <f>AND(H551=I551)</f>
        <v>0</v>
      </c>
    </row>
    <row r="552" spans="1:10" outlineLevel="1">
      <c r="A552" s="180" t="s">
        <v>457</v>
      </c>
      <c r="B552" s="181"/>
      <c r="C552" s="32">
        <f>SUM(C553:C555)</f>
        <v>78014</v>
      </c>
      <c r="D552" s="32">
        <f>SUM(D553:D555)</f>
        <v>78014</v>
      </c>
      <c r="E552" s="32">
        <f>SUM(E553:E555)</f>
        <v>78014</v>
      </c>
      <c r="H552" s="41">
        <f t="shared" si="63"/>
        <v>78014</v>
      </c>
    </row>
    <row r="553" spans="1:10" outlineLevel="2" collapsed="1">
      <c r="A553" s="6">
        <v>5500</v>
      </c>
      <c r="B553" s="4" t="s">
        <v>458</v>
      </c>
      <c r="C553" s="5">
        <v>78014</v>
      </c>
      <c r="D553" s="5">
        <f t="shared" ref="D553:E555" si="67">C553</f>
        <v>78014</v>
      </c>
      <c r="E553" s="5">
        <f t="shared" si="67"/>
        <v>78014</v>
      </c>
      <c r="H553" s="41">
        <f t="shared" si="63"/>
        <v>78014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2" t="s">
        <v>62</v>
      </c>
      <c r="B559" s="183"/>
      <c r="C559" s="37">
        <f>C560+C716+C725</f>
        <v>200561</v>
      </c>
      <c r="D559" s="37">
        <v>297616.446</v>
      </c>
      <c r="E559" s="37">
        <f>D559</f>
        <v>297616.446</v>
      </c>
      <c r="G559" s="39" t="s">
        <v>62</v>
      </c>
      <c r="H559" s="41">
        <f t="shared" si="63"/>
        <v>200561</v>
      </c>
      <c r="I559" s="42"/>
      <c r="J559" s="40" t="b">
        <f>AND(H559=I559)</f>
        <v>0</v>
      </c>
    </row>
    <row r="560" spans="1:10">
      <c r="A560" s="178" t="s">
        <v>464</v>
      </c>
      <c r="B560" s="179"/>
      <c r="C560" s="36">
        <f>C561+C638+C642+C645</f>
        <v>100000</v>
      </c>
      <c r="D560" s="36">
        <f>D561+D638+D642+D645</f>
        <v>100000</v>
      </c>
      <c r="E560" s="36">
        <f>E561+E638+E642+E645</f>
        <v>100000</v>
      </c>
      <c r="G560" s="39" t="s">
        <v>61</v>
      </c>
      <c r="H560" s="41">
        <f t="shared" si="63"/>
        <v>100000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100000</v>
      </c>
      <c r="D561" s="38">
        <f>D562+D567+D568+D569+D576+D577+D581+D584+D585+D586+D587+D592+D595+D599+D603+D610+D616+D628</f>
        <v>100000</v>
      </c>
      <c r="E561" s="38">
        <f>E562+E567+E568+E569+E576+E577+E581+E584+E585+E586+E587+E592+E595+E599+E603+E610+E616+E628</f>
        <v>100000</v>
      </c>
      <c r="G561" s="39" t="s">
        <v>595</v>
      </c>
      <c r="H561" s="41">
        <f t="shared" si="63"/>
        <v>100000</v>
      </c>
      <c r="I561" s="42"/>
      <c r="J561" s="40" t="b">
        <f>AND(H561=I561)</f>
        <v>0</v>
      </c>
    </row>
    <row r="562" spans="1:10" outlineLevel="1">
      <c r="A562" s="180" t="s">
        <v>466</v>
      </c>
      <c r="B562" s="18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80" t="s">
        <v>467</v>
      </c>
      <c r="B567" s="18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0" t="s">
        <v>473</v>
      </c>
      <c r="B569" s="181"/>
      <c r="C569" s="32">
        <f>SUM(C570:C575)</f>
        <v>48000</v>
      </c>
      <c r="D569" s="32">
        <f>SUM(D570:D575)</f>
        <v>48000</v>
      </c>
      <c r="E569" s="32">
        <f>SUM(E570:E575)</f>
        <v>48000</v>
      </c>
      <c r="H569" s="41">
        <f t="shared" si="63"/>
        <v>48000</v>
      </c>
    </row>
    <row r="570" spans="1:10" outlineLevel="2">
      <c r="A570" s="7">
        <v>6603</v>
      </c>
      <c r="B570" s="4" t="s">
        <v>474</v>
      </c>
      <c r="C570" s="5">
        <v>35000</v>
      </c>
      <c r="D570" s="5">
        <f>C570</f>
        <v>35000</v>
      </c>
      <c r="E570" s="5">
        <f>D570</f>
        <v>35000</v>
      </c>
      <c r="H570" s="41">
        <f t="shared" si="63"/>
        <v>35000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10000</v>
      </c>
      <c r="D572" s="5">
        <f t="shared" si="69"/>
        <v>10000</v>
      </c>
      <c r="E572" s="5">
        <f t="shared" si="69"/>
        <v>10000</v>
      </c>
      <c r="H572" s="41">
        <f t="shared" si="63"/>
        <v>10000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3000</v>
      </c>
      <c r="D575" s="5">
        <f t="shared" si="69"/>
        <v>3000</v>
      </c>
      <c r="E575" s="5">
        <f t="shared" si="69"/>
        <v>3000</v>
      </c>
      <c r="H575" s="41">
        <f t="shared" si="63"/>
        <v>3000</v>
      </c>
    </row>
    <row r="576" spans="1:10" outlineLevel="1">
      <c r="A576" s="180" t="s">
        <v>480</v>
      </c>
      <c r="B576" s="18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0" t="s">
        <v>481</v>
      </c>
      <c r="B577" s="181"/>
      <c r="C577" s="32">
        <f>SUM(C578:C580)</f>
        <v>5000</v>
      </c>
      <c r="D577" s="32">
        <f>SUM(D578:D580)</f>
        <v>5000</v>
      </c>
      <c r="E577" s="32">
        <f>SUM(E578:E580)</f>
        <v>5000</v>
      </c>
      <c r="H577" s="41">
        <f t="shared" si="63"/>
        <v>5000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5000</v>
      </c>
      <c r="D580" s="5">
        <f t="shared" si="70"/>
        <v>5000</v>
      </c>
      <c r="E580" s="5">
        <f t="shared" si="70"/>
        <v>5000</v>
      </c>
      <c r="H580" s="41">
        <f t="shared" si="71"/>
        <v>5000</v>
      </c>
    </row>
    <row r="581" spans="1:8" outlineLevel="1">
      <c r="A581" s="180" t="s">
        <v>485</v>
      </c>
      <c r="B581" s="181"/>
      <c r="C581" s="32">
        <f>SUM(C582:C583)</f>
        <v>20000</v>
      </c>
      <c r="D581" s="32">
        <f>SUM(D582:D583)</f>
        <v>20000</v>
      </c>
      <c r="E581" s="32">
        <f>SUM(E582:E583)</f>
        <v>20000</v>
      </c>
      <c r="H581" s="41">
        <f t="shared" si="71"/>
        <v>20000</v>
      </c>
    </row>
    <row r="582" spans="1:8" outlineLevel="2">
      <c r="A582" s="7">
        <v>6606</v>
      </c>
      <c r="B582" s="4" t="s">
        <v>486</v>
      </c>
      <c r="C582" s="5">
        <v>20000</v>
      </c>
      <c r="D582" s="5">
        <f t="shared" ref="D582:E586" si="72">C582</f>
        <v>20000</v>
      </c>
      <c r="E582" s="5">
        <f t="shared" si="72"/>
        <v>20000</v>
      </c>
      <c r="H582" s="41">
        <f t="shared" si="71"/>
        <v>20000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80" t="s">
        <v>488</v>
      </c>
      <c r="B584" s="18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0" t="s">
        <v>489</v>
      </c>
      <c r="B585" s="18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0" t="s">
        <v>490</v>
      </c>
      <c r="B586" s="18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0" t="s">
        <v>491</v>
      </c>
      <c r="B587" s="181"/>
      <c r="C587" s="32">
        <f>SUM(C588:C591)</f>
        <v>15000</v>
      </c>
      <c r="D587" s="32">
        <f>SUM(D588:D591)</f>
        <v>15000</v>
      </c>
      <c r="E587" s="32">
        <f>SUM(E588:E591)</f>
        <v>15000</v>
      </c>
      <c r="H587" s="41">
        <f t="shared" si="71"/>
        <v>15000</v>
      </c>
    </row>
    <row r="588" spans="1:8" outlineLevel="2">
      <c r="A588" s="7">
        <v>6610</v>
      </c>
      <c r="B588" s="4" t="s">
        <v>492</v>
      </c>
      <c r="C588" s="5">
        <v>15000</v>
      </c>
      <c r="D588" s="5">
        <f>C588</f>
        <v>15000</v>
      </c>
      <c r="E588" s="5">
        <f>D588</f>
        <v>15000</v>
      </c>
      <c r="H588" s="41">
        <f t="shared" si="71"/>
        <v>15000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0" t="s">
        <v>502</v>
      </c>
      <c r="B595" s="18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0" t="s">
        <v>503</v>
      </c>
      <c r="B599" s="18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0" t="s">
        <v>506</v>
      </c>
      <c r="B603" s="18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0" t="s">
        <v>513</v>
      </c>
      <c r="B610" s="181"/>
      <c r="C610" s="32">
        <f>SUM(C611:C615)</f>
        <v>12000</v>
      </c>
      <c r="D610" s="32">
        <f>SUM(D611:D615)</f>
        <v>12000</v>
      </c>
      <c r="E610" s="32">
        <f>SUM(E611:E615)</f>
        <v>12000</v>
      </c>
      <c r="H610" s="41">
        <f t="shared" si="71"/>
        <v>12000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12000</v>
      </c>
      <c r="D613" s="5">
        <f t="shared" si="77"/>
        <v>12000</v>
      </c>
      <c r="E613" s="5">
        <f t="shared" si="77"/>
        <v>12000</v>
      </c>
      <c r="H613" s="41">
        <f t="shared" si="71"/>
        <v>12000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0" t="s">
        <v>519</v>
      </c>
      <c r="B616" s="18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0" t="s">
        <v>531</v>
      </c>
      <c r="B628" s="18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8" t="s">
        <v>570</v>
      </c>
      <c r="B716" s="179"/>
      <c r="C716" s="36">
        <f>C717</f>
        <v>100561</v>
      </c>
      <c r="D716" s="36">
        <f>D717</f>
        <v>100561</v>
      </c>
      <c r="E716" s="36">
        <f>E717</f>
        <v>100561</v>
      </c>
      <c r="G716" s="39" t="s">
        <v>66</v>
      </c>
      <c r="H716" s="41">
        <f t="shared" si="92"/>
        <v>100561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100561</v>
      </c>
      <c r="D717" s="33">
        <f>D718+D722</f>
        <v>100561</v>
      </c>
      <c r="E717" s="33">
        <f>E718+E722</f>
        <v>100561</v>
      </c>
      <c r="G717" s="39" t="s">
        <v>599</v>
      </c>
      <c r="H717" s="41">
        <f t="shared" si="92"/>
        <v>100561</v>
      </c>
      <c r="I717" s="42"/>
      <c r="J717" s="40" t="b">
        <f>AND(H717=I717)</f>
        <v>0</v>
      </c>
    </row>
    <row r="718" spans="1:10" outlineLevel="1" collapsed="1">
      <c r="A718" s="174" t="s">
        <v>851</v>
      </c>
      <c r="B718" s="175"/>
      <c r="C718" s="31">
        <f>SUM(C719:C721)</f>
        <v>100561</v>
      </c>
      <c r="D718" s="31">
        <f>SUM(D719:D721)</f>
        <v>100561</v>
      </c>
      <c r="E718" s="31">
        <f>SUM(E719:E721)</f>
        <v>100561</v>
      </c>
      <c r="H718" s="41">
        <f t="shared" si="92"/>
        <v>100561</v>
      </c>
    </row>
    <row r="719" spans="1:10" ht="15" customHeight="1" outlineLevel="2">
      <c r="A719" s="6">
        <v>10950</v>
      </c>
      <c r="B719" s="4" t="s">
        <v>572</v>
      </c>
      <c r="C719" s="147">
        <v>100561</v>
      </c>
      <c r="D719" s="5">
        <f>C719</f>
        <v>100561</v>
      </c>
      <c r="E719" s="5">
        <f>D719</f>
        <v>100561</v>
      </c>
      <c r="H719" s="41">
        <f t="shared" si="92"/>
        <v>100561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4" t="s">
        <v>850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4" t="s">
        <v>849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4" t="s">
        <v>848</v>
      </c>
      <c r="B730" s="17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4" t="s">
        <v>846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4" t="s">
        <v>843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4" t="s">
        <v>842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4" t="s">
        <v>841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4" t="s">
        <v>836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4" t="s">
        <v>834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4" t="s">
        <v>830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4" t="s">
        <v>828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4" t="s">
        <v>826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4" t="s">
        <v>823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4" t="s">
        <v>817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12:E37 C39:E60 C69:E96 C117:E134 C98:E113 C154:E162 C164:E169 C171:E176 C62:E66 C5:E10 C254:C255 C136:E151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46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5" width="16.7109375" bestFit="1" customWidth="1"/>
    <col min="7" max="7" width="15.5703125" bestFit="1" customWidth="1"/>
    <col min="8" max="8" width="16.7109375" bestFit="1" customWidth="1"/>
    <col min="9" max="9" width="15.42578125" bestFit="1" customWidth="1"/>
    <col min="10" max="10" width="20.42578125" bestFit="1" customWidth="1"/>
  </cols>
  <sheetData>
    <row r="1" spans="1:14" ht="18.75">
      <c r="A1" s="190" t="s">
        <v>30</v>
      </c>
      <c r="B1" s="190"/>
      <c r="C1" s="190"/>
      <c r="D1" s="141" t="s">
        <v>853</v>
      </c>
      <c r="E1" s="141" t="s">
        <v>852</v>
      </c>
      <c r="G1" s="43" t="s">
        <v>31</v>
      </c>
      <c r="H1" s="44">
        <f>C2+C114</f>
        <v>1259000</v>
      </c>
      <c r="I1" s="45"/>
      <c r="J1" s="46" t="b">
        <f>AND(H1=I1)</f>
        <v>0</v>
      </c>
    </row>
    <row r="2" spans="1:14">
      <c r="A2" s="198" t="s">
        <v>60</v>
      </c>
      <c r="B2" s="198"/>
      <c r="C2" s="26">
        <f>C3+C67</f>
        <v>1229000</v>
      </c>
      <c r="D2" s="26">
        <f>D3+D67</f>
        <v>1229000</v>
      </c>
      <c r="E2" s="26">
        <f>E3+E67</f>
        <v>1229000</v>
      </c>
      <c r="G2" s="39" t="s">
        <v>60</v>
      </c>
      <c r="H2" s="41">
        <f>C2</f>
        <v>1229000</v>
      </c>
      <c r="I2" s="42"/>
      <c r="J2" s="40" t="b">
        <f>AND(H2=I2)</f>
        <v>0</v>
      </c>
    </row>
    <row r="3" spans="1:14">
      <c r="A3" s="195" t="s">
        <v>578</v>
      </c>
      <c r="B3" s="195"/>
      <c r="C3" s="23">
        <f>C4+C11+C38+C61</f>
        <v>547000</v>
      </c>
      <c r="D3" s="23">
        <f>D4+D11+D38+D61</f>
        <v>547000</v>
      </c>
      <c r="E3" s="23">
        <f>E4+E11+E38+E61</f>
        <v>547000</v>
      </c>
      <c r="G3" s="39" t="s">
        <v>57</v>
      </c>
      <c r="H3" s="41">
        <f t="shared" ref="H3:H66" si="0">C3</f>
        <v>547000</v>
      </c>
      <c r="I3" s="42"/>
      <c r="J3" s="40" t="b">
        <f>AND(H3=I3)</f>
        <v>0</v>
      </c>
    </row>
    <row r="4" spans="1:14" ht="15" customHeight="1">
      <c r="A4" s="191" t="s">
        <v>124</v>
      </c>
      <c r="B4" s="192"/>
      <c r="C4" s="21">
        <f>SUM(C5:C10)</f>
        <v>317000</v>
      </c>
      <c r="D4" s="21">
        <f>SUM(D5:D10)</f>
        <v>317000</v>
      </c>
      <c r="E4" s="21">
        <f>SUM(E5:E10)</f>
        <v>317000</v>
      </c>
      <c r="F4" s="17"/>
      <c r="G4" s="39" t="s">
        <v>53</v>
      </c>
      <c r="H4" s="41">
        <f t="shared" si="0"/>
        <v>317000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90000</v>
      </c>
      <c r="D5" s="2">
        <f>C5</f>
        <v>90000</v>
      </c>
      <c r="E5" s="2">
        <f>D5</f>
        <v>90000</v>
      </c>
      <c r="F5" s="17"/>
      <c r="G5" s="17"/>
      <c r="H5" s="41">
        <f t="shared" si="0"/>
        <v>90000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200000</v>
      </c>
      <c r="D7" s="2">
        <f t="shared" si="1"/>
        <v>200000</v>
      </c>
      <c r="E7" s="2">
        <f t="shared" si="1"/>
        <v>200000</v>
      </c>
      <c r="F7" s="17"/>
      <c r="G7" s="17"/>
      <c r="H7" s="41">
        <f t="shared" si="0"/>
        <v>200000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0</v>
      </c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15000</v>
      </c>
      <c r="D9" s="2">
        <f t="shared" si="1"/>
        <v>15000</v>
      </c>
      <c r="E9" s="2">
        <f t="shared" si="1"/>
        <v>15000</v>
      </c>
      <c r="F9" s="17"/>
      <c r="G9" s="17"/>
      <c r="H9" s="41">
        <f t="shared" si="0"/>
        <v>15000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91" t="s">
        <v>125</v>
      </c>
      <c r="B11" s="192"/>
      <c r="C11" s="21">
        <f>SUM(C12:C37)</f>
        <v>84000</v>
      </c>
      <c r="D11" s="21">
        <f>SUM(D12:D37)</f>
        <v>84000</v>
      </c>
      <c r="E11" s="21">
        <f>SUM(E12:E37)</f>
        <v>84000</v>
      </c>
      <c r="F11" s="17"/>
      <c r="G11" s="39" t="s">
        <v>54</v>
      </c>
      <c r="H11" s="41">
        <f t="shared" si="0"/>
        <v>84000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38000</v>
      </c>
      <c r="D12" s="2">
        <f>C12</f>
        <v>38000</v>
      </c>
      <c r="E12" s="2">
        <f>D12</f>
        <v>38000</v>
      </c>
      <c r="H12" s="41">
        <f t="shared" si="0"/>
        <v>38000</v>
      </c>
    </row>
    <row r="13" spans="1:14" outlineLevel="1">
      <c r="A13" s="3">
        <v>2102</v>
      </c>
      <c r="B13" s="1" t="s">
        <v>126</v>
      </c>
      <c r="C13" s="2">
        <v>10000</v>
      </c>
      <c r="D13" s="2">
        <f t="shared" ref="D13:E28" si="2">C13</f>
        <v>10000</v>
      </c>
      <c r="E13" s="2">
        <f t="shared" si="2"/>
        <v>10000</v>
      </c>
      <c r="H13" s="41">
        <f t="shared" si="0"/>
        <v>10000</v>
      </c>
    </row>
    <row r="14" spans="1:14" outlineLevel="1">
      <c r="A14" s="3">
        <v>2201</v>
      </c>
      <c r="B14" s="1" t="s">
        <v>5</v>
      </c>
      <c r="C14" s="2">
        <v>7000</v>
      </c>
      <c r="D14" s="2">
        <f t="shared" si="2"/>
        <v>7000</v>
      </c>
      <c r="E14" s="2">
        <f t="shared" si="2"/>
        <v>7000</v>
      </c>
      <c r="H14" s="41">
        <f t="shared" si="0"/>
        <v>7000</v>
      </c>
    </row>
    <row r="15" spans="1:14" outlineLevel="1">
      <c r="A15" s="3">
        <v>2201</v>
      </c>
      <c r="B15" s="1" t="s">
        <v>127</v>
      </c>
      <c r="C15" s="2">
        <v>0</v>
      </c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>
        <v>0</v>
      </c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0</v>
      </c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5500</v>
      </c>
      <c r="D18" s="2">
        <f t="shared" si="2"/>
        <v>5500</v>
      </c>
      <c r="E18" s="2">
        <f t="shared" si="2"/>
        <v>5500</v>
      </c>
      <c r="H18" s="41">
        <f t="shared" si="0"/>
        <v>5500</v>
      </c>
    </row>
    <row r="19" spans="1:8" outlineLevel="1">
      <c r="A19" s="3">
        <v>2204</v>
      </c>
      <c r="B19" s="1" t="s">
        <v>131</v>
      </c>
      <c r="C19" s="2">
        <v>0</v>
      </c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>
        <v>0</v>
      </c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0</v>
      </c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>
        <v>0</v>
      </c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0</v>
      </c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>
        <v>0</v>
      </c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>
        <v>0</v>
      </c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0</v>
      </c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>
        <v>0</v>
      </c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>
        <v>0</v>
      </c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0</v>
      </c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>
        <v>0</v>
      </c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0</v>
      </c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outlineLevel="1">
      <c r="A33" s="3">
        <v>2403</v>
      </c>
      <c r="B33" s="1" t="s">
        <v>144</v>
      </c>
      <c r="C33" s="2">
        <v>0</v>
      </c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7000</v>
      </c>
      <c r="D34" s="2">
        <f t="shared" si="3"/>
        <v>7000</v>
      </c>
      <c r="E34" s="2">
        <f t="shared" si="3"/>
        <v>7000</v>
      </c>
      <c r="H34" s="41">
        <f t="shared" si="0"/>
        <v>7000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10000</v>
      </c>
      <c r="D36" s="2">
        <f t="shared" si="3"/>
        <v>10000</v>
      </c>
      <c r="E36" s="2">
        <f t="shared" si="3"/>
        <v>10000</v>
      </c>
      <c r="H36" s="41">
        <f t="shared" si="0"/>
        <v>10000</v>
      </c>
    </row>
    <row r="37" spans="1:10" outlineLevel="1">
      <c r="A37" s="3">
        <v>2499</v>
      </c>
      <c r="B37" s="1" t="s">
        <v>10</v>
      </c>
      <c r="C37" s="2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91" t="s">
        <v>145</v>
      </c>
      <c r="B38" s="192"/>
      <c r="C38" s="21">
        <f>SUM(C39:C60)</f>
        <v>146000</v>
      </c>
      <c r="D38" s="21">
        <f>SUM(D39:D60)</f>
        <v>146000</v>
      </c>
      <c r="E38" s="21">
        <f>SUM(E39:E60)</f>
        <v>146000</v>
      </c>
      <c r="G38" s="39" t="s">
        <v>55</v>
      </c>
      <c r="H38" s="41">
        <f t="shared" si="0"/>
        <v>146000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16000</v>
      </c>
      <c r="D39" s="2">
        <f>C39</f>
        <v>16000</v>
      </c>
      <c r="E39" s="2">
        <f>D39</f>
        <v>16000</v>
      </c>
      <c r="H39" s="41">
        <f t="shared" si="0"/>
        <v>16000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>
        <v>0</v>
      </c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0</v>
      </c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>
        <v>0</v>
      </c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>
        <v>500</v>
      </c>
      <c r="D47" s="2">
        <f t="shared" si="4"/>
        <v>500</v>
      </c>
      <c r="E47" s="2">
        <f t="shared" si="4"/>
        <v>500</v>
      </c>
      <c r="H47" s="41">
        <f t="shared" si="0"/>
        <v>500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outlineLevel="1">
      <c r="A49" s="20">
        <v>3207</v>
      </c>
      <c r="B49" s="20" t="s">
        <v>149</v>
      </c>
      <c r="C49" s="2">
        <v>500</v>
      </c>
      <c r="D49" s="2">
        <f t="shared" si="4"/>
        <v>500</v>
      </c>
      <c r="E49" s="2">
        <f t="shared" si="4"/>
        <v>500</v>
      </c>
      <c r="H49" s="41">
        <f t="shared" si="0"/>
        <v>500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>
        <v>8000</v>
      </c>
      <c r="D51" s="2">
        <f t="shared" si="4"/>
        <v>8000</v>
      </c>
      <c r="E51" s="2">
        <f t="shared" si="4"/>
        <v>8000</v>
      </c>
      <c r="H51" s="41">
        <f t="shared" si="0"/>
        <v>8000</v>
      </c>
    </row>
    <row r="52" spans="1:10" outlineLevel="1">
      <c r="A52" s="20">
        <v>3299</v>
      </c>
      <c r="B52" s="20" t="s">
        <v>152</v>
      </c>
      <c r="C52" s="2">
        <v>0</v>
      </c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0</v>
      </c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12000</v>
      </c>
      <c r="D54" s="2">
        <f t="shared" si="4"/>
        <v>12000</v>
      </c>
      <c r="E54" s="2">
        <f t="shared" si="4"/>
        <v>12000</v>
      </c>
      <c r="H54" s="41">
        <f t="shared" si="0"/>
        <v>12000</v>
      </c>
    </row>
    <row r="55" spans="1:10" outlineLevel="1">
      <c r="A55" s="20">
        <v>3303</v>
      </c>
      <c r="B55" s="20" t="s">
        <v>153</v>
      </c>
      <c r="C55" s="2">
        <v>56000</v>
      </c>
      <c r="D55" s="2">
        <f t="shared" si="4"/>
        <v>56000</v>
      </c>
      <c r="E55" s="2">
        <f t="shared" si="4"/>
        <v>56000</v>
      </c>
      <c r="H55" s="41">
        <f t="shared" si="0"/>
        <v>56000</v>
      </c>
    </row>
    <row r="56" spans="1:10" outlineLevel="1">
      <c r="A56" s="20">
        <v>3303</v>
      </c>
      <c r="B56" s="20" t="s">
        <v>154</v>
      </c>
      <c r="C56" s="2">
        <v>0</v>
      </c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15000</v>
      </c>
      <c r="D57" s="2">
        <f t="shared" si="5"/>
        <v>15000</v>
      </c>
      <c r="E57" s="2">
        <f t="shared" si="5"/>
        <v>15000</v>
      </c>
      <c r="H57" s="41">
        <f t="shared" si="0"/>
        <v>15000</v>
      </c>
    </row>
    <row r="58" spans="1:10" outlineLevel="1">
      <c r="A58" s="20">
        <v>3305</v>
      </c>
      <c r="B58" s="20" t="s">
        <v>156</v>
      </c>
      <c r="C58" s="2">
        <v>500</v>
      </c>
      <c r="D58" s="2">
        <f t="shared" si="5"/>
        <v>500</v>
      </c>
      <c r="E58" s="2">
        <f t="shared" si="5"/>
        <v>500</v>
      </c>
      <c r="H58" s="41">
        <f t="shared" si="0"/>
        <v>500</v>
      </c>
    </row>
    <row r="59" spans="1:10" outlineLevel="1">
      <c r="A59" s="20">
        <v>3306</v>
      </c>
      <c r="B59" s="20" t="s">
        <v>157</v>
      </c>
      <c r="C59" s="2">
        <v>0</v>
      </c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1900</v>
      </c>
      <c r="D60" s="2">
        <f t="shared" si="5"/>
        <v>1900</v>
      </c>
      <c r="E60" s="2">
        <f t="shared" si="5"/>
        <v>1900</v>
      </c>
      <c r="H60" s="41">
        <f t="shared" si="0"/>
        <v>1900</v>
      </c>
    </row>
    <row r="61" spans="1:10">
      <c r="A61" s="191" t="s">
        <v>158</v>
      </c>
      <c r="B61" s="19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5" t="s">
        <v>579</v>
      </c>
      <c r="B67" s="195"/>
      <c r="C67" s="25">
        <f>C97+C68</f>
        <v>682000</v>
      </c>
      <c r="D67" s="25">
        <f>D97+D68</f>
        <v>682000</v>
      </c>
      <c r="E67" s="25">
        <f>E97+E68</f>
        <v>682000</v>
      </c>
      <c r="G67" s="39" t="s">
        <v>59</v>
      </c>
      <c r="H67" s="41">
        <f t="shared" ref="H67:H130" si="7">C67</f>
        <v>682000</v>
      </c>
      <c r="I67" s="42"/>
      <c r="J67" s="40" t="b">
        <f>AND(H67=I67)</f>
        <v>0</v>
      </c>
    </row>
    <row r="68" spans="1:10">
      <c r="A68" s="191" t="s">
        <v>163</v>
      </c>
      <c r="B68" s="192"/>
      <c r="C68" s="21">
        <f>SUM(C69:C96)</f>
        <v>130000</v>
      </c>
      <c r="D68" s="21">
        <f>SUM(D69:D96)</f>
        <v>130000</v>
      </c>
      <c r="E68" s="21">
        <f>SUM(E69:E96)</f>
        <v>130000</v>
      </c>
      <c r="G68" s="39" t="s">
        <v>56</v>
      </c>
      <c r="H68" s="41">
        <f t="shared" si="7"/>
        <v>130000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0</v>
      </c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>
        <v>0</v>
      </c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>
        <v>0</v>
      </c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>
        <v>0</v>
      </c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0</v>
      </c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>
        <v>0</v>
      </c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>
        <v>0</v>
      </c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23000</v>
      </c>
      <c r="D76" s="2">
        <f t="shared" si="8"/>
        <v>23000</v>
      </c>
      <c r="E76" s="2">
        <f t="shared" si="8"/>
        <v>23000</v>
      </c>
      <c r="H76" s="41">
        <f t="shared" si="7"/>
        <v>23000</v>
      </c>
    </row>
    <row r="77" spans="1:10" ht="15" customHeight="1" outlineLevel="1">
      <c r="A77" s="3">
        <v>5107</v>
      </c>
      <c r="B77" s="2" t="s">
        <v>171</v>
      </c>
      <c r="C77" s="2">
        <v>0</v>
      </c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600</v>
      </c>
      <c r="D78" s="2">
        <f t="shared" si="8"/>
        <v>600</v>
      </c>
      <c r="E78" s="2">
        <f t="shared" si="8"/>
        <v>600</v>
      </c>
      <c r="H78" s="41">
        <f t="shared" si="7"/>
        <v>600</v>
      </c>
    </row>
    <row r="79" spans="1:10" ht="15" customHeight="1" outlineLevel="1">
      <c r="A79" s="3">
        <v>5201</v>
      </c>
      <c r="B79" s="2" t="s">
        <v>20</v>
      </c>
      <c r="C79" s="2">
        <v>65000</v>
      </c>
      <c r="D79" s="2">
        <f t="shared" si="8"/>
        <v>65000</v>
      </c>
      <c r="E79" s="2">
        <f t="shared" si="8"/>
        <v>65000</v>
      </c>
      <c r="H79" s="41">
        <f t="shared" si="7"/>
        <v>65000</v>
      </c>
    </row>
    <row r="80" spans="1:10" ht="15" customHeight="1" outlineLevel="1">
      <c r="A80" s="3">
        <v>5202</v>
      </c>
      <c r="B80" s="2" t="s">
        <v>172</v>
      </c>
      <c r="C80" s="2">
        <v>20900</v>
      </c>
      <c r="D80" s="2">
        <f t="shared" si="8"/>
        <v>20900</v>
      </c>
      <c r="E80" s="2">
        <f t="shared" si="8"/>
        <v>20900</v>
      </c>
      <c r="H80" s="41">
        <f t="shared" si="7"/>
        <v>20900</v>
      </c>
    </row>
    <row r="81" spans="1:8" ht="15" customHeight="1" outlineLevel="1">
      <c r="A81" s="3">
        <v>5203</v>
      </c>
      <c r="B81" s="2" t="s">
        <v>21</v>
      </c>
      <c r="C81" s="2">
        <v>0</v>
      </c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>
        <v>0</v>
      </c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0</v>
      </c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>
        <v>0</v>
      </c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0</v>
      </c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>
        <v>0</v>
      </c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0</v>
      </c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0</v>
      </c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>
        <v>0</v>
      </c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0</v>
      </c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0</v>
      </c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0</v>
      </c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12500</v>
      </c>
      <c r="D93" s="2">
        <f t="shared" si="9"/>
        <v>12500</v>
      </c>
      <c r="E93" s="2">
        <f t="shared" si="9"/>
        <v>12500</v>
      </c>
      <c r="H93" s="41">
        <f t="shared" si="7"/>
        <v>12500</v>
      </c>
    </row>
    <row r="94" spans="1:8" ht="15" customHeight="1" outlineLevel="1">
      <c r="A94" s="3">
        <v>5301</v>
      </c>
      <c r="B94" s="2" t="s">
        <v>109</v>
      </c>
      <c r="C94" s="2">
        <v>4000</v>
      </c>
      <c r="D94" s="2">
        <f t="shared" si="9"/>
        <v>4000</v>
      </c>
      <c r="E94" s="2">
        <f t="shared" si="9"/>
        <v>4000</v>
      </c>
      <c r="H94" s="41">
        <f t="shared" si="7"/>
        <v>4000</v>
      </c>
    </row>
    <row r="95" spans="1:8" ht="13.5" customHeight="1" outlineLevel="1">
      <c r="A95" s="3">
        <v>5302</v>
      </c>
      <c r="B95" s="2" t="s">
        <v>24</v>
      </c>
      <c r="C95" s="2">
        <v>4000</v>
      </c>
      <c r="D95" s="2">
        <f t="shared" si="9"/>
        <v>4000</v>
      </c>
      <c r="E95" s="2">
        <f t="shared" si="9"/>
        <v>4000</v>
      </c>
      <c r="H95" s="41">
        <f t="shared" si="7"/>
        <v>4000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552000</v>
      </c>
      <c r="D97" s="21">
        <f>SUM(D98:D113)</f>
        <v>552000</v>
      </c>
      <c r="E97" s="21">
        <f>SUM(E98:E113)</f>
        <v>552000</v>
      </c>
      <c r="G97" s="39" t="s">
        <v>58</v>
      </c>
      <c r="H97" s="41">
        <f t="shared" si="7"/>
        <v>552000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540000</v>
      </c>
      <c r="D98" s="2">
        <f>C98</f>
        <v>540000</v>
      </c>
      <c r="E98" s="2">
        <f>D98</f>
        <v>540000</v>
      </c>
      <c r="H98" s="41">
        <f t="shared" si="7"/>
        <v>540000</v>
      </c>
    </row>
    <row r="99" spans="1:10" ht="15" customHeight="1" outlineLevel="1">
      <c r="A99" s="3">
        <v>6002</v>
      </c>
      <c r="B99" s="1" t="s">
        <v>185</v>
      </c>
      <c r="C99" s="2">
        <v>0</v>
      </c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0</v>
      </c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>
        <v>0</v>
      </c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>
        <v>0</v>
      </c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0</v>
      </c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>
        <v>0</v>
      </c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0</v>
      </c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>
        <v>0</v>
      </c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>
        <v>0</v>
      </c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6000</v>
      </c>
      <c r="D109" s="2">
        <f t="shared" si="10"/>
        <v>6000</v>
      </c>
      <c r="E109" s="2">
        <f t="shared" si="10"/>
        <v>6000</v>
      </c>
      <c r="H109" s="41">
        <f t="shared" si="7"/>
        <v>6000</v>
      </c>
    </row>
    <row r="110" spans="1:10" outlineLevel="1">
      <c r="A110" s="3">
        <v>6099</v>
      </c>
      <c r="B110" s="1" t="s">
        <v>192</v>
      </c>
      <c r="C110" s="2">
        <v>4000</v>
      </c>
      <c r="D110" s="2">
        <f t="shared" si="10"/>
        <v>4000</v>
      </c>
      <c r="E110" s="2">
        <f t="shared" si="10"/>
        <v>4000</v>
      </c>
      <c r="H110" s="41">
        <f t="shared" si="7"/>
        <v>4000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6" t="s">
        <v>62</v>
      </c>
      <c r="B114" s="197"/>
      <c r="C114" s="26">
        <f>C115+C152+C177</f>
        <v>30000</v>
      </c>
      <c r="D114" s="26">
        <v>858600.69900000002</v>
      </c>
      <c r="E114" s="26">
        <f>D114</f>
        <v>858600.69900000002</v>
      </c>
      <c r="G114" s="39" t="s">
        <v>62</v>
      </c>
      <c r="H114" s="41">
        <f t="shared" si="7"/>
        <v>30000</v>
      </c>
      <c r="I114" s="42"/>
      <c r="J114" s="40" t="b">
        <f>AND(H114=I114)</f>
        <v>0</v>
      </c>
    </row>
    <row r="115" spans="1:10">
      <c r="A115" s="193" t="s">
        <v>580</v>
      </c>
      <c r="B115" s="194"/>
      <c r="C115" s="23">
        <f>C116+C135</f>
        <v>30000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30000</v>
      </c>
      <c r="I115" s="42"/>
      <c r="J115" s="40" t="b">
        <f>AND(H115=I115)</f>
        <v>0</v>
      </c>
    </row>
    <row r="116" spans="1:10" ht="15" customHeight="1">
      <c r="A116" s="191" t="s">
        <v>195</v>
      </c>
      <c r="B116" s="19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91" t="s">
        <v>202</v>
      </c>
      <c r="B135" s="192"/>
      <c r="C135" s="21">
        <f>C136+C140+C143+C146+C149</f>
        <v>30000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30000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v>30000</v>
      </c>
      <c r="D136" s="2">
        <f>D137+D138+D139</f>
        <v>0</v>
      </c>
      <c r="E136" s="2">
        <f>E137+E138+E139</f>
        <v>0</v>
      </c>
      <c r="H136" s="41">
        <f t="shared" si="11"/>
        <v>30000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93" t="s">
        <v>581</v>
      </c>
      <c r="B152" s="19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91" t="s">
        <v>208</v>
      </c>
      <c r="B153" s="19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91" t="s">
        <v>212</v>
      </c>
      <c r="B163" s="19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91" t="s">
        <v>214</v>
      </c>
      <c r="B170" s="19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93" t="s">
        <v>582</v>
      </c>
      <c r="B177" s="19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1" t="s">
        <v>217</v>
      </c>
      <c r="B178" s="19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8" t="s">
        <v>849</v>
      </c>
      <c r="B179" s="18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8" t="s">
        <v>848</v>
      </c>
      <c r="B184" s="18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8" t="s">
        <v>846</v>
      </c>
      <c r="B188" s="18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8" t="s">
        <v>843</v>
      </c>
      <c r="B197" s="18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8" t="s">
        <v>842</v>
      </c>
      <c r="B200" s="18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8" t="s">
        <v>841</v>
      </c>
      <c r="B203" s="18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8" t="s">
        <v>836</v>
      </c>
      <c r="B215" s="18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8" t="s">
        <v>834</v>
      </c>
      <c r="B222" s="18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8" t="s">
        <v>830</v>
      </c>
      <c r="B228" s="18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8" t="s">
        <v>828</v>
      </c>
      <c r="B235" s="18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8" t="s">
        <v>826</v>
      </c>
      <c r="B238" s="18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8" t="s">
        <v>823</v>
      </c>
      <c r="B243" s="18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8" t="s">
        <v>817</v>
      </c>
      <c r="B250" s="18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90" t="s">
        <v>67</v>
      </c>
      <c r="B256" s="190"/>
      <c r="C256" s="190"/>
      <c r="D256" s="141" t="s">
        <v>853</v>
      </c>
      <c r="E256" s="141" t="s">
        <v>852</v>
      </c>
      <c r="G256" s="47" t="s">
        <v>589</v>
      </c>
      <c r="H256" s="48">
        <f>C257+C559</f>
        <v>1259000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1148439</v>
      </c>
      <c r="D257" s="37">
        <f>D258+D550</f>
        <v>1148439</v>
      </c>
      <c r="E257" s="37">
        <f>E258+E550</f>
        <v>1148439</v>
      </c>
      <c r="G257" s="39" t="s">
        <v>60</v>
      </c>
      <c r="H257" s="41">
        <f>C257</f>
        <v>1148439</v>
      </c>
      <c r="I257" s="42"/>
      <c r="J257" s="40" t="b">
        <f>AND(H257=I257)</f>
        <v>0</v>
      </c>
    </row>
    <row r="258" spans="1:10">
      <c r="A258" s="178" t="s">
        <v>266</v>
      </c>
      <c r="B258" s="179"/>
      <c r="C258" s="36">
        <f>C259+C339+C483+C547</f>
        <v>1070439</v>
      </c>
      <c r="D258" s="36">
        <f>D259+D339+D483+D547</f>
        <v>1070439</v>
      </c>
      <c r="E258" s="36">
        <f>E259+E339+E483+E547</f>
        <v>1070439</v>
      </c>
      <c r="G258" s="39" t="s">
        <v>57</v>
      </c>
      <c r="H258" s="41">
        <f t="shared" ref="H258:H321" si="21">C258</f>
        <v>1070439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658683</v>
      </c>
      <c r="D259" s="33">
        <f>D260+D263+D314</f>
        <v>658683</v>
      </c>
      <c r="E259" s="33">
        <f>E260+E263+E314</f>
        <v>658683</v>
      </c>
      <c r="G259" s="39" t="s">
        <v>590</v>
      </c>
      <c r="H259" s="41">
        <f t="shared" si="21"/>
        <v>658683</v>
      </c>
      <c r="I259" s="42"/>
      <c r="J259" s="40" t="b">
        <f>AND(H259=I259)</f>
        <v>0</v>
      </c>
    </row>
    <row r="260" spans="1:10" outlineLevel="1">
      <c r="A260" s="180" t="s">
        <v>268</v>
      </c>
      <c r="B260" s="181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outlineLevel="1">
      <c r="A263" s="180" t="s">
        <v>269</v>
      </c>
      <c r="B263" s="181"/>
      <c r="C263" s="32">
        <f>C264+C265+C289+C296+C298+C302+C305+C308+C313</f>
        <v>647651</v>
      </c>
      <c r="D263" s="32">
        <f>D264+D265+D289+D296+D298+D302+D305+D308+D313</f>
        <v>647651</v>
      </c>
      <c r="E263" s="32">
        <f>E264+E265+E289+E296+E298+E302+E305+E308+E313</f>
        <v>647651</v>
      </c>
      <c r="H263" s="41">
        <f t="shared" si="21"/>
        <v>647651</v>
      </c>
    </row>
    <row r="264" spans="1:10" outlineLevel="2">
      <c r="A264" s="6">
        <v>1101</v>
      </c>
      <c r="B264" s="4" t="s">
        <v>34</v>
      </c>
      <c r="C264" s="5">
        <v>247729</v>
      </c>
      <c r="D264" s="5">
        <f>C264</f>
        <v>247729</v>
      </c>
      <c r="E264" s="5">
        <f>D264</f>
        <v>247729</v>
      </c>
      <c r="H264" s="41">
        <f t="shared" si="21"/>
        <v>247729</v>
      </c>
    </row>
    <row r="265" spans="1:10" outlineLevel="2">
      <c r="A265" s="6">
        <v>1101</v>
      </c>
      <c r="B265" s="4" t="s">
        <v>35</v>
      </c>
      <c r="C265" s="5">
        <f>SUM(C266:C288)</f>
        <v>249423</v>
      </c>
      <c r="D265" s="5">
        <f>SUM(D266:D288)</f>
        <v>249423</v>
      </c>
      <c r="E265" s="5">
        <f>SUM(E266:E288)</f>
        <v>249423</v>
      </c>
      <c r="H265" s="41">
        <f t="shared" si="21"/>
        <v>249423</v>
      </c>
    </row>
    <row r="266" spans="1:10" outlineLevel="3">
      <c r="A266" s="29"/>
      <c r="B266" s="28" t="s">
        <v>218</v>
      </c>
      <c r="C266" s="30">
        <v>13809</v>
      </c>
      <c r="D266" s="30">
        <f>C266</f>
        <v>13809</v>
      </c>
      <c r="E266" s="30">
        <f>D266</f>
        <v>13809</v>
      </c>
      <c r="H266" s="41">
        <f t="shared" si="21"/>
        <v>13809</v>
      </c>
    </row>
    <row r="267" spans="1:10" outlineLevel="3">
      <c r="A267" s="29"/>
      <c r="B267" s="28" t="s">
        <v>219</v>
      </c>
      <c r="C267" s="30">
        <v>62604</v>
      </c>
      <c r="D267" s="30">
        <f t="shared" ref="D267:E282" si="22">C267</f>
        <v>62604</v>
      </c>
      <c r="E267" s="30">
        <f t="shared" si="22"/>
        <v>62604</v>
      </c>
      <c r="H267" s="41">
        <f t="shared" si="21"/>
        <v>62604</v>
      </c>
    </row>
    <row r="268" spans="1:10" outlineLevel="3">
      <c r="A268" s="29"/>
      <c r="B268" s="28" t="s">
        <v>220</v>
      </c>
      <c r="C268" s="30">
        <v>420</v>
      </c>
      <c r="D268" s="30">
        <f t="shared" si="22"/>
        <v>420</v>
      </c>
      <c r="E268" s="30">
        <f t="shared" si="22"/>
        <v>420</v>
      </c>
      <c r="H268" s="41">
        <f t="shared" si="21"/>
        <v>420</v>
      </c>
    </row>
    <row r="269" spans="1:10" outlineLevel="3">
      <c r="A269" s="29"/>
      <c r="B269" s="28" t="s">
        <v>221</v>
      </c>
      <c r="C269" s="30">
        <v>1740</v>
      </c>
      <c r="D269" s="30">
        <f t="shared" si="22"/>
        <v>1740</v>
      </c>
      <c r="E269" s="30">
        <f t="shared" si="22"/>
        <v>1740</v>
      </c>
      <c r="H269" s="41">
        <f t="shared" si="21"/>
        <v>1740</v>
      </c>
    </row>
    <row r="270" spans="1:10" outlineLevel="3">
      <c r="A270" s="29"/>
      <c r="B270" s="28" t="s">
        <v>222</v>
      </c>
      <c r="C270" s="30">
        <v>6648</v>
      </c>
      <c r="D270" s="30">
        <f t="shared" si="22"/>
        <v>6648</v>
      </c>
      <c r="E270" s="30">
        <f t="shared" si="22"/>
        <v>6648</v>
      </c>
      <c r="H270" s="41">
        <f t="shared" si="21"/>
        <v>6648</v>
      </c>
    </row>
    <row r="271" spans="1:10" outlineLevel="3">
      <c r="A271" s="29"/>
      <c r="B271" s="28" t="s">
        <v>223</v>
      </c>
      <c r="C271" s="30">
        <v>26934</v>
      </c>
      <c r="D271" s="30">
        <f t="shared" si="22"/>
        <v>26934</v>
      </c>
      <c r="E271" s="30">
        <f t="shared" si="22"/>
        <v>26934</v>
      </c>
      <c r="H271" s="41">
        <f t="shared" si="21"/>
        <v>26934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5514</v>
      </c>
      <c r="D276" s="30">
        <f t="shared" si="22"/>
        <v>5514</v>
      </c>
      <c r="E276" s="30">
        <f t="shared" si="22"/>
        <v>5514</v>
      </c>
      <c r="H276" s="41">
        <f t="shared" si="21"/>
        <v>5514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5256</v>
      </c>
      <c r="D280" s="30">
        <f t="shared" si="22"/>
        <v>5256</v>
      </c>
      <c r="E280" s="30">
        <f t="shared" si="22"/>
        <v>5256</v>
      </c>
      <c r="H280" s="41">
        <f t="shared" si="21"/>
        <v>5256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120450</v>
      </c>
      <c r="D286" s="30">
        <f t="shared" si="23"/>
        <v>120450</v>
      </c>
      <c r="E286" s="30">
        <f t="shared" si="23"/>
        <v>120450</v>
      </c>
      <c r="H286" s="41">
        <f t="shared" si="21"/>
        <v>120450</v>
      </c>
    </row>
    <row r="287" spans="1:8" outlineLevel="3">
      <c r="A287" s="29"/>
      <c r="B287" s="28" t="s">
        <v>239</v>
      </c>
      <c r="C287" s="30">
        <v>6048</v>
      </c>
      <c r="D287" s="30">
        <f t="shared" si="23"/>
        <v>6048</v>
      </c>
      <c r="E287" s="30">
        <f t="shared" si="23"/>
        <v>6048</v>
      </c>
      <c r="H287" s="41">
        <f t="shared" si="21"/>
        <v>6048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18169</v>
      </c>
      <c r="D289" s="5">
        <f>SUM(D290:D295)</f>
        <v>18169</v>
      </c>
      <c r="E289" s="5">
        <f>SUM(E290:E295)</f>
        <v>18169</v>
      </c>
      <c r="H289" s="41">
        <f t="shared" si="21"/>
        <v>18169</v>
      </c>
    </row>
    <row r="290" spans="1:8" outlineLevel="3">
      <c r="A290" s="29"/>
      <c r="B290" s="28" t="s">
        <v>241</v>
      </c>
      <c r="C290" s="30">
        <v>12300</v>
      </c>
      <c r="D290" s="30">
        <f>C290</f>
        <v>12300</v>
      </c>
      <c r="E290" s="30">
        <f>D290</f>
        <v>12300</v>
      </c>
      <c r="H290" s="41">
        <f t="shared" si="21"/>
        <v>12300</v>
      </c>
    </row>
    <row r="291" spans="1:8" outlineLevel="3">
      <c r="A291" s="29"/>
      <c r="B291" s="28" t="s">
        <v>242</v>
      </c>
      <c r="C291" s="30">
        <v>0</v>
      </c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2389</v>
      </c>
      <c r="D292" s="30">
        <f t="shared" si="24"/>
        <v>2389</v>
      </c>
      <c r="E292" s="30">
        <f t="shared" si="24"/>
        <v>2389</v>
      </c>
      <c r="H292" s="41">
        <f t="shared" si="21"/>
        <v>2389</v>
      </c>
    </row>
    <row r="293" spans="1:8" outlineLevel="3">
      <c r="A293" s="29"/>
      <c r="B293" s="28" t="s">
        <v>244</v>
      </c>
      <c r="C293" s="30">
        <v>540</v>
      </c>
      <c r="D293" s="30">
        <f t="shared" si="24"/>
        <v>540</v>
      </c>
      <c r="E293" s="30">
        <f t="shared" si="24"/>
        <v>540</v>
      </c>
      <c r="H293" s="41">
        <f t="shared" si="21"/>
        <v>540</v>
      </c>
    </row>
    <row r="294" spans="1:8" outlineLevel="3">
      <c r="A294" s="29"/>
      <c r="B294" s="28" t="s">
        <v>245</v>
      </c>
      <c r="C294" s="30" t="s">
        <v>955</v>
      </c>
      <c r="D294" s="30" t="str">
        <f t="shared" si="24"/>
        <v>-</v>
      </c>
      <c r="E294" s="30" t="str">
        <f t="shared" si="24"/>
        <v>-</v>
      </c>
      <c r="H294" s="41" t="str">
        <f t="shared" si="21"/>
        <v>-</v>
      </c>
    </row>
    <row r="295" spans="1:8" outlineLevel="3">
      <c r="A295" s="29"/>
      <c r="B295" s="28" t="s">
        <v>246</v>
      </c>
      <c r="C295" s="30">
        <v>2940</v>
      </c>
      <c r="D295" s="30">
        <f t="shared" si="24"/>
        <v>2940</v>
      </c>
      <c r="E295" s="30">
        <f t="shared" si="24"/>
        <v>2940</v>
      </c>
      <c r="H295" s="41">
        <f t="shared" si="21"/>
        <v>2940</v>
      </c>
    </row>
    <row r="296" spans="1:8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19340</v>
      </c>
      <c r="D298" s="5">
        <f>SUM(D299:D301)</f>
        <v>19340</v>
      </c>
      <c r="E298" s="5">
        <f>SUM(E299:E301)</f>
        <v>19340</v>
      </c>
      <c r="H298" s="41">
        <f t="shared" si="21"/>
        <v>19340</v>
      </c>
    </row>
    <row r="299" spans="1:8" outlineLevel="3">
      <c r="A299" s="29"/>
      <c r="B299" s="28" t="s">
        <v>248</v>
      </c>
      <c r="C299" s="30">
        <v>5772</v>
      </c>
      <c r="D299" s="30">
        <f>C299</f>
        <v>5772</v>
      </c>
      <c r="E299" s="30">
        <f>D299</f>
        <v>5772</v>
      </c>
      <c r="H299" s="41">
        <f t="shared" si="21"/>
        <v>5772</v>
      </c>
    </row>
    <row r="300" spans="1:8" outlineLevel="3">
      <c r="A300" s="29"/>
      <c r="B300" s="28" t="s">
        <v>249</v>
      </c>
      <c r="C300" s="30">
        <v>13568</v>
      </c>
      <c r="D300" s="30">
        <f t="shared" ref="D300:E301" si="25">C300</f>
        <v>13568</v>
      </c>
      <c r="E300" s="30">
        <f t="shared" si="25"/>
        <v>13568</v>
      </c>
      <c r="H300" s="41">
        <f t="shared" si="21"/>
        <v>13568</v>
      </c>
    </row>
    <row r="301" spans="1:8" outlineLevel="3">
      <c r="A301" s="29"/>
      <c r="B301" s="28" t="s">
        <v>250</v>
      </c>
      <c r="C301" s="30">
        <v>0</v>
      </c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3000</v>
      </c>
      <c r="D302" s="5">
        <f>SUM(D303:D304)</f>
        <v>3000</v>
      </c>
      <c r="E302" s="5">
        <f>SUM(E303:E304)</f>
        <v>3000</v>
      </c>
      <c r="H302" s="41">
        <f t="shared" si="21"/>
        <v>3000</v>
      </c>
    </row>
    <row r="303" spans="1:8" outlineLevel="3">
      <c r="A303" s="29"/>
      <c r="B303" s="28" t="s">
        <v>252</v>
      </c>
      <c r="C303" s="30">
        <v>2000</v>
      </c>
      <c r="D303" s="30">
        <f>C303</f>
        <v>2000</v>
      </c>
      <c r="E303" s="30">
        <f>D303</f>
        <v>2000</v>
      </c>
      <c r="H303" s="41">
        <f t="shared" si="21"/>
        <v>2000</v>
      </c>
    </row>
    <row r="304" spans="1:8" outlineLevel="3">
      <c r="A304" s="29"/>
      <c r="B304" s="28" t="s">
        <v>253</v>
      </c>
      <c r="C304" s="30">
        <v>1000</v>
      </c>
      <c r="D304" s="30">
        <f>C304</f>
        <v>1000</v>
      </c>
      <c r="E304" s="30">
        <f>D304</f>
        <v>1000</v>
      </c>
      <c r="H304" s="41">
        <f t="shared" si="21"/>
        <v>1000</v>
      </c>
    </row>
    <row r="305" spans="1:8" outlineLevel="2">
      <c r="A305" s="6">
        <v>1101</v>
      </c>
      <c r="B305" s="4" t="s">
        <v>38</v>
      </c>
      <c r="C305" s="5">
        <f>SUM(C306:C307)</f>
        <v>7009</v>
      </c>
      <c r="D305" s="5">
        <f>SUM(D306:D307)</f>
        <v>7009</v>
      </c>
      <c r="E305" s="5">
        <f>SUM(E306:E307)</f>
        <v>7009</v>
      </c>
      <c r="H305" s="41">
        <f t="shared" si="21"/>
        <v>7009</v>
      </c>
    </row>
    <row r="306" spans="1:8" outlineLevel="3">
      <c r="A306" s="29"/>
      <c r="B306" s="28" t="s">
        <v>254</v>
      </c>
      <c r="C306" s="30">
        <v>5479</v>
      </c>
      <c r="D306" s="30">
        <f>C306</f>
        <v>5479</v>
      </c>
      <c r="E306" s="30">
        <f>D306</f>
        <v>5479</v>
      </c>
      <c r="H306" s="41">
        <f t="shared" si="21"/>
        <v>5479</v>
      </c>
    </row>
    <row r="307" spans="1:8" outlineLevel="3">
      <c r="A307" s="29"/>
      <c r="B307" s="28" t="s">
        <v>255</v>
      </c>
      <c r="C307" s="30">
        <v>1530</v>
      </c>
      <c r="D307" s="30">
        <f>C307</f>
        <v>1530</v>
      </c>
      <c r="E307" s="30">
        <f>D307</f>
        <v>1530</v>
      </c>
      <c r="H307" s="41">
        <f t="shared" si="21"/>
        <v>1530</v>
      </c>
    </row>
    <row r="308" spans="1:8" outlineLevel="2">
      <c r="A308" s="6">
        <v>1101</v>
      </c>
      <c r="B308" s="4" t="s">
        <v>39</v>
      </c>
      <c r="C308" s="5">
        <f>SUM(C309:C312)</f>
        <v>92681</v>
      </c>
      <c r="D308" s="5">
        <f>SUM(D309:D312)</f>
        <v>92681</v>
      </c>
      <c r="E308" s="5">
        <f>SUM(E309:E312)</f>
        <v>92681</v>
      </c>
      <c r="H308" s="41">
        <f t="shared" si="21"/>
        <v>92681</v>
      </c>
    </row>
    <row r="309" spans="1:8" outlineLevel="3">
      <c r="A309" s="29"/>
      <c r="B309" s="28" t="s">
        <v>256</v>
      </c>
      <c r="C309" s="30">
        <v>66201</v>
      </c>
      <c r="D309" s="30">
        <f>C309</f>
        <v>66201</v>
      </c>
      <c r="E309" s="30">
        <f>D309</f>
        <v>66201</v>
      </c>
      <c r="H309" s="41">
        <f t="shared" si="21"/>
        <v>66201</v>
      </c>
    </row>
    <row r="310" spans="1:8" outlineLevel="3">
      <c r="A310" s="29"/>
      <c r="B310" s="28" t="s">
        <v>257</v>
      </c>
      <c r="C310" s="30">
        <v>21184</v>
      </c>
      <c r="D310" s="30">
        <f t="shared" ref="D310:E312" si="26">C310</f>
        <v>21184</v>
      </c>
      <c r="E310" s="30">
        <f t="shared" si="26"/>
        <v>21184</v>
      </c>
      <c r="H310" s="41">
        <f t="shared" si="21"/>
        <v>21184</v>
      </c>
    </row>
    <row r="311" spans="1:8" outlineLevel="3">
      <c r="A311" s="29"/>
      <c r="B311" s="28" t="s">
        <v>258</v>
      </c>
      <c r="C311" s="30">
        <v>0</v>
      </c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5296</v>
      </c>
      <c r="D312" s="30">
        <f t="shared" si="26"/>
        <v>5296</v>
      </c>
      <c r="E312" s="30">
        <f t="shared" si="26"/>
        <v>5296</v>
      </c>
      <c r="H312" s="41">
        <f t="shared" si="21"/>
        <v>5296</v>
      </c>
    </row>
    <row r="313" spans="1:8" outlineLevel="2">
      <c r="A313" s="6">
        <v>1101</v>
      </c>
      <c r="B313" s="4" t="s">
        <v>112</v>
      </c>
      <c r="C313" s="5">
        <v>10000</v>
      </c>
      <c r="D313" s="5">
        <f>C313</f>
        <v>10000</v>
      </c>
      <c r="E313" s="5">
        <f>D313</f>
        <v>10000</v>
      </c>
      <c r="H313" s="41">
        <f t="shared" si="21"/>
        <v>10000</v>
      </c>
    </row>
    <row r="314" spans="1:8" outlineLevel="1">
      <c r="A314" s="180" t="s">
        <v>601</v>
      </c>
      <c r="B314" s="181"/>
      <c r="C314" s="32">
        <f>C315+C325+C331+C336+C337+C338+C328</f>
        <v>7000</v>
      </c>
      <c r="D314" s="32">
        <f>D315+D325+D331+D336+D337+D338+D328</f>
        <v>7000</v>
      </c>
      <c r="E314" s="32">
        <f>E315+E325+E331+E336+E337+E338+E328</f>
        <v>7000</v>
      </c>
      <c r="H314" s="41">
        <f t="shared" si="21"/>
        <v>7000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7000</v>
      </c>
      <c r="D325" s="5">
        <f>SUM(D326:D327)</f>
        <v>7000</v>
      </c>
      <c r="E325" s="5">
        <f>SUM(E326:E327)</f>
        <v>7000</v>
      </c>
      <c r="H325" s="41">
        <f t="shared" si="28"/>
        <v>7000</v>
      </c>
    </row>
    <row r="326" spans="1:8" outlineLevel="3">
      <c r="A326" s="29"/>
      <c r="B326" s="28" t="s">
        <v>264</v>
      </c>
      <c r="C326" s="30">
        <v>7000</v>
      </c>
      <c r="D326" s="30">
        <f>C326</f>
        <v>7000</v>
      </c>
      <c r="E326" s="30">
        <f>D326</f>
        <v>7000</v>
      </c>
      <c r="H326" s="41">
        <f t="shared" si="28"/>
        <v>7000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6" t="s">
        <v>270</v>
      </c>
      <c r="B339" s="177"/>
      <c r="C339" s="33">
        <f>C340+C444+C482</f>
        <v>354620</v>
      </c>
      <c r="D339" s="33">
        <f>D340+D444+D482</f>
        <v>354620</v>
      </c>
      <c r="E339" s="33">
        <f>E340+E444+E482</f>
        <v>354620</v>
      </c>
      <c r="G339" s="39" t="s">
        <v>591</v>
      </c>
      <c r="H339" s="41">
        <f t="shared" si="28"/>
        <v>354620</v>
      </c>
      <c r="I339" s="42"/>
      <c r="J339" s="40" t="b">
        <f>AND(H339=I339)</f>
        <v>0</v>
      </c>
    </row>
    <row r="340" spans="1:10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334920</v>
      </c>
      <c r="D340" s="32">
        <f>D341+D342+D343+D344+D347+D348+D353+D356+D357+D362+D367+BH290668+D371+D372+D373+D376+D377+D378+D382+D388+D391+D392+D395+D398+D399+D404+D407+D408+D409+D412+D415+D416+D419+D420+D421+D422+D429+D443</f>
        <v>334920</v>
      </c>
      <c r="E340" s="32">
        <f>E341+E342+E343+E344+E347+E348+E353+E356+E357+E362+E367+BI290668+E371+E372+E373+E376+E377+E378+E382+E388+E391+E392+E395+E398+E399+E404+E407+E408+E409+E412+E415+E416+E419+E420+E421+E422+E429+E443</f>
        <v>334920</v>
      </c>
      <c r="H340" s="41">
        <f t="shared" si="28"/>
        <v>334920</v>
      </c>
    </row>
    <row r="341" spans="1:10" outlineLevel="2">
      <c r="A341" s="6">
        <v>2201</v>
      </c>
      <c r="B341" s="34" t="s">
        <v>272</v>
      </c>
      <c r="C341" s="5">
        <v>1500</v>
      </c>
      <c r="D341" s="5">
        <f>C341</f>
        <v>1500</v>
      </c>
      <c r="E341" s="5">
        <f>D341</f>
        <v>1500</v>
      </c>
      <c r="H341" s="41">
        <f t="shared" si="28"/>
        <v>1500</v>
      </c>
    </row>
    <row r="342" spans="1:10" outlineLevel="2">
      <c r="A342" s="6">
        <v>2201</v>
      </c>
      <c r="B342" s="4" t="s">
        <v>40</v>
      </c>
      <c r="C342" s="5">
        <v>7000</v>
      </c>
      <c r="D342" s="5">
        <f t="shared" ref="D342:E343" si="31">C342</f>
        <v>7000</v>
      </c>
      <c r="E342" s="5">
        <f t="shared" si="31"/>
        <v>7000</v>
      </c>
      <c r="H342" s="41">
        <f t="shared" si="28"/>
        <v>7000</v>
      </c>
    </row>
    <row r="343" spans="1:10" outlineLevel="2">
      <c r="A343" s="6">
        <v>2201</v>
      </c>
      <c r="B343" s="4" t="s">
        <v>41</v>
      </c>
      <c r="C343" s="5">
        <v>115000</v>
      </c>
      <c r="D343" s="5">
        <f t="shared" si="31"/>
        <v>115000</v>
      </c>
      <c r="E343" s="5">
        <f t="shared" si="31"/>
        <v>115000</v>
      </c>
      <c r="H343" s="41">
        <f t="shared" si="28"/>
        <v>115000</v>
      </c>
    </row>
    <row r="344" spans="1:10" outlineLevel="2">
      <c r="A344" s="6">
        <v>2201</v>
      </c>
      <c r="B344" s="4" t="s">
        <v>273</v>
      </c>
      <c r="C344" s="5">
        <f>SUM(C345:C346)</f>
        <v>6500</v>
      </c>
      <c r="D344" s="5">
        <f>SUM(D345:D346)</f>
        <v>6500</v>
      </c>
      <c r="E344" s="5">
        <f>SUM(E345:E346)</f>
        <v>6500</v>
      </c>
      <c r="H344" s="41">
        <f t="shared" si="28"/>
        <v>6500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41500</v>
      </c>
      <c r="D348" s="5">
        <f>SUM(D349:D352)</f>
        <v>41500</v>
      </c>
      <c r="E348" s="5">
        <f>SUM(E349:E352)</f>
        <v>41500</v>
      </c>
      <c r="H348" s="41">
        <f t="shared" si="28"/>
        <v>41500</v>
      </c>
    </row>
    <row r="349" spans="1:10" outlineLevel="3">
      <c r="A349" s="29"/>
      <c r="B349" s="28" t="s">
        <v>278</v>
      </c>
      <c r="C349" s="30">
        <v>5000</v>
      </c>
      <c r="D349" s="30">
        <f>C349</f>
        <v>5000</v>
      </c>
      <c r="E349" s="30">
        <f>D349</f>
        <v>5000</v>
      </c>
      <c r="H349" s="41">
        <f t="shared" si="28"/>
        <v>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3500</v>
      </c>
      <c r="D351" s="30">
        <f t="shared" si="33"/>
        <v>3500</v>
      </c>
      <c r="E351" s="30">
        <f t="shared" si="33"/>
        <v>3500</v>
      </c>
      <c r="H351" s="41">
        <f t="shared" si="28"/>
        <v>3500</v>
      </c>
    </row>
    <row r="352" spans="1:10" outlineLevel="3">
      <c r="A352" s="29"/>
      <c r="B352" s="28" t="s">
        <v>281</v>
      </c>
      <c r="C352" s="30">
        <v>33000</v>
      </c>
      <c r="D352" s="30">
        <f t="shared" si="33"/>
        <v>33000</v>
      </c>
      <c r="E352" s="30">
        <f t="shared" si="33"/>
        <v>33000</v>
      </c>
      <c r="H352" s="41">
        <f t="shared" si="28"/>
        <v>33000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10000</v>
      </c>
      <c r="D357" s="5">
        <f>SUM(D358:D361)</f>
        <v>10000</v>
      </c>
      <c r="E357" s="5">
        <f>SUM(E358:E361)</f>
        <v>10000</v>
      </c>
      <c r="H357" s="41">
        <f t="shared" si="28"/>
        <v>10000</v>
      </c>
    </row>
    <row r="358" spans="1:8" outlineLevel="3">
      <c r="A358" s="29"/>
      <c r="B358" s="28" t="s">
        <v>286</v>
      </c>
      <c r="C358" s="30">
        <v>8000</v>
      </c>
      <c r="D358" s="30">
        <f>C358</f>
        <v>8000</v>
      </c>
      <c r="E358" s="30">
        <f>D358</f>
        <v>8000</v>
      </c>
      <c r="H358" s="41">
        <f t="shared" si="28"/>
        <v>8000</v>
      </c>
    </row>
    <row r="359" spans="1:8" outlineLevel="3">
      <c r="A359" s="29"/>
      <c r="B359" s="28" t="s">
        <v>287</v>
      </c>
      <c r="C359" s="30">
        <v>0</v>
      </c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outlineLevel="3">
      <c r="A361" s="29"/>
      <c r="B361" s="28" t="s">
        <v>289</v>
      </c>
      <c r="C361" s="30">
        <v>0</v>
      </c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30000</v>
      </c>
      <c r="D362" s="5">
        <f>SUM(D363:D366)</f>
        <v>30000</v>
      </c>
      <c r="E362" s="5">
        <f>SUM(E363:E366)</f>
        <v>30000</v>
      </c>
      <c r="H362" s="41">
        <f t="shared" si="28"/>
        <v>30000</v>
      </c>
    </row>
    <row r="363" spans="1:8" outlineLevel="3">
      <c r="A363" s="29"/>
      <c r="B363" s="28" t="s">
        <v>291</v>
      </c>
      <c r="C363" s="30">
        <v>8000</v>
      </c>
      <c r="D363" s="30">
        <f>C363</f>
        <v>8000</v>
      </c>
      <c r="E363" s="30">
        <f>D363</f>
        <v>8000</v>
      </c>
      <c r="H363" s="41">
        <f t="shared" si="28"/>
        <v>8000</v>
      </c>
    </row>
    <row r="364" spans="1:8" outlineLevel="3">
      <c r="A364" s="29"/>
      <c r="B364" s="28" t="s">
        <v>292</v>
      </c>
      <c r="C364" s="30">
        <v>21000</v>
      </c>
      <c r="D364" s="30">
        <f t="shared" ref="D364:E366" si="36">C364</f>
        <v>21000</v>
      </c>
      <c r="E364" s="30">
        <f t="shared" si="36"/>
        <v>21000</v>
      </c>
      <c r="H364" s="41">
        <f t="shared" si="28"/>
        <v>21000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>
        <v>0</v>
      </c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600</v>
      </c>
      <c r="D367" s="5">
        <f>C367</f>
        <v>600</v>
      </c>
      <c r="E367" s="5">
        <f>D367</f>
        <v>600</v>
      </c>
      <c r="H367" s="41">
        <f t="shared" si="28"/>
        <v>600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800</v>
      </c>
      <c r="D376" s="5">
        <f t="shared" si="38"/>
        <v>800</v>
      </c>
      <c r="E376" s="5">
        <f t="shared" si="38"/>
        <v>800</v>
      </c>
      <c r="H376" s="41">
        <f t="shared" si="28"/>
        <v>800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  <c r="H378" s="41">
        <f t="shared" si="28"/>
        <v>9000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>
        <v>3000</v>
      </c>
      <c r="D380" s="30">
        <f t="shared" ref="D380:E381" si="39">C380</f>
        <v>3000</v>
      </c>
      <c r="E380" s="30">
        <f t="shared" si="39"/>
        <v>3000</v>
      </c>
      <c r="H380" s="41">
        <f t="shared" si="28"/>
        <v>3000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4840</v>
      </c>
      <c r="D382" s="5">
        <f>SUM(D383:D387)</f>
        <v>4840</v>
      </c>
      <c r="E382" s="5">
        <f>SUM(E383:E387)</f>
        <v>4840</v>
      </c>
      <c r="H382" s="41">
        <f t="shared" si="28"/>
        <v>4840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>
        <v>0</v>
      </c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>
        <v>0</v>
      </c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2840</v>
      </c>
      <c r="D386" s="30">
        <f t="shared" si="40"/>
        <v>2840</v>
      </c>
      <c r="E386" s="30">
        <f t="shared" si="40"/>
        <v>2840</v>
      </c>
      <c r="H386" s="41">
        <f t="shared" ref="H386:H449" si="41">C386</f>
        <v>2840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400</v>
      </c>
      <c r="D388" s="5">
        <f>SUM(D389:D390)</f>
        <v>400</v>
      </c>
      <c r="E388" s="5">
        <f>SUM(E389:E390)</f>
        <v>400</v>
      </c>
      <c r="H388" s="41">
        <f t="shared" si="41"/>
        <v>400</v>
      </c>
    </row>
    <row r="389" spans="1:8" outlineLevel="3">
      <c r="A389" s="29"/>
      <c r="B389" s="28" t="s">
        <v>48</v>
      </c>
      <c r="C389" s="30">
        <v>400</v>
      </c>
      <c r="D389" s="30">
        <f t="shared" ref="D389:E391" si="42">C389</f>
        <v>400</v>
      </c>
      <c r="E389" s="30">
        <f t="shared" si="42"/>
        <v>400</v>
      </c>
      <c r="H389" s="41">
        <f t="shared" si="41"/>
        <v>400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7000</v>
      </c>
      <c r="D392" s="5">
        <f>SUM(D393:D394)</f>
        <v>7000</v>
      </c>
      <c r="E392" s="5">
        <f>SUM(E393:E394)</f>
        <v>7000</v>
      </c>
      <c r="H392" s="41">
        <f t="shared" si="41"/>
        <v>7000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7000</v>
      </c>
      <c r="D394" s="30">
        <f>C394</f>
        <v>7000</v>
      </c>
      <c r="E394" s="30">
        <f>D394</f>
        <v>7000</v>
      </c>
      <c r="H394" s="41">
        <f t="shared" si="41"/>
        <v>7000</v>
      </c>
    </row>
    <row r="395" spans="1:8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outlineLevel="3">
      <c r="A396" s="29"/>
      <c r="B396" s="28" t="s">
        <v>315</v>
      </c>
      <c r="C396" s="30">
        <v>200</v>
      </c>
      <c r="D396" s="30">
        <f t="shared" ref="D396:E398" si="43">C396</f>
        <v>200</v>
      </c>
      <c r="E396" s="30">
        <f t="shared" si="43"/>
        <v>200</v>
      </c>
      <c r="H396" s="41">
        <f t="shared" si="41"/>
        <v>200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0</v>
      </c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  <c r="H404" s="41">
        <f t="shared" si="41"/>
        <v>400</v>
      </c>
    </row>
    <row r="405" spans="1:8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>
        <v>0</v>
      </c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23000</v>
      </c>
      <c r="D412" s="5">
        <f>SUM(D413:D414)</f>
        <v>23000</v>
      </c>
      <c r="E412" s="5">
        <f>SUM(E413:E414)</f>
        <v>23000</v>
      </c>
      <c r="H412" s="41">
        <f t="shared" si="41"/>
        <v>23000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20000</v>
      </c>
      <c r="D414" s="30">
        <f t="shared" si="46"/>
        <v>20000</v>
      </c>
      <c r="E414" s="30">
        <f t="shared" si="46"/>
        <v>20000</v>
      </c>
      <c r="H414" s="41">
        <f t="shared" si="41"/>
        <v>20000</v>
      </c>
    </row>
    <row r="415" spans="1:8" outlineLevel="2">
      <c r="A415" s="6">
        <v>2201</v>
      </c>
      <c r="B415" s="4" t="s">
        <v>118</v>
      </c>
      <c r="C415" s="5">
        <v>4000</v>
      </c>
      <c r="D415" s="5">
        <f t="shared" si="46"/>
        <v>4000</v>
      </c>
      <c r="E415" s="5">
        <f t="shared" si="46"/>
        <v>4000</v>
      </c>
      <c r="H415" s="41">
        <f t="shared" si="41"/>
        <v>4000</v>
      </c>
    </row>
    <row r="416" spans="1:8" outlineLevel="2" collapsed="1">
      <c r="A416" s="6">
        <v>2201</v>
      </c>
      <c r="B416" s="4" t="s">
        <v>332</v>
      </c>
      <c r="C416" s="5">
        <f>SUM(C417:C418)</f>
        <v>120</v>
      </c>
      <c r="D416" s="5">
        <f>SUM(D417:D418)</f>
        <v>120</v>
      </c>
      <c r="E416" s="5">
        <f>SUM(E417:E418)</f>
        <v>120</v>
      </c>
      <c r="H416" s="41">
        <f t="shared" si="41"/>
        <v>120</v>
      </c>
    </row>
    <row r="417" spans="1:8" outlineLevel="3" collapsed="1">
      <c r="A417" s="29"/>
      <c r="B417" s="28" t="s">
        <v>330</v>
      </c>
      <c r="C417" s="30">
        <v>120</v>
      </c>
      <c r="D417" s="30">
        <f t="shared" ref="D417:E421" si="47">C417</f>
        <v>120</v>
      </c>
      <c r="E417" s="30">
        <f t="shared" si="47"/>
        <v>120</v>
      </c>
      <c r="H417" s="41">
        <f t="shared" si="41"/>
        <v>120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300</v>
      </c>
      <c r="D419" s="5">
        <f t="shared" si="47"/>
        <v>300</v>
      </c>
      <c r="E419" s="5">
        <f t="shared" si="47"/>
        <v>300</v>
      </c>
      <c r="H419" s="41">
        <f t="shared" si="41"/>
        <v>300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380</v>
      </c>
      <c r="D421" s="5">
        <f t="shared" si="47"/>
        <v>380</v>
      </c>
      <c r="E421" s="5">
        <f t="shared" si="47"/>
        <v>380</v>
      </c>
      <c r="H421" s="41">
        <f t="shared" si="41"/>
        <v>380</v>
      </c>
    </row>
    <row r="422" spans="1:8" outlineLevel="2" collapsed="1">
      <c r="A422" s="6">
        <v>2201</v>
      </c>
      <c r="B422" s="4" t="s">
        <v>119</v>
      </c>
      <c r="C422" s="5">
        <f>SUM(C423:C428)</f>
        <v>880</v>
      </c>
      <c r="D422" s="5">
        <f>SUM(D423:D428)</f>
        <v>880</v>
      </c>
      <c r="E422" s="5">
        <f>SUM(E423:E428)</f>
        <v>880</v>
      </c>
      <c r="H422" s="41">
        <f t="shared" si="41"/>
        <v>880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0</v>
      </c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700</v>
      </c>
      <c r="D425" s="30">
        <f t="shared" si="48"/>
        <v>700</v>
      </c>
      <c r="E425" s="30">
        <f t="shared" si="48"/>
        <v>700</v>
      </c>
      <c r="H425" s="41">
        <f t="shared" si="41"/>
        <v>700</v>
      </c>
    </row>
    <row r="426" spans="1:8" outlineLevel="3">
      <c r="A426" s="29"/>
      <c r="B426" s="28" t="s">
        <v>339</v>
      </c>
      <c r="C426" s="30">
        <v>0</v>
      </c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55500</v>
      </c>
      <c r="D429" s="5">
        <f>SUM(D430:D442)</f>
        <v>55500</v>
      </c>
      <c r="E429" s="5">
        <f>SUM(E430:E442)</f>
        <v>55500</v>
      </c>
      <c r="H429" s="41">
        <f t="shared" si="41"/>
        <v>55500</v>
      </c>
    </row>
    <row r="430" spans="1:8" outlineLevel="3">
      <c r="A430" s="29"/>
      <c r="B430" s="28" t="s">
        <v>343</v>
      </c>
      <c r="C430" s="30">
        <v>1000</v>
      </c>
      <c r="D430" s="30">
        <f>C430</f>
        <v>1000</v>
      </c>
      <c r="E430" s="30">
        <f>D430</f>
        <v>1000</v>
      </c>
      <c r="H430" s="41">
        <f t="shared" si="41"/>
        <v>1000</v>
      </c>
    </row>
    <row r="431" spans="1:8" outlineLevel="3">
      <c r="A431" s="29"/>
      <c r="B431" s="28" t="s">
        <v>344</v>
      </c>
      <c r="C431" s="30">
        <v>40000</v>
      </c>
      <c r="D431" s="30">
        <f t="shared" ref="D431:E442" si="49">C431</f>
        <v>40000</v>
      </c>
      <c r="E431" s="30">
        <f t="shared" si="49"/>
        <v>40000</v>
      </c>
      <c r="H431" s="41">
        <f t="shared" si="41"/>
        <v>40000</v>
      </c>
    </row>
    <row r="432" spans="1:8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>
        <v>1000</v>
      </c>
      <c r="D434" s="30">
        <f t="shared" si="49"/>
        <v>1000</v>
      </c>
      <c r="E434" s="30">
        <f t="shared" si="49"/>
        <v>1000</v>
      </c>
      <c r="H434" s="41">
        <f t="shared" si="41"/>
        <v>1000</v>
      </c>
    </row>
    <row r="435" spans="1:8" outlineLevel="3">
      <c r="A435" s="29"/>
      <c r="B435" s="28" t="s">
        <v>348</v>
      </c>
      <c r="C435" s="30">
        <v>0</v>
      </c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0</v>
      </c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>
        <v>0</v>
      </c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>
        <v>0</v>
      </c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2500</v>
      </c>
      <c r="D439" s="30">
        <f t="shared" si="49"/>
        <v>2500</v>
      </c>
      <c r="E439" s="30">
        <f t="shared" si="49"/>
        <v>2500</v>
      </c>
      <c r="H439" s="41">
        <f t="shared" si="41"/>
        <v>2500</v>
      </c>
    </row>
    <row r="440" spans="1:8" outlineLevel="3">
      <c r="A440" s="29"/>
      <c r="B440" s="28" t="s">
        <v>353</v>
      </c>
      <c r="C440" s="30">
        <v>0</v>
      </c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</v>
      </c>
      <c r="D441" s="30">
        <f t="shared" si="49"/>
        <v>2000</v>
      </c>
      <c r="E441" s="30">
        <f t="shared" si="49"/>
        <v>2000</v>
      </c>
      <c r="H441" s="41">
        <f t="shared" si="41"/>
        <v>2000</v>
      </c>
    </row>
    <row r="442" spans="1:8" outlineLevel="3">
      <c r="A442" s="29"/>
      <c r="B442" s="28" t="s">
        <v>355</v>
      </c>
      <c r="C442" s="30">
        <v>5000</v>
      </c>
      <c r="D442" s="30">
        <f t="shared" si="49"/>
        <v>5000</v>
      </c>
      <c r="E442" s="30">
        <f t="shared" si="49"/>
        <v>5000</v>
      </c>
      <c r="H442" s="41">
        <f t="shared" si="41"/>
        <v>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0" t="s">
        <v>357</v>
      </c>
      <c r="B444" s="181"/>
      <c r="C444" s="32">
        <f>C445+C454+C455+C459+C462+C463+C468+C474+C477+C480+C481+C450</f>
        <v>19700</v>
      </c>
      <c r="D444" s="32">
        <f>D445+D454+D455+D459+D462+D463+D468+D474+D477+D480+D481+D450</f>
        <v>19700</v>
      </c>
      <c r="E444" s="32">
        <f>E445+E454+E455+E459+E462+E463+E468+E474+E477+E480+E481+E450</f>
        <v>19700</v>
      </c>
      <c r="H444" s="41">
        <f t="shared" si="41"/>
        <v>19700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14700</v>
      </c>
      <c r="D445" s="5">
        <f>SUM(D446:D449)</f>
        <v>14700</v>
      </c>
      <c r="E445" s="5">
        <f>SUM(E446:E449)</f>
        <v>14700</v>
      </c>
      <c r="H445" s="41">
        <f t="shared" si="41"/>
        <v>14700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200</v>
      </c>
      <c r="D447" s="30">
        <f t="shared" ref="D447:E449" si="50">C447</f>
        <v>200</v>
      </c>
      <c r="E447" s="30">
        <f t="shared" si="50"/>
        <v>200</v>
      </c>
      <c r="H447" s="41">
        <f t="shared" si="41"/>
        <v>200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13500</v>
      </c>
      <c r="D449" s="30">
        <f t="shared" si="50"/>
        <v>13500</v>
      </c>
      <c r="E449" s="30">
        <f t="shared" si="50"/>
        <v>13500</v>
      </c>
      <c r="H449" s="41">
        <f t="shared" si="41"/>
        <v>13500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2500</v>
      </c>
      <c r="D454" s="5">
        <f>C454</f>
        <v>2500</v>
      </c>
      <c r="E454" s="5">
        <f>D454</f>
        <v>2500</v>
      </c>
      <c r="H454" s="41">
        <f t="shared" si="51"/>
        <v>2500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1500</v>
      </c>
      <c r="D477" s="5">
        <f>SUM(D478:D479)</f>
        <v>1500</v>
      </c>
      <c r="E477" s="5">
        <f>SUM(E478:E479)</f>
        <v>1500</v>
      </c>
      <c r="H477" s="41">
        <f t="shared" si="51"/>
        <v>1500</v>
      </c>
    </row>
    <row r="478" spans="1:8" ht="15" customHeight="1" outlineLevel="3">
      <c r="A478" s="28"/>
      <c r="B478" s="28" t="s">
        <v>383</v>
      </c>
      <c r="C478" s="30">
        <v>1500</v>
      </c>
      <c r="D478" s="30">
        <f t="shared" ref="D478:E481" si="57">C478</f>
        <v>1500</v>
      </c>
      <c r="E478" s="30">
        <f t="shared" si="57"/>
        <v>1500</v>
      </c>
      <c r="H478" s="41">
        <f t="shared" si="51"/>
        <v>1500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6" t="s">
        <v>389</v>
      </c>
      <c r="B483" s="187"/>
      <c r="C483" s="35">
        <f>C484+C504+C509+C522+C528+C538</f>
        <v>54479</v>
      </c>
      <c r="D483" s="35">
        <f>D484+D504+D509+D522+D528+D538</f>
        <v>54479</v>
      </c>
      <c r="E483" s="35">
        <f>E484+E504+E509+E522+E528+E538</f>
        <v>54479</v>
      </c>
      <c r="G483" s="39" t="s">
        <v>592</v>
      </c>
      <c r="H483" s="41">
        <f t="shared" si="51"/>
        <v>54479</v>
      </c>
      <c r="I483" s="42"/>
      <c r="J483" s="40" t="b">
        <f>AND(H483=I483)</f>
        <v>0</v>
      </c>
    </row>
    <row r="484" spans="1:10" outlineLevel="1">
      <c r="A484" s="180" t="s">
        <v>390</v>
      </c>
      <c r="B484" s="181"/>
      <c r="C484" s="32">
        <f>C485+C486+C490+C491+C494+C497+C500+C501+C502+C503</f>
        <v>33400</v>
      </c>
      <c r="D484" s="32">
        <f>D485+D486+D490+D491+D494+D497+D500+D501+D502+D503</f>
        <v>33400</v>
      </c>
      <c r="E484" s="32">
        <f>E485+E486+E490+E491+E494+E497+E500+E501+E502+E503</f>
        <v>33400</v>
      </c>
      <c r="H484" s="41">
        <f t="shared" si="51"/>
        <v>33400</v>
      </c>
    </row>
    <row r="485" spans="1:10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outlineLevel="2">
      <c r="A486" s="6">
        <v>3302</v>
      </c>
      <c r="B486" s="4" t="s">
        <v>392</v>
      </c>
      <c r="C486" s="5">
        <f>SUM(C487:C489)</f>
        <v>21000</v>
      </c>
      <c r="D486" s="5">
        <f>SUM(D487:D489)</f>
        <v>21000</v>
      </c>
      <c r="E486" s="5">
        <f>SUM(E487:E489)</f>
        <v>21000</v>
      </c>
      <c r="H486" s="41">
        <f t="shared" si="51"/>
        <v>21000</v>
      </c>
    </row>
    <row r="487" spans="1:10" ht="15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customHeight="1" outlineLevel="3">
      <c r="A488" s="28"/>
      <c r="B488" s="28" t="s">
        <v>394</v>
      </c>
      <c r="C488" s="30">
        <v>11000</v>
      </c>
      <c r="D488" s="30">
        <f t="shared" ref="D488:E489" si="58">C488</f>
        <v>11000</v>
      </c>
      <c r="E488" s="30">
        <f t="shared" si="58"/>
        <v>11000</v>
      </c>
      <c r="H488" s="41">
        <f t="shared" si="51"/>
        <v>11000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900</v>
      </c>
      <c r="D490" s="5">
        <f>C490</f>
        <v>900</v>
      </c>
      <c r="E490" s="5">
        <f>D490</f>
        <v>900</v>
      </c>
      <c r="H490" s="41">
        <f t="shared" si="51"/>
        <v>900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8500</v>
      </c>
      <c r="D500" s="5">
        <f t="shared" si="59"/>
        <v>8500</v>
      </c>
      <c r="E500" s="5">
        <f t="shared" si="59"/>
        <v>8500</v>
      </c>
      <c r="H500" s="41">
        <f t="shared" si="51"/>
        <v>8500</v>
      </c>
    </row>
    <row r="501" spans="1:12" outlineLevel="2">
      <c r="A501" s="6">
        <v>3302</v>
      </c>
      <c r="B501" s="4" t="s">
        <v>407</v>
      </c>
      <c r="C501" s="5">
        <v>0</v>
      </c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0" t="s">
        <v>410</v>
      </c>
      <c r="B504" s="181"/>
      <c r="C504" s="32">
        <f>SUM(C505:C508)</f>
        <v>3650</v>
      </c>
      <c r="D504" s="32">
        <f>SUM(D505:D508)</f>
        <v>3650</v>
      </c>
      <c r="E504" s="32">
        <f>SUM(E505:E508)</f>
        <v>3650</v>
      </c>
      <c r="H504" s="41">
        <f t="shared" si="51"/>
        <v>3650</v>
      </c>
    </row>
    <row r="505" spans="1:12" outlineLevel="2" collapsed="1">
      <c r="A505" s="6">
        <v>3303</v>
      </c>
      <c r="B505" s="4" t="s">
        <v>411</v>
      </c>
      <c r="C505" s="5">
        <v>3250</v>
      </c>
      <c r="D505" s="5">
        <f>C505</f>
        <v>3250</v>
      </c>
      <c r="E505" s="5">
        <f>D505</f>
        <v>3250</v>
      </c>
      <c r="H505" s="41">
        <f t="shared" si="51"/>
        <v>3250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400</v>
      </c>
      <c r="D507" s="5">
        <f t="shared" si="60"/>
        <v>400</v>
      </c>
      <c r="E507" s="5">
        <f t="shared" si="60"/>
        <v>400</v>
      </c>
      <c r="H507" s="41">
        <f t="shared" si="51"/>
        <v>400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0" t="s">
        <v>414</v>
      </c>
      <c r="B509" s="181"/>
      <c r="C509" s="32">
        <f>C510+C511+C512+C513+C517+C518+C519+C520+C521</f>
        <v>16200</v>
      </c>
      <c r="D509" s="32">
        <f>D510+D511+D512+D513+D517+D518+D519+D520+D521</f>
        <v>16200</v>
      </c>
      <c r="E509" s="32">
        <f>E510+E511+E512+E513+E517+E518+E519+E520+E521</f>
        <v>16200</v>
      </c>
      <c r="F509" s="51"/>
      <c r="H509" s="41">
        <f t="shared" si="51"/>
        <v>16200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5000</v>
      </c>
      <c r="D517" s="5">
        <f t="shared" si="62"/>
        <v>5000</v>
      </c>
      <c r="E517" s="5">
        <f t="shared" si="62"/>
        <v>5000</v>
      </c>
      <c r="H517" s="41">
        <f t="shared" si="63"/>
        <v>5000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1200</v>
      </c>
      <c r="D519" s="5">
        <f t="shared" si="62"/>
        <v>1200</v>
      </c>
      <c r="E519" s="5">
        <f t="shared" si="62"/>
        <v>1200</v>
      </c>
      <c r="H519" s="41">
        <f t="shared" si="63"/>
        <v>1200</v>
      </c>
    </row>
    <row r="520" spans="1:8" outlineLevel="2">
      <c r="A520" s="6">
        <v>3305</v>
      </c>
      <c r="B520" s="4" t="s">
        <v>425</v>
      </c>
      <c r="C520" s="5">
        <v>10000</v>
      </c>
      <c r="D520" s="5">
        <f t="shared" si="62"/>
        <v>10000</v>
      </c>
      <c r="E520" s="5">
        <f t="shared" si="62"/>
        <v>10000</v>
      </c>
      <c r="H520" s="41">
        <f t="shared" si="63"/>
        <v>10000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0" t="s">
        <v>432</v>
      </c>
      <c r="B528" s="18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0" t="s">
        <v>441</v>
      </c>
      <c r="B538" s="181"/>
      <c r="C538" s="32">
        <f>SUM(C539:C544)</f>
        <v>1229</v>
      </c>
      <c r="D538" s="32">
        <f>SUM(D539:D544)</f>
        <v>1229</v>
      </c>
      <c r="E538" s="32">
        <f>SUM(E539:E544)</f>
        <v>1229</v>
      </c>
      <c r="H538" s="41">
        <f t="shared" si="63"/>
        <v>1229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1229</v>
      </c>
      <c r="D540" s="5">
        <f t="shared" ref="D540:E543" si="66">C540</f>
        <v>1229</v>
      </c>
      <c r="E540" s="5">
        <f t="shared" si="66"/>
        <v>1229</v>
      </c>
      <c r="H540" s="41">
        <f t="shared" si="63"/>
        <v>1229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4" t="s">
        <v>449</v>
      </c>
      <c r="B547" s="185"/>
      <c r="C547" s="35">
        <f>C548+C549</f>
        <v>2657</v>
      </c>
      <c r="D547" s="35">
        <f>D548+D549</f>
        <v>2657</v>
      </c>
      <c r="E547" s="35">
        <f>E548+E549</f>
        <v>2657</v>
      </c>
      <c r="G547" s="39" t="s">
        <v>593</v>
      </c>
      <c r="H547" s="41">
        <f t="shared" si="63"/>
        <v>2657</v>
      </c>
      <c r="I547" s="42"/>
      <c r="J547" s="40" t="b">
        <f>AND(H547=I547)</f>
        <v>0</v>
      </c>
    </row>
    <row r="548" spans="1:10" outlineLevel="1">
      <c r="A548" s="180" t="s">
        <v>450</v>
      </c>
      <c r="B548" s="181"/>
      <c r="C548" s="32">
        <v>2657</v>
      </c>
      <c r="D548" s="32">
        <f>C548</f>
        <v>2657</v>
      </c>
      <c r="E548" s="32">
        <f>D548</f>
        <v>2657</v>
      </c>
      <c r="H548" s="41">
        <f t="shared" si="63"/>
        <v>2657</v>
      </c>
    </row>
    <row r="549" spans="1:10" outlineLevel="1">
      <c r="A549" s="180" t="s">
        <v>451</v>
      </c>
      <c r="B549" s="18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8" t="s">
        <v>455</v>
      </c>
      <c r="B550" s="179"/>
      <c r="C550" s="36">
        <f>C551</f>
        <v>78000</v>
      </c>
      <c r="D550" s="36">
        <f>D551</f>
        <v>78000</v>
      </c>
      <c r="E550" s="36">
        <f>E551</f>
        <v>78000</v>
      </c>
      <c r="G550" s="39" t="s">
        <v>59</v>
      </c>
      <c r="H550" s="41">
        <f t="shared" si="63"/>
        <v>78000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78000</v>
      </c>
      <c r="D551" s="33">
        <f>D552+D556</f>
        <v>78000</v>
      </c>
      <c r="E551" s="33">
        <f>E552+E556</f>
        <v>78000</v>
      </c>
      <c r="G551" s="39" t="s">
        <v>594</v>
      </c>
      <c r="H551" s="41">
        <f t="shared" si="63"/>
        <v>78000</v>
      </c>
      <c r="I551" s="42"/>
      <c r="J551" s="40" t="b">
        <f>AND(H551=I551)</f>
        <v>0</v>
      </c>
    </row>
    <row r="552" spans="1:10" outlineLevel="1">
      <c r="A552" s="180" t="s">
        <v>457</v>
      </c>
      <c r="B552" s="181"/>
      <c r="C552" s="32">
        <f>SUM(C553:C555)</f>
        <v>78000</v>
      </c>
      <c r="D552" s="32">
        <f>SUM(D553:D555)</f>
        <v>78000</v>
      </c>
      <c r="E552" s="32">
        <f>SUM(E553:E555)</f>
        <v>78000</v>
      </c>
      <c r="H552" s="41">
        <f t="shared" si="63"/>
        <v>78000</v>
      </c>
    </row>
    <row r="553" spans="1:10" outlineLevel="2" collapsed="1">
      <c r="A553" s="6">
        <v>5500</v>
      </c>
      <c r="B553" s="4" t="s">
        <v>458</v>
      </c>
      <c r="C553" s="5">
        <v>78000</v>
      </c>
      <c r="D553" s="5">
        <f t="shared" ref="D553:E555" si="67">C553</f>
        <v>78000</v>
      </c>
      <c r="E553" s="5">
        <f t="shared" si="67"/>
        <v>78000</v>
      </c>
      <c r="H553" s="41">
        <f t="shared" si="63"/>
        <v>78000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2" t="s">
        <v>62</v>
      </c>
      <c r="B559" s="183"/>
      <c r="C559" s="37">
        <f>C560+C716+C725</f>
        <v>110561</v>
      </c>
      <c r="D559" s="37">
        <v>939161.69900000002</v>
      </c>
      <c r="E559" s="37">
        <f>D559</f>
        <v>939161.69900000002</v>
      </c>
      <c r="G559" s="39" t="s">
        <v>62</v>
      </c>
      <c r="H559" s="41">
        <f t="shared" si="63"/>
        <v>110561</v>
      </c>
      <c r="I559" s="42"/>
      <c r="J559" s="40" t="b">
        <f>AND(H559=I559)</f>
        <v>0</v>
      </c>
    </row>
    <row r="560" spans="1:10">
      <c r="A560" s="178" t="s">
        <v>464</v>
      </c>
      <c r="B560" s="179"/>
      <c r="C560" s="36">
        <f>C561+C638+C642+C645</f>
        <v>10000</v>
      </c>
      <c r="D560" s="36">
        <f>D561+D638+D642+D645</f>
        <v>10000</v>
      </c>
      <c r="E560" s="36">
        <f>E561+E638+E642+E645</f>
        <v>10000</v>
      </c>
      <c r="G560" s="39" t="s">
        <v>61</v>
      </c>
      <c r="H560" s="41">
        <f t="shared" si="63"/>
        <v>10000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10000</v>
      </c>
      <c r="D561" s="38">
        <f>D562+D567+D568+D569+D576+D577+D581+D584+D585+D586+D587+D592+D595+D599+D603+D610+D616+D628</f>
        <v>10000</v>
      </c>
      <c r="E561" s="38">
        <f>E562+E567+E568+E569+E576+E577+E581+E584+E585+E586+E587+E592+E595+E599+E603+E610+E616+E628</f>
        <v>10000</v>
      </c>
      <c r="G561" s="39" t="s">
        <v>595</v>
      </c>
      <c r="H561" s="41">
        <f t="shared" si="63"/>
        <v>10000</v>
      </c>
      <c r="I561" s="42"/>
      <c r="J561" s="40" t="b">
        <f>AND(H561=I561)</f>
        <v>0</v>
      </c>
    </row>
    <row r="562" spans="1:10" outlineLevel="1">
      <c r="A562" s="180" t="s">
        <v>466</v>
      </c>
      <c r="B562" s="18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80" t="s">
        <v>467</v>
      </c>
      <c r="B567" s="18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0" t="s">
        <v>473</v>
      </c>
      <c r="B569" s="18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0" t="s">
        <v>480</v>
      </c>
      <c r="B576" s="18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0" t="s">
        <v>481</v>
      </c>
      <c r="B577" s="18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0" t="s">
        <v>485</v>
      </c>
      <c r="B581" s="181"/>
      <c r="C581" s="32">
        <f>SUM(C582:C583)</f>
        <v>10000</v>
      </c>
      <c r="D581" s="32">
        <f>SUM(D582:D583)</f>
        <v>10000</v>
      </c>
      <c r="E581" s="32">
        <f>SUM(E582:E583)</f>
        <v>10000</v>
      </c>
      <c r="H581" s="41">
        <f t="shared" si="71"/>
        <v>10000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outlineLevel="1">
      <c r="A584" s="180" t="s">
        <v>488</v>
      </c>
      <c r="B584" s="18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0" t="s">
        <v>489</v>
      </c>
      <c r="B585" s="18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0" t="s">
        <v>490</v>
      </c>
      <c r="B586" s="18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0" t="s">
        <v>491</v>
      </c>
      <c r="B587" s="18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0" t="s">
        <v>502</v>
      </c>
      <c r="B595" s="18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0" t="s">
        <v>503</v>
      </c>
      <c r="B599" s="18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0" t="s">
        <v>506</v>
      </c>
      <c r="B603" s="18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0" t="s">
        <v>513</v>
      </c>
      <c r="B610" s="18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0" t="s">
        <v>519</v>
      </c>
      <c r="B616" s="18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0" t="s">
        <v>531</v>
      </c>
      <c r="B628" s="18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8" t="s">
        <v>570</v>
      </c>
      <c r="B716" s="179"/>
      <c r="C716" s="36">
        <f>C717</f>
        <v>100561</v>
      </c>
      <c r="D716" s="36">
        <f>D717</f>
        <v>100561</v>
      </c>
      <c r="E716" s="36">
        <f>E717</f>
        <v>100561</v>
      </c>
      <c r="G716" s="39" t="s">
        <v>66</v>
      </c>
      <c r="H716" s="41">
        <f t="shared" si="92"/>
        <v>100561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100561</v>
      </c>
      <c r="D717" s="33">
        <f>D718+D722</f>
        <v>100561</v>
      </c>
      <c r="E717" s="33">
        <f>E718+E722</f>
        <v>100561</v>
      </c>
      <c r="G717" s="39" t="s">
        <v>599</v>
      </c>
      <c r="H717" s="41">
        <f t="shared" si="92"/>
        <v>100561</v>
      </c>
      <c r="I717" s="42"/>
      <c r="J717" s="40" t="b">
        <f>AND(H717=I717)</f>
        <v>0</v>
      </c>
    </row>
    <row r="718" spans="1:10" outlineLevel="1" collapsed="1">
      <c r="A718" s="174" t="s">
        <v>851</v>
      </c>
      <c r="B718" s="175"/>
      <c r="C718" s="31">
        <f>SUM(C719:C721)</f>
        <v>100561</v>
      </c>
      <c r="D718" s="31">
        <f>SUM(D719:D721)</f>
        <v>100561</v>
      </c>
      <c r="E718" s="31">
        <f>SUM(E719:E721)</f>
        <v>100561</v>
      </c>
      <c r="H718" s="41">
        <f t="shared" si="92"/>
        <v>100561</v>
      </c>
    </row>
    <row r="719" spans="1:10" ht="15" customHeight="1" outlineLevel="2">
      <c r="A719" s="6">
        <v>10950</v>
      </c>
      <c r="B719" s="4" t="s">
        <v>572</v>
      </c>
      <c r="C719" s="5">
        <v>100561</v>
      </c>
      <c r="D719" s="5">
        <f>C719</f>
        <v>100561</v>
      </c>
      <c r="E719" s="5">
        <f>D719</f>
        <v>100561</v>
      </c>
      <c r="H719" s="41">
        <f t="shared" si="92"/>
        <v>100561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4" t="s">
        <v>850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4" t="s">
        <v>849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4" t="s">
        <v>848</v>
      </c>
      <c r="B730" s="17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4" t="s">
        <v>846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4" t="s">
        <v>843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4" t="s">
        <v>842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4" t="s">
        <v>841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4" t="s">
        <v>836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4" t="s">
        <v>834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4" t="s">
        <v>830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4" t="s">
        <v>828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4" t="s">
        <v>826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4" t="s">
        <v>823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4" t="s">
        <v>817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12:E37 C39:E60 C69:E96 C117:E134 C98:E113 C154:E162 C164:E169 C171:E176 C62:E66 C5:E10 C254:C255 C136:E151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45" zoomScale="75" zoomScaleNormal="75" workbookViewId="0">
      <selection activeCell="E558" sqref="E55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5" width="16.7109375" bestFit="1" customWidth="1"/>
    <col min="7" max="7" width="15.5703125" bestFit="1" customWidth="1"/>
    <col min="8" max="8" width="16.7109375" bestFit="1" customWidth="1"/>
    <col min="9" max="9" width="15.42578125" bestFit="1" customWidth="1"/>
    <col min="10" max="10" width="20.42578125" bestFit="1" customWidth="1"/>
  </cols>
  <sheetData>
    <row r="1" spans="1:14" ht="18.75">
      <c r="A1" s="190" t="s">
        <v>30</v>
      </c>
      <c r="B1" s="190"/>
      <c r="C1" s="190"/>
      <c r="D1" s="140" t="s">
        <v>853</v>
      </c>
      <c r="E1" s="140" t="s">
        <v>852</v>
      </c>
      <c r="G1" s="43" t="s">
        <v>31</v>
      </c>
      <c r="H1" s="44">
        <f>C2+C114</f>
        <v>1479000</v>
      </c>
      <c r="I1" s="45"/>
      <c r="J1" s="46" t="b">
        <f>AND(H1=I1)</f>
        <v>0</v>
      </c>
    </row>
    <row r="2" spans="1:14">
      <c r="A2" s="198" t="s">
        <v>60</v>
      </c>
      <c r="B2" s="198"/>
      <c r="C2" s="26">
        <f>C3+C67</f>
        <v>1321000</v>
      </c>
      <c r="D2" s="26">
        <v>1451000</v>
      </c>
      <c r="E2" s="26">
        <f>D2</f>
        <v>1451000</v>
      </c>
      <c r="G2" s="39" t="s">
        <v>60</v>
      </c>
      <c r="H2" s="41">
        <f>C2</f>
        <v>1321000</v>
      </c>
      <c r="I2" s="42"/>
      <c r="J2" s="40" t="b">
        <f>AND(H2=I2)</f>
        <v>0</v>
      </c>
    </row>
    <row r="3" spans="1:14">
      <c r="A3" s="195" t="s">
        <v>578</v>
      </c>
      <c r="B3" s="195"/>
      <c r="C3" s="23">
        <f>C4+C11+C38+C61</f>
        <v>570850</v>
      </c>
      <c r="D3" s="23">
        <f>D4+D11+D38+D61</f>
        <v>570850</v>
      </c>
      <c r="E3" s="23">
        <f>E4+E11+E38+E61</f>
        <v>570850</v>
      </c>
      <c r="G3" s="39" t="s">
        <v>57</v>
      </c>
      <c r="H3" s="41">
        <f t="shared" ref="H3:H66" si="0">C3</f>
        <v>570850</v>
      </c>
      <c r="I3" s="42"/>
      <c r="J3" s="40" t="b">
        <f>AND(H3=I3)</f>
        <v>0</v>
      </c>
    </row>
    <row r="4" spans="1:14" ht="15" customHeight="1">
      <c r="A4" s="191" t="s">
        <v>124</v>
      </c>
      <c r="B4" s="192"/>
      <c r="C4" s="21">
        <f>SUM(C5:C10)</f>
        <v>332000</v>
      </c>
      <c r="D4" s="21">
        <f>SUM(D5:D10)</f>
        <v>332000</v>
      </c>
      <c r="E4" s="21">
        <f>SUM(E5:E10)</f>
        <v>332000</v>
      </c>
      <c r="F4" s="17"/>
      <c r="G4" s="39" t="s">
        <v>53</v>
      </c>
      <c r="H4" s="41">
        <f t="shared" si="0"/>
        <v>332000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F5" s="17"/>
      <c r="G5" s="17"/>
      <c r="H5" s="41">
        <f t="shared" si="0"/>
        <v>100000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180000</v>
      </c>
      <c r="D7" s="2">
        <f t="shared" si="1"/>
        <v>180000</v>
      </c>
      <c r="E7" s="2">
        <f t="shared" si="1"/>
        <v>180000</v>
      </c>
      <c r="F7" s="17"/>
      <c r="G7" s="17"/>
      <c r="H7" s="41">
        <f t="shared" si="0"/>
        <v>180000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25000</v>
      </c>
      <c r="D8" s="2">
        <f t="shared" si="1"/>
        <v>25000</v>
      </c>
      <c r="E8" s="2">
        <f t="shared" si="1"/>
        <v>25000</v>
      </c>
      <c r="F8" s="17"/>
      <c r="G8" s="17"/>
      <c r="H8" s="41">
        <f t="shared" si="0"/>
        <v>25000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15000</v>
      </c>
      <c r="D9" s="2">
        <f t="shared" si="1"/>
        <v>15000</v>
      </c>
      <c r="E9" s="2">
        <f t="shared" si="1"/>
        <v>15000</v>
      </c>
      <c r="F9" s="17"/>
      <c r="G9" s="17"/>
      <c r="H9" s="41">
        <f t="shared" si="0"/>
        <v>15000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91" t="s">
        <v>125</v>
      </c>
      <c r="B11" s="192"/>
      <c r="C11" s="21">
        <f>SUM(C12:C37)</f>
        <v>82250</v>
      </c>
      <c r="D11" s="21">
        <f>SUM(D12:D37)</f>
        <v>82250</v>
      </c>
      <c r="E11" s="21">
        <f>SUM(E12:E37)</f>
        <v>82250</v>
      </c>
      <c r="F11" s="17"/>
      <c r="G11" s="39" t="s">
        <v>54</v>
      </c>
      <c r="H11" s="41">
        <f t="shared" si="0"/>
        <v>82250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38150</v>
      </c>
      <c r="D12" s="2">
        <f>C12</f>
        <v>38150</v>
      </c>
      <c r="E12" s="2">
        <f>D12</f>
        <v>38150</v>
      </c>
      <c r="H12" s="41">
        <f t="shared" si="0"/>
        <v>38150</v>
      </c>
    </row>
    <row r="13" spans="1:14" outlineLevel="1">
      <c r="A13" s="3">
        <v>2102</v>
      </c>
      <c r="B13" s="1" t="s">
        <v>126</v>
      </c>
      <c r="C13" s="2">
        <v>9100</v>
      </c>
      <c r="D13" s="2">
        <f t="shared" ref="D13:E28" si="2">C13</f>
        <v>9100</v>
      </c>
      <c r="E13" s="2">
        <f t="shared" si="2"/>
        <v>9100</v>
      </c>
      <c r="H13" s="41">
        <f t="shared" si="0"/>
        <v>9100</v>
      </c>
    </row>
    <row r="14" spans="1:14" outlineLevel="1">
      <c r="A14" s="3">
        <v>2201</v>
      </c>
      <c r="B14" s="1" t="s">
        <v>5</v>
      </c>
      <c r="C14" s="2">
        <v>6000</v>
      </c>
      <c r="D14" s="2">
        <f t="shared" si="2"/>
        <v>6000</v>
      </c>
      <c r="E14" s="2">
        <f t="shared" si="2"/>
        <v>6000</v>
      </c>
      <c r="H14" s="41">
        <f t="shared" si="0"/>
        <v>6000</v>
      </c>
    </row>
    <row r="15" spans="1:14" outlineLevel="1">
      <c r="A15" s="3">
        <v>2201</v>
      </c>
      <c r="B15" s="1" t="s">
        <v>127</v>
      </c>
      <c r="C15" s="2">
        <v>0</v>
      </c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>
        <v>0</v>
      </c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0</v>
      </c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5500</v>
      </c>
      <c r="D18" s="2">
        <f t="shared" si="2"/>
        <v>5500</v>
      </c>
      <c r="E18" s="2">
        <f t="shared" si="2"/>
        <v>5500</v>
      </c>
      <c r="H18" s="41">
        <f t="shared" si="0"/>
        <v>5500</v>
      </c>
    </row>
    <row r="19" spans="1:8" outlineLevel="1">
      <c r="A19" s="3">
        <v>2204</v>
      </c>
      <c r="B19" s="1" t="s">
        <v>131</v>
      </c>
      <c r="C19" s="2">
        <v>0</v>
      </c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>
        <v>0</v>
      </c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0</v>
      </c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>
        <v>0</v>
      </c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0</v>
      </c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>
        <v>0</v>
      </c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>
        <v>0</v>
      </c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0</v>
      </c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>
        <v>0</v>
      </c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>
        <v>0</v>
      </c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0</v>
      </c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>
        <v>0</v>
      </c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0</v>
      </c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8000</v>
      </c>
      <c r="D32" s="2">
        <f t="shared" si="3"/>
        <v>8000</v>
      </c>
      <c r="E32" s="2">
        <f t="shared" si="3"/>
        <v>8000</v>
      </c>
      <c r="H32" s="41">
        <f t="shared" si="0"/>
        <v>8000</v>
      </c>
    </row>
    <row r="33" spans="1:10" outlineLevel="1">
      <c r="A33" s="3">
        <v>2403</v>
      </c>
      <c r="B33" s="1" t="s">
        <v>144</v>
      </c>
      <c r="C33" s="2">
        <v>0</v>
      </c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4000</v>
      </c>
      <c r="D34" s="2">
        <f t="shared" si="3"/>
        <v>4000</v>
      </c>
      <c r="E34" s="2">
        <f t="shared" si="3"/>
        <v>4000</v>
      </c>
      <c r="H34" s="41">
        <f t="shared" si="0"/>
        <v>4000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10000</v>
      </c>
      <c r="D36" s="2">
        <f t="shared" si="3"/>
        <v>10000</v>
      </c>
      <c r="E36" s="2">
        <f t="shared" si="3"/>
        <v>10000</v>
      </c>
      <c r="H36" s="41">
        <f t="shared" si="0"/>
        <v>10000</v>
      </c>
    </row>
    <row r="37" spans="1:10" outlineLevel="1">
      <c r="A37" s="3">
        <v>2499</v>
      </c>
      <c r="B37" s="1" t="s">
        <v>10</v>
      </c>
      <c r="C37" s="2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91" t="s">
        <v>145</v>
      </c>
      <c r="B38" s="192"/>
      <c r="C38" s="21">
        <f>SUM(C39:C60)</f>
        <v>156600</v>
      </c>
      <c r="D38" s="21">
        <f>SUM(D39:D60)</f>
        <v>156600</v>
      </c>
      <c r="E38" s="21">
        <f>SUM(E39:E60)</f>
        <v>156600</v>
      </c>
      <c r="G38" s="39" t="s">
        <v>55</v>
      </c>
      <c r="H38" s="41">
        <f t="shared" si="0"/>
        <v>156600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16000</v>
      </c>
      <c r="D39" s="2">
        <f>C39</f>
        <v>16000</v>
      </c>
      <c r="E39" s="2">
        <f>D39</f>
        <v>16000</v>
      </c>
      <c r="H39" s="41">
        <f t="shared" si="0"/>
        <v>16000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>
        <v>0</v>
      </c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0</v>
      </c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>
        <v>0</v>
      </c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>
        <v>500</v>
      </c>
      <c r="D47" s="2">
        <f t="shared" si="4"/>
        <v>500</v>
      </c>
      <c r="E47" s="2">
        <f t="shared" si="4"/>
        <v>500</v>
      </c>
      <c r="H47" s="41">
        <f t="shared" si="0"/>
        <v>500</v>
      </c>
    </row>
    <row r="48" spans="1:10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outlineLevel="1">
      <c r="A49" s="20">
        <v>3207</v>
      </c>
      <c r="B49" s="20" t="s">
        <v>149</v>
      </c>
      <c r="C49" s="2">
        <v>500</v>
      </c>
      <c r="D49" s="2">
        <f t="shared" si="4"/>
        <v>500</v>
      </c>
      <c r="E49" s="2">
        <f t="shared" si="4"/>
        <v>500</v>
      </c>
      <c r="H49" s="41">
        <f t="shared" si="0"/>
        <v>500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>
        <v>8000</v>
      </c>
      <c r="D51" s="2">
        <f t="shared" si="4"/>
        <v>8000</v>
      </c>
      <c r="E51" s="2">
        <f t="shared" si="4"/>
        <v>8000</v>
      </c>
      <c r="H51" s="41">
        <f t="shared" si="0"/>
        <v>8000</v>
      </c>
    </row>
    <row r="52" spans="1:10" outlineLevel="1">
      <c r="A52" s="20">
        <v>3299</v>
      </c>
      <c r="B52" s="20" t="s">
        <v>152</v>
      </c>
      <c r="C52" s="2">
        <v>0</v>
      </c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0</v>
      </c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8000</v>
      </c>
      <c r="D54" s="2">
        <f t="shared" si="4"/>
        <v>8000</v>
      </c>
      <c r="E54" s="2">
        <f t="shared" si="4"/>
        <v>8000</v>
      </c>
      <c r="H54" s="41">
        <f t="shared" si="0"/>
        <v>8000</v>
      </c>
    </row>
    <row r="55" spans="1:10" outlineLevel="1">
      <c r="A55" s="20">
        <v>3303</v>
      </c>
      <c r="B55" s="20" t="s">
        <v>153</v>
      </c>
      <c r="C55" s="2">
        <v>20000</v>
      </c>
      <c r="D55" s="2">
        <f t="shared" si="4"/>
        <v>20000</v>
      </c>
      <c r="E55" s="2">
        <f t="shared" si="4"/>
        <v>20000</v>
      </c>
      <c r="H55" s="41">
        <f t="shared" si="0"/>
        <v>20000</v>
      </c>
    </row>
    <row r="56" spans="1:10" outlineLevel="1">
      <c r="A56" s="20">
        <v>3303</v>
      </c>
      <c r="B56" s="20" t="s">
        <v>154</v>
      </c>
      <c r="C56" s="2">
        <v>36000</v>
      </c>
      <c r="D56" s="2">
        <f t="shared" ref="D56:E60" si="5">C56</f>
        <v>36000</v>
      </c>
      <c r="E56" s="2">
        <f t="shared" si="5"/>
        <v>36000</v>
      </c>
      <c r="H56" s="41">
        <f t="shared" si="0"/>
        <v>36000</v>
      </c>
    </row>
    <row r="57" spans="1:10" outlineLevel="1">
      <c r="A57" s="20">
        <v>3304</v>
      </c>
      <c r="B57" s="20" t="s">
        <v>155</v>
      </c>
      <c r="C57" s="2">
        <v>15000</v>
      </c>
      <c r="D57" s="2">
        <f t="shared" si="5"/>
        <v>15000</v>
      </c>
      <c r="E57" s="2">
        <f t="shared" si="5"/>
        <v>15000</v>
      </c>
      <c r="H57" s="41">
        <f t="shared" si="0"/>
        <v>15000</v>
      </c>
    </row>
    <row r="58" spans="1:10" outlineLevel="1">
      <c r="A58" s="20">
        <v>3305</v>
      </c>
      <c r="B58" s="20" t="s">
        <v>156</v>
      </c>
      <c r="C58" s="2">
        <v>500</v>
      </c>
      <c r="D58" s="2">
        <f t="shared" si="5"/>
        <v>500</v>
      </c>
      <c r="E58" s="2">
        <f t="shared" si="5"/>
        <v>500</v>
      </c>
      <c r="H58" s="41">
        <f t="shared" si="0"/>
        <v>500</v>
      </c>
    </row>
    <row r="59" spans="1:10" outlineLevel="1">
      <c r="A59" s="20">
        <v>3306</v>
      </c>
      <c r="B59" s="20" t="s">
        <v>157</v>
      </c>
      <c r="C59" s="2">
        <v>0</v>
      </c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1500</v>
      </c>
      <c r="D60" s="2">
        <f t="shared" si="5"/>
        <v>1500</v>
      </c>
      <c r="E60" s="2">
        <f t="shared" si="5"/>
        <v>1500</v>
      </c>
      <c r="H60" s="41">
        <f t="shared" si="0"/>
        <v>1500</v>
      </c>
    </row>
    <row r="61" spans="1:10">
      <c r="A61" s="191" t="s">
        <v>158</v>
      </c>
      <c r="B61" s="19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5" t="s">
        <v>579</v>
      </c>
      <c r="B67" s="195"/>
      <c r="C67" s="25">
        <f>C97+C68</f>
        <v>750150</v>
      </c>
      <c r="D67" s="25">
        <f>D97+D68</f>
        <v>750150</v>
      </c>
      <c r="E67" s="25">
        <f>E97+E68</f>
        <v>750150</v>
      </c>
      <c r="G67" s="39" t="s">
        <v>59</v>
      </c>
      <c r="H67" s="41">
        <f t="shared" ref="H67:H130" si="7">C67</f>
        <v>750150</v>
      </c>
      <c r="I67" s="42"/>
      <c r="J67" s="40" t="b">
        <f>AND(H67=I67)</f>
        <v>0</v>
      </c>
    </row>
    <row r="68" spans="1:10">
      <c r="A68" s="191" t="s">
        <v>163</v>
      </c>
      <c r="B68" s="192"/>
      <c r="C68" s="21">
        <f>SUM(C69:C96)</f>
        <v>133390</v>
      </c>
      <c r="D68" s="21">
        <f>SUM(D69:D96)</f>
        <v>133390</v>
      </c>
      <c r="E68" s="21">
        <f>SUM(E69:E96)</f>
        <v>133390</v>
      </c>
      <c r="G68" s="39" t="s">
        <v>56</v>
      </c>
      <c r="H68" s="41">
        <f t="shared" si="7"/>
        <v>133390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0</v>
      </c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>
        <v>0</v>
      </c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>
        <v>0</v>
      </c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>
        <v>0</v>
      </c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0</v>
      </c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>
        <v>0</v>
      </c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>
        <v>0</v>
      </c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23000</v>
      </c>
      <c r="D76" s="2">
        <f t="shared" si="8"/>
        <v>23000</v>
      </c>
      <c r="E76" s="2">
        <f t="shared" si="8"/>
        <v>23000</v>
      </c>
      <c r="H76" s="41">
        <f t="shared" si="7"/>
        <v>23000</v>
      </c>
    </row>
    <row r="77" spans="1:10" ht="15" customHeight="1" outlineLevel="1">
      <c r="A77" s="3">
        <v>5107</v>
      </c>
      <c r="B77" s="2" t="s">
        <v>171</v>
      </c>
      <c r="C77" s="2">
        <v>0</v>
      </c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600</v>
      </c>
      <c r="D78" s="2">
        <f t="shared" si="8"/>
        <v>600</v>
      </c>
      <c r="E78" s="2">
        <f t="shared" si="8"/>
        <v>600</v>
      </c>
      <c r="H78" s="41">
        <f t="shared" si="7"/>
        <v>600</v>
      </c>
    </row>
    <row r="79" spans="1:10" ht="15" customHeight="1" outlineLevel="1">
      <c r="A79" s="3">
        <v>5201</v>
      </c>
      <c r="B79" s="2" t="s">
        <v>20</v>
      </c>
      <c r="C79" s="2">
        <v>68290</v>
      </c>
      <c r="D79" s="2">
        <f t="shared" si="8"/>
        <v>68290</v>
      </c>
      <c r="E79" s="2">
        <f t="shared" si="8"/>
        <v>68290</v>
      </c>
      <c r="H79" s="41">
        <f t="shared" si="7"/>
        <v>68290</v>
      </c>
    </row>
    <row r="80" spans="1:10" ht="15" customHeight="1" outlineLevel="1">
      <c r="A80" s="3">
        <v>5202</v>
      </c>
      <c r="B80" s="2" t="s">
        <v>172</v>
      </c>
      <c r="C80" s="2">
        <v>21000</v>
      </c>
      <c r="D80" s="2">
        <f t="shared" si="8"/>
        <v>21000</v>
      </c>
      <c r="E80" s="2">
        <f t="shared" si="8"/>
        <v>21000</v>
      </c>
      <c r="H80" s="41">
        <f t="shared" si="7"/>
        <v>21000</v>
      </c>
    </row>
    <row r="81" spans="1:8" ht="15" customHeight="1" outlineLevel="1">
      <c r="A81" s="3">
        <v>5203</v>
      </c>
      <c r="B81" s="2" t="s">
        <v>21</v>
      </c>
      <c r="C81" s="2">
        <v>0</v>
      </c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>
        <v>0</v>
      </c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0</v>
      </c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>
        <v>0</v>
      </c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0</v>
      </c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>
        <v>0</v>
      </c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0</v>
      </c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0</v>
      </c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>
        <v>0</v>
      </c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0</v>
      </c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0</v>
      </c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0</v>
      </c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12500</v>
      </c>
      <c r="D93" s="2">
        <f t="shared" si="9"/>
        <v>12500</v>
      </c>
      <c r="E93" s="2">
        <f t="shared" si="9"/>
        <v>12500</v>
      </c>
      <c r="H93" s="41">
        <f t="shared" si="7"/>
        <v>12500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4000</v>
      </c>
      <c r="D95" s="2">
        <f t="shared" si="9"/>
        <v>4000</v>
      </c>
      <c r="E95" s="2">
        <f t="shared" si="9"/>
        <v>4000</v>
      </c>
      <c r="H95" s="41">
        <f t="shared" si="7"/>
        <v>4000</v>
      </c>
    </row>
    <row r="96" spans="1:8" ht="13.5" customHeight="1" outlineLevel="1">
      <c r="A96" s="3">
        <v>5399</v>
      </c>
      <c r="B96" s="2" t="s">
        <v>183</v>
      </c>
      <c r="C96" s="2">
        <v>4000</v>
      </c>
      <c r="D96" s="2">
        <f t="shared" si="9"/>
        <v>4000</v>
      </c>
      <c r="E96" s="2">
        <f t="shared" si="9"/>
        <v>4000</v>
      </c>
      <c r="H96" s="41">
        <f t="shared" si="7"/>
        <v>4000</v>
      </c>
    </row>
    <row r="97" spans="1:10">
      <c r="A97" s="19" t="s">
        <v>184</v>
      </c>
      <c r="B97" s="24"/>
      <c r="C97" s="21">
        <f>SUM(C98:C113)</f>
        <v>616760</v>
      </c>
      <c r="D97" s="21">
        <f>SUM(D98:D113)</f>
        <v>616760</v>
      </c>
      <c r="E97" s="21">
        <f>SUM(E98:E113)</f>
        <v>616760</v>
      </c>
      <c r="G97" s="39" t="s">
        <v>58</v>
      </c>
      <c r="H97" s="41">
        <f t="shared" si="7"/>
        <v>616760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605000</v>
      </c>
      <c r="D98" s="2">
        <f>C98</f>
        <v>605000</v>
      </c>
      <c r="E98" s="2">
        <f>D98</f>
        <v>605000</v>
      </c>
      <c r="H98" s="41">
        <f t="shared" si="7"/>
        <v>605000</v>
      </c>
    </row>
    <row r="99" spans="1:10" ht="15" customHeight="1" outlineLevel="1">
      <c r="A99" s="3">
        <v>6002</v>
      </c>
      <c r="B99" s="1" t="s">
        <v>185</v>
      </c>
      <c r="C99" s="2">
        <v>0</v>
      </c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0</v>
      </c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>
        <v>0</v>
      </c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>
        <v>0</v>
      </c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0</v>
      </c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>
        <v>0</v>
      </c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0</v>
      </c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>
        <v>0</v>
      </c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>
        <v>0</v>
      </c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6000</v>
      </c>
      <c r="D109" s="2">
        <f t="shared" si="10"/>
        <v>6000</v>
      </c>
      <c r="E109" s="2">
        <f t="shared" si="10"/>
        <v>6000</v>
      </c>
      <c r="H109" s="41">
        <f t="shared" si="7"/>
        <v>6000</v>
      </c>
    </row>
    <row r="110" spans="1:10" outlineLevel="1">
      <c r="A110" s="3">
        <v>6099</v>
      </c>
      <c r="B110" s="1" t="s">
        <v>192</v>
      </c>
      <c r="C110" s="2">
        <v>3760</v>
      </c>
      <c r="D110" s="2">
        <f t="shared" si="10"/>
        <v>3760</v>
      </c>
      <c r="E110" s="2">
        <f t="shared" si="10"/>
        <v>3760</v>
      </c>
      <c r="H110" s="41">
        <f t="shared" si="7"/>
        <v>3760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6" t="s">
        <v>62</v>
      </c>
      <c r="B114" s="197"/>
      <c r="C114" s="26">
        <f>C115+C152+C177</f>
        <v>158000</v>
      </c>
      <c r="D114" s="26">
        <v>571133.66599999997</v>
      </c>
      <c r="E114" s="26">
        <f>D114</f>
        <v>571133.66599999997</v>
      </c>
      <c r="G114" s="39" t="s">
        <v>62</v>
      </c>
      <c r="H114" s="41">
        <f t="shared" si="7"/>
        <v>158000</v>
      </c>
      <c r="I114" s="42"/>
      <c r="J114" s="40" t="b">
        <f>AND(H114=I114)</f>
        <v>0</v>
      </c>
    </row>
    <row r="115" spans="1:10">
      <c r="A115" s="193" t="s">
        <v>580</v>
      </c>
      <c r="B115" s="194"/>
      <c r="C115" s="23">
        <f>C116+C135</f>
        <v>158000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158000</v>
      </c>
      <c r="I115" s="42"/>
      <c r="J115" s="40" t="b">
        <f>AND(H115=I115)</f>
        <v>0</v>
      </c>
    </row>
    <row r="116" spans="1:10" ht="15" customHeight="1">
      <c r="A116" s="191" t="s">
        <v>195</v>
      </c>
      <c r="B116" s="19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91" t="s">
        <v>202</v>
      </c>
      <c r="B135" s="192"/>
      <c r="C135" s="21">
        <f>C136+C140+C143+C146+C149</f>
        <v>158000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158000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v>158000</v>
      </c>
      <c r="D136" s="2">
        <f>D137+D138+D139</f>
        <v>0</v>
      </c>
      <c r="E136" s="2">
        <f>E137+E138+E139</f>
        <v>0</v>
      </c>
      <c r="H136" s="41">
        <f t="shared" si="11"/>
        <v>158000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93" t="s">
        <v>581</v>
      </c>
      <c r="B152" s="19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91" t="s">
        <v>208</v>
      </c>
      <c r="B153" s="19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91" t="s">
        <v>212</v>
      </c>
      <c r="B163" s="19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91" t="s">
        <v>214</v>
      </c>
      <c r="B170" s="19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93" t="s">
        <v>582</v>
      </c>
      <c r="B177" s="19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1" t="s">
        <v>217</v>
      </c>
      <c r="B178" s="19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8" t="s">
        <v>849</v>
      </c>
      <c r="B179" s="18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8" t="s">
        <v>848</v>
      </c>
      <c r="B184" s="18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8" t="s">
        <v>846</v>
      </c>
      <c r="B188" s="18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8" t="s">
        <v>843</v>
      </c>
      <c r="B197" s="18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8" t="s">
        <v>842</v>
      </c>
      <c r="B200" s="18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8" t="s">
        <v>841</v>
      </c>
      <c r="B203" s="18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8" t="s">
        <v>836</v>
      </c>
      <c r="B215" s="18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8" t="s">
        <v>834</v>
      </c>
      <c r="B222" s="18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8" t="s">
        <v>830</v>
      </c>
      <c r="B228" s="18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8" t="s">
        <v>828</v>
      </c>
      <c r="B235" s="18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8" t="s">
        <v>826</v>
      </c>
      <c r="B238" s="18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8" t="s">
        <v>823</v>
      </c>
      <c r="B243" s="18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8" t="s">
        <v>817</v>
      </c>
      <c r="B250" s="18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90" t="s">
        <v>67</v>
      </c>
      <c r="B256" s="190"/>
      <c r="C256" s="190"/>
      <c r="D256" s="140" t="s">
        <v>853</v>
      </c>
      <c r="E256" s="140" t="s">
        <v>852</v>
      </c>
      <c r="G256" s="47" t="s">
        <v>589</v>
      </c>
      <c r="H256" s="48">
        <f>C257+C559</f>
        <v>1479000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1220637</v>
      </c>
      <c r="D257" s="37">
        <v>1350637</v>
      </c>
      <c r="E257" s="37">
        <f>D257</f>
        <v>1350637</v>
      </c>
      <c r="G257" s="39" t="s">
        <v>60</v>
      </c>
      <c r="H257" s="41">
        <f>C257</f>
        <v>1220637</v>
      </c>
      <c r="I257" s="42"/>
      <c r="J257" s="40" t="b">
        <f>AND(H257=I257)</f>
        <v>0</v>
      </c>
    </row>
    <row r="258" spans="1:10">
      <c r="A258" s="178" t="s">
        <v>266</v>
      </c>
      <c r="B258" s="179"/>
      <c r="C258" s="36">
        <f>C259+C339+C483+C547</f>
        <v>1142637</v>
      </c>
      <c r="D258" s="36">
        <f>D259+D339+D483+D547</f>
        <v>1142637</v>
      </c>
      <c r="E258" s="36">
        <f>E259+E339+E483+E547</f>
        <v>1142637</v>
      </c>
      <c r="G258" s="39" t="s">
        <v>57</v>
      </c>
      <c r="H258" s="41">
        <f t="shared" ref="H258:H321" si="21">C258</f>
        <v>1142637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657192</v>
      </c>
      <c r="D259" s="33">
        <f>D260+D263+D314</f>
        <v>657192</v>
      </c>
      <c r="E259" s="33">
        <f>E260+E263+E314</f>
        <v>657192</v>
      </c>
      <c r="G259" s="39" t="s">
        <v>590</v>
      </c>
      <c r="H259" s="41">
        <f t="shared" si="21"/>
        <v>657192</v>
      </c>
      <c r="I259" s="42"/>
      <c r="J259" s="40" t="b">
        <f>AND(H259=I259)</f>
        <v>0</v>
      </c>
    </row>
    <row r="260" spans="1:10" outlineLevel="1">
      <c r="A260" s="180" t="s">
        <v>268</v>
      </c>
      <c r="B260" s="181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80" t="s">
        <v>269</v>
      </c>
      <c r="B263" s="181"/>
      <c r="C263" s="32">
        <f>C264+C265+C289+C296+C298+C302+C305+C308+C313</f>
        <v>647833</v>
      </c>
      <c r="D263" s="32">
        <f>D264+D265+D289+D296+D298+D302+D305+D308+D313</f>
        <v>647833</v>
      </c>
      <c r="E263" s="32">
        <f>E264+E265+E289+E296+E298+E302+E305+E308+E313</f>
        <v>647833</v>
      </c>
      <c r="H263" s="41">
        <f t="shared" si="21"/>
        <v>647833</v>
      </c>
    </row>
    <row r="264" spans="1:10" outlineLevel="2">
      <c r="A264" s="6">
        <v>1101</v>
      </c>
      <c r="B264" s="4" t="s">
        <v>34</v>
      </c>
      <c r="C264" s="5">
        <v>242546</v>
      </c>
      <c r="D264" s="5">
        <f>C264</f>
        <v>242546</v>
      </c>
      <c r="E264" s="5">
        <f>D264</f>
        <v>242546</v>
      </c>
      <c r="H264" s="41">
        <f t="shared" si="21"/>
        <v>242546</v>
      </c>
    </row>
    <row r="265" spans="1:10" outlineLevel="2">
      <c r="A265" s="6">
        <v>1101</v>
      </c>
      <c r="B265" s="4" t="s">
        <v>35</v>
      </c>
      <c r="C265" s="5">
        <f>SUM(C266:C288)</f>
        <v>253218</v>
      </c>
      <c r="D265" s="5">
        <f>SUM(D266:D288)</f>
        <v>253218</v>
      </c>
      <c r="E265" s="5">
        <f>SUM(E266:E288)</f>
        <v>253218</v>
      </c>
      <c r="H265" s="41">
        <f t="shared" si="21"/>
        <v>253218</v>
      </c>
    </row>
    <row r="266" spans="1:10" outlineLevel="3">
      <c r="A266" s="29"/>
      <c r="B266" s="28" t="s">
        <v>218</v>
      </c>
      <c r="C266" s="30">
        <v>13248</v>
      </c>
      <c r="D266" s="30">
        <f>C266</f>
        <v>13248</v>
      </c>
      <c r="E266" s="30">
        <f>D266</f>
        <v>13248</v>
      </c>
      <c r="H266" s="41">
        <f t="shared" si="21"/>
        <v>13248</v>
      </c>
    </row>
    <row r="267" spans="1:10" outlineLevel="3">
      <c r="A267" s="29"/>
      <c r="B267" s="28" t="s">
        <v>219</v>
      </c>
      <c r="C267" s="30">
        <v>65982</v>
      </c>
      <c r="D267" s="30">
        <f t="shared" ref="D267:E282" si="22">C267</f>
        <v>65982</v>
      </c>
      <c r="E267" s="30">
        <f t="shared" si="22"/>
        <v>65982</v>
      </c>
      <c r="H267" s="41">
        <f t="shared" si="21"/>
        <v>65982</v>
      </c>
    </row>
    <row r="268" spans="1:10" outlineLevel="3">
      <c r="A268" s="29"/>
      <c r="B268" s="28" t="s">
        <v>220</v>
      </c>
      <c r="C268" s="30">
        <v>420</v>
      </c>
      <c r="D268" s="30">
        <f t="shared" si="22"/>
        <v>420</v>
      </c>
      <c r="E268" s="30">
        <f t="shared" si="22"/>
        <v>420</v>
      </c>
      <c r="H268" s="41">
        <f t="shared" si="21"/>
        <v>420</v>
      </c>
    </row>
    <row r="269" spans="1:10" outlineLevel="3">
      <c r="A269" s="29"/>
      <c r="B269" s="28" t="s">
        <v>221</v>
      </c>
      <c r="C269" s="30">
        <v>1560</v>
      </c>
      <c r="D269" s="30">
        <f t="shared" si="22"/>
        <v>1560</v>
      </c>
      <c r="E269" s="30">
        <f t="shared" si="22"/>
        <v>1560</v>
      </c>
      <c r="H269" s="41">
        <f t="shared" si="21"/>
        <v>1560</v>
      </c>
    </row>
    <row r="270" spans="1:10" outlineLevel="3">
      <c r="A270" s="29"/>
      <c r="B270" s="28" t="s">
        <v>222</v>
      </c>
      <c r="C270" s="30">
        <v>6648</v>
      </c>
      <c r="D270" s="30">
        <f t="shared" si="22"/>
        <v>6648</v>
      </c>
      <c r="E270" s="30">
        <f t="shared" si="22"/>
        <v>6648</v>
      </c>
      <c r="H270" s="41">
        <f t="shared" si="21"/>
        <v>6648</v>
      </c>
    </row>
    <row r="271" spans="1:10" outlineLevel="3">
      <c r="A271" s="29"/>
      <c r="B271" s="28" t="s">
        <v>223</v>
      </c>
      <c r="C271" s="30">
        <v>21678</v>
      </c>
      <c r="D271" s="30">
        <f t="shared" si="22"/>
        <v>21678</v>
      </c>
      <c r="E271" s="30">
        <f t="shared" si="22"/>
        <v>21678</v>
      </c>
      <c r="H271" s="41">
        <f t="shared" si="21"/>
        <v>21678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5514</v>
      </c>
      <c r="D276" s="30">
        <f t="shared" si="22"/>
        <v>5514</v>
      </c>
      <c r="E276" s="30">
        <f t="shared" si="22"/>
        <v>5514</v>
      </c>
      <c r="H276" s="41">
        <f t="shared" si="21"/>
        <v>5514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5256</v>
      </c>
      <c r="D280" s="30">
        <f t="shared" si="22"/>
        <v>5256</v>
      </c>
      <c r="E280" s="30">
        <f t="shared" si="22"/>
        <v>5256</v>
      </c>
      <c r="H280" s="41">
        <f t="shared" si="21"/>
        <v>5256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119952</v>
      </c>
      <c r="D286" s="30">
        <f t="shared" si="23"/>
        <v>119952</v>
      </c>
      <c r="E286" s="30">
        <f t="shared" si="23"/>
        <v>119952</v>
      </c>
      <c r="H286" s="41">
        <f t="shared" si="21"/>
        <v>119952</v>
      </c>
    </row>
    <row r="287" spans="1:8" outlineLevel="3">
      <c r="A287" s="29"/>
      <c r="B287" s="28" t="s">
        <v>239</v>
      </c>
      <c r="C287" s="30">
        <v>12960</v>
      </c>
      <c r="D287" s="30">
        <f t="shared" si="23"/>
        <v>12960</v>
      </c>
      <c r="E287" s="30">
        <f t="shared" si="23"/>
        <v>12960</v>
      </c>
      <c r="H287" s="41">
        <f t="shared" si="21"/>
        <v>12960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19257</v>
      </c>
      <c r="D289" s="5">
        <f>SUM(D290:D295)</f>
        <v>19257</v>
      </c>
      <c r="E289" s="5">
        <f>SUM(E290:E295)</f>
        <v>19257</v>
      </c>
      <c r="H289" s="41">
        <f t="shared" si="21"/>
        <v>19257</v>
      </c>
    </row>
    <row r="290" spans="1:8" outlineLevel="3">
      <c r="A290" s="29"/>
      <c r="B290" s="28" t="s">
        <v>241</v>
      </c>
      <c r="C290" s="30">
        <v>12300</v>
      </c>
      <c r="D290" s="30">
        <f>C290</f>
        <v>12300</v>
      </c>
      <c r="E290" s="30">
        <f>D290</f>
        <v>12300</v>
      </c>
      <c r="H290" s="41">
        <f t="shared" si="21"/>
        <v>12300</v>
      </c>
    </row>
    <row r="291" spans="1:8" outlineLevel="3">
      <c r="A291" s="29"/>
      <c r="B291" s="28" t="s">
        <v>242</v>
      </c>
      <c r="C291" s="30">
        <v>0</v>
      </c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3417</v>
      </c>
      <c r="D292" s="30">
        <f t="shared" si="24"/>
        <v>3417</v>
      </c>
      <c r="E292" s="30">
        <f t="shared" si="24"/>
        <v>3417</v>
      </c>
      <c r="H292" s="41">
        <f t="shared" si="21"/>
        <v>3417</v>
      </c>
    </row>
    <row r="293" spans="1:8" outlineLevel="3">
      <c r="A293" s="29"/>
      <c r="B293" s="28" t="s">
        <v>244</v>
      </c>
      <c r="C293" s="30">
        <v>540</v>
      </c>
      <c r="D293" s="30">
        <f t="shared" si="24"/>
        <v>540</v>
      </c>
      <c r="E293" s="30">
        <f t="shared" si="24"/>
        <v>540</v>
      </c>
      <c r="H293" s="41">
        <f t="shared" si="21"/>
        <v>540</v>
      </c>
    </row>
    <row r="294" spans="1:8" outlineLevel="3">
      <c r="A294" s="29"/>
      <c r="B294" s="28" t="s">
        <v>245</v>
      </c>
      <c r="C294" s="30" t="s">
        <v>955</v>
      </c>
      <c r="D294" s="30" t="str">
        <f t="shared" si="24"/>
        <v>-</v>
      </c>
      <c r="E294" s="30" t="str">
        <f t="shared" si="24"/>
        <v>-</v>
      </c>
      <c r="H294" s="41" t="str">
        <f t="shared" si="21"/>
        <v>-</v>
      </c>
    </row>
    <row r="295" spans="1:8" outlineLevel="3">
      <c r="A295" s="29"/>
      <c r="B295" s="28" t="s">
        <v>246</v>
      </c>
      <c r="C295" s="30">
        <v>3000</v>
      </c>
      <c r="D295" s="30">
        <f t="shared" si="24"/>
        <v>3000</v>
      </c>
      <c r="E295" s="30">
        <f t="shared" si="24"/>
        <v>3000</v>
      </c>
      <c r="H295" s="41">
        <f t="shared" si="21"/>
        <v>3000</v>
      </c>
    </row>
    <row r="296" spans="1:8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147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18740</v>
      </c>
      <c r="D298" s="5">
        <f>SUM(D299:D301)</f>
        <v>18740</v>
      </c>
      <c r="E298" s="5">
        <f>SUM(E299:E301)</f>
        <v>18740</v>
      </c>
      <c r="H298" s="41">
        <f t="shared" si="21"/>
        <v>18740</v>
      </c>
    </row>
    <row r="299" spans="1:8" outlineLevel="3">
      <c r="A299" s="29"/>
      <c r="B299" s="28" t="s">
        <v>248</v>
      </c>
      <c r="C299" s="30">
        <v>5795</v>
      </c>
      <c r="D299" s="30">
        <f>C299</f>
        <v>5795</v>
      </c>
      <c r="E299" s="30">
        <f>D299</f>
        <v>5795</v>
      </c>
      <c r="H299" s="41">
        <f t="shared" si="21"/>
        <v>5795</v>
      </c>
    </row>
    <row r="300" spans="1:8" outlineLevel="3">
      <c r="A300" s="29"/>
      <c r="B300" s="28" t="s">
        <v>249</v>
      </c>
      <c r="C300" s="30">
        <v>12945</v>
      </c>
      <c r="D300" s="30">
        <f t="shared" ref="D300:E301" si="25">C300</f>
        <v>12945</v>
      </c>
      <c r="E300" s="30">
        <f t="shared" si="25"/>
        <v>12945</v>
      </c>
      <c r="H300" s="41">
        <f t="shared" si="21"/>
        <v>12945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3000</v>
      </c>
      <c r="D302" s="5">
        <f>SUM(D303:D304)</f>
        <v>3000</v>
      </c>
      <c r="E302" s="5">
        <f>SUM(E303:E304)</f>
        <v>3000</v>
      </c>
      <c r="H302" s="41">
        <f t="shared" si="21"/>
        <v>3000</v>
      </c>
    </row>
    <row r="303" spans="1:8" outlineLevel="3">
      <c r="A303" s="29"/>
      <c r="B303" s="28" t="s">
        <v>252</v>
      </c>
      <c r="C303" s="30">
        <v>2000</v>
      </c>
      <c r="D303" s="30">
        <f>C303</f>
        <v>2000</v>
      </c>
      <c r="E303" s="30">
        <f>D303</f>
        <v>2000</v>
      </c>
      <c r="H303" s="41">
        <f t="shared" si="21"/>
        <v>2000</v>
      </c>
    </row>
    <row r="304" spans="1:8" outlineLevel="3">
      <c r="A304" s="29"/>
      <c r="B304" s="28" t="s">
        <v>253</v>
      </c>
      <c r="C304" s="30">
        <v>1000</v>
      </c>
      <c r="D304" s="30">
        <f>C304</f>
        <v>1000</v>
      </c>
      <c r="E304" s="30">
        <f>D304</f>
        <v>1000</v>
      </c>
      <c r="H304" s="41">
        <f t="shared" si="21"/>
        <v>1000</v>
      </c>
    </row>
    <row r="305" spans="1:8" outlineLevel="2">
      <c r="A305" s="6">
        <v>1101</v>
      </c>
      <c r="B305" s="4" t="s">
        <v>38</v>
      </c>
      <c r="C305" s="5">
        <f>SUM(C306:C307)</f>
        <v>7364</v>
      </c>
      <c r="D305" s="5">
        <f>SUM(D306:D307)</f>
        <v>7364</v>
      </c>
      <c r="E305" s="5">
        <f>SUM(E306:E307)</f>
        <v>7364</v>
      </c>
      <c r="H305" s="41">
        <f t="shared" si="21"/>
        <v>7364</v>
      </c>
    </row>
    <row r="306" spans="1:8" outlineLevel="3">
      <c r="A306" s="29"/>
      <c r="B306" s="28" t="s">
        <v>254</v>
      </c>
      <c r="C306" s="30">
        <v>5479</v>
      </c>
      <c r="D306" s="30">
        <f>C306</f>
        <v>5479</v>
      </c>
      <c r="E306" s="30">
        <f>D306</f>
        <v>5479</v>
      </c>
      <c r="H306" s="41">
        <f t="shared" si="21"/>
        <v>5479</v>
      </c>
    </row>
    <row r="307" spans="1:8" outlineLevel="3">
      <c r="A307" s="29"/>
      <c r="B307" s="28" t="s">
        <v>255</v>
      </c>
      <c r="C307" s="30">
        <v>1885</v>
      </c>
      <c r="D307" s="30">
        <f>C307</f>
        <v>1885</v>
      </c>
      <c r="E307" s="30">
        <f>D307</f>
        <v>1885</v>
      </c>
      <c r="H307" s="41">
        <f t="shared" si="21"/>
        <v>1885</v>
      </c>
    </row>
    <row r="308" spans="1:8" outlineLevel="2">
      <c r="A308" s="6">
        <v>1101</v>
      </c>
      <c r="B308" s="4" t="s">
        <v>39</v>
      </c>
      <c r="C308" s="5">
        <f>SUM(C309:C312)</f>
        <v>93408</v>
      </c>
      <c r="D308" s="5">
        <f>SUM(D309:D312)</f>
        <v>93408</v>
      </c>
      <c r="E308" s="5">
        <f>SUM(E309:E312)</f>
        <v>93408</v>
      </c>
      <c r="H308" s="41">
        <f t="shared" si="21"/>
        <v>93408</v>
      </c>
    </row>
    <row r="309" spans="1:8" outlineLevel="3">
      <c r="A309" s="29"/>
      <c r="B309" s="28" t="s">
        <v>256</v>
      </c>
      <c r="C309" s="30">
        <v>66720</v>
      </c>
      <c r="D309" s="30">
        <f>C309</f>
        <v>66720</v>
      </c>
      <c r="E309" s="30">
        <f>D309</f>
        <v>66720</v>
      </c>
      <c r="H309" s="41">
        <f t="shared" si="21"/>
        <v>66720</v>
      </c>
    </row>
    <row r="310" spans="1:8" outlineLevel="3">
      <c r="A310" s="29"/>
      <c r="B310" s="28" t="s">
        <v>257</v>
      </c>
      <c r="C310" s="30">
        <v>21350</v>
      </c>
      <c r="D310" s="30">
        <f t="shared" ref="D310:E312" si="26">C310</f>
        <v>21350</v>
      </c>
      <c r="E310" s="30">
        <f t="shared" si="26"/>
        <v>21350</v>
      </c>
      <c r="H310" s="41">
        <f t="shared" si="21"/>
        <v>21350</v>
      </c>
    </row>
    <row r="311" spans="1:8" outlineLevel="3">
      <c r="A311" s="29"/>
      <c r="B311" s="28" t="s">
        <v>258</v>
      </c>
      <c r="C311" s="30">
        <v>0</v>
      </c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5338</v>
      </c>
      <c r="D312" s="30">
        <f t="shared" si="26"/>
        <v>5338</v>
      </c>
      <c r="E312" s="30">
        <f t="shared" si="26"/>
        <v>5338</v>
      </c>
      <c r="H312" s="41">
        <f t="shared" si="21"/>
        <v>5338</v>
      </c>
    </row>
    <row r="313" spans="1:8" outlineLevel="2">
      <c r="A313" s="6">
        <v>1101</v>
      </c>
      <c r="B313" s="4" t="s">
        <v>112</v>
      </c>
      <c r="C313" s="5">
        <v>10000</v>
      </c>
      <c r="D313" s="5">
        <f>C313</f>
        <v>10000</v>
      </c>
      <c r="E313" s="5">
        <f>D313</f>
        <v>10000</v>
      </c>
      <c r="H313" s="41">
        <f t="shared" si="21"/>
        <v>10000</v>
      </c>
    </row>
    <row r="314" spans="1:8" outlineLevel="1">
      <c r="A314" s="180" t="s">
        <v>601</v>
      </c>
      <c r="B314" s="181"/>
      <c r="C314" s="32">
        <f>C315+C325+C331+C336+C337+C338+C328</f>
        <v>8399</v>
      </c>
      <c r="D314" s="32">
        <f>D315+D325+D331+D336+D337+D338+D328</f>
        <v>8399</v>
      </c>
      <c r="E314" s="32">
        <f>E315+E325+E331+E336+E337+E338+E328</f>
        <v>8399</v>
      </c>
      <c r="H314" s="41">
        <f t="shared" si="21"/>
        <v>8399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7042</v>
      </c>
      <c r="D325" s="5">
        <f>SUM(D326:D327)</f>
        <v>7042</v>
      </c>
      <c r="E325" s="5">
        <f>SUM(E326:E327)</f>
        <v>7042</v>
      </c>
      <c r="H325" s="41">
        <f t="shared" si="28"/>
        <v>7042</v>
      </c>
    </row>
    <row r="326" spans="1:8" outlineLevel="3">
      <c r="A326" s="29"/>
      <c r="B326" s="28" t="s">
        <v>264</v>
      </c>
      <c r="C326" s="30">
        <v>7042</v>
      </c>
      <c r="D326" s="30">
        <f>C326</f>
        <v>7042</v>
      </c>
      <c r="E326" s="30">
        <f>D326</f>
        <v>7042</v>
      </c>
      <c r="H326" s="41">
        <f t="shared" si="28"/>
        <v>7042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126</v>
      </c>
      <c r="D328" s="5">
        <f>SUM(D329:D330)</f>
        <v>126</v>
      </c>
      <c r="E328" s="5">
        <f>SUM(E329:E330)</f>
        <v>126</v>
      </c>
      <c r="H328" s="41">
        <f t="shared" si="28"/>
        <v>126</v>
      </c>
    </row>
    <row r="329" spans="1:8" outlineLevel="3">
      <c r="A329" s="29"/>
      <c r="B329" s="28" t="s">
        <v>254</v>
      </c>
      <c r="C329" s="30">
        <v>88</v>
      </c>
      <c r="D329" s="30">
        <f>C329</f>
        <v>88</v>
      </c>
      <c r="E329" s="30">
        <f>D329</f>
        <v>88</v>
      </c>
      <c r="H329" s="41">
        <f t="shared" si="28"/>
        <v>88</v>
      </c>
    </row>
    <row r="330" spans="1:8" outlineLevel="3">
      <c r="A330" s="29"/>
      <c r="B330" s="28" t="s">
        <v>255</v>
      </c>
      <c r="C330" s="30">
        <v>38</v>
      </c>
      <c r="D330" s="30">
        <f>C330</f>
        <v>38</v>
      </c>
      <c r="E330" s="30">
        <f>D330</f>
        <v>38</v>
      </c>
      <c r="H330" s="41">
        <f t="shared" si="28"/>
        <v>38</v>
      </c>
    </row>
    <row r="331" spans="1:8" outlineLevel="2">
      <c r="A331" s="6">
        <v>1102</v>
      </c>
      <c r="B331" s="4" t="s">
        <v>39</v>
      </c>
      <c r="C331" s="5">
        <f>SUM(C332:C335)</f>
        <v>1231</v>
      </c>
      <c r="D331" s="5">
        <f>SUM(D332:D335)</f>
        <v>1231</v>
      </c>
      <c r="E331" s="5">
        <f>SUM(E332:E335)</f>
        <v>1231</v>
      </c>
      <c r="H331" s="41">
        <f t="shared" si="28"/>
        <v>1231</v>
      </c>
    </row>
    <row r="332" spans="1:8" outlineLevel="3">
      <c r="A332" s="29"/>
      <c r="B332" s="28" t="s">
        <v>256</v>
      </c>
      <c r="C332" s="30">
        <v>880</v>
      </c>
      <c r="D332" s="30">
        <f>C332</f>
        <v>880</v>
      </c>
      <c r="E332" s="30">
        <f>D332</f>
        <v>880</v>
      </c>
      <c r="H332" s="41">
        <f t="shared" si="28"/>
        <v>880</v>
      </c>
    </row>
    <row r="333" spans="1:8" outlineLevel="3">
      <c r="A333" s="29"/>
      <c r="B333" s="28" t="s">
        <v>257</v>
      </c>
      <c r="C333" s="30">
        <v>281</v>
      </c>
      <c r="D333" s="30">
        <f t="shared" ref="D333:E335" si="29">C333</f>
        <v>281</v>
      </c>
      <c r="E333" s="30">
        <f t="shared" si="29"/>
        <v>281</v>
      </c>
      <c r="H333" s="41">
        <f t="shared" si="28"/>
        <v>281</v>
      </c>
    </row>
    <row r="334" spans="1:8" outlineLevel="3">
      <c r="A334" s="29"/>
      <c r="B334" s="28" t="s">
        <v>258</v>
      </c>
      <c r="C334" s="30" t="s">
        <v>955</v>
      </c>
      <c r="D334" s="30" t="str">
        <f t="shared" si="29"/>
        <v>-</v>
      </c>
      <c r="E334" s="30" t="str">
        <f t="shared" si="29"/>
        <v>-</v>
      </c>
      <c r="H334" s="41" t="str">
        <f t="shared" si="28"/>
        <v>-</v>
      </c>
    </row>
    <row r="335" spans="1:8" outlineLevel="3">
      <c r="A335" s="29"/>
      <c r="B335" s="28" t="s">
        <v>259</v>
      </c>
      <c r="C335" s="30">
        <v>70</v>
      </c>
      <c r="D335" s="30">
        <f t="shared" si="29"/>
        <v>70</v>
      </c>
      <c r="E335" s="30">
        <f t="shared" si="29"/>
        <v>70</v>
      </c>
      <c r="H335" s="41">
        <f t="shared" si="28"/>
        <v>70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6" t="s">
        <v>270</v>
      </c>
      <c r="B339" s="177"/>
      <c r="C339" s="33">
        <f>C340+C444+C482</f>
        <v>424320</v>
      </c>
      <c r="D339" s="33">
        <f>D340+D444+D482</f>
        <v>424320</v>
      </c>
      <c r="E339" s="33">
        <f>E340+E444+E482</f>
        <v>424320</v>
      </c>
      <c r="G339" s="39" t="s">
        <v>591</v>
      </c>
      <c r="H339" s="41">
        <f t="shared" si="28"/>
        <v>424320</v>
      </c>
      <c r="I339" s="42"/>
      <c r="J339" s="40" t="b">
        <f>AND(H339=I339)</f>
        <v>0</v>
      </c>
    </row>
    <row r="340" spans="1:10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393620</v>
      </c>
      <c r="D340" s="32">
        <f>D341+D342+D343+D344+D347+D348+D353+D356+D357+D362+D367+BH290668+D371+D372+D373+D376+D377+D378+D382+D388+D391+D392+D395+D398+D399+D404+D407+D408+D409+D412+D415+D416+D419+D420+D421+D422+D429+D443</f>
        <v>393620</v>
      </c>
      <c r="E340" s="32">
        <f>E341+E342+E343+E344+E347+E348+E353+E356+E357+E362+E367+BI290668+E371+E372+E373+E376+E377+E378+E382+E388+E391+E392+E395+E398+E399+E404+E407+E408+E409+E412+E415+E416+E419+E420+E421+E422+E429+E443</f>
        <v>393620</v>
      </c>
      <c r="H340" s="41">
        <f t="shared" si="28"/>
        <v>393620</v>
      </c>
    </row>
    <row r="341" spans="1:10" outlineLevel="2">
      <c r="A341" s="6">
        <v>2201</v>
      </c>
      <c r="B341" s="34" t="s">
        <v>272</v>
      </c>
      <c r="C341" s="5">
        <v>1500</v>
      </c>
      <c r="D341" s="5">
        <f>C341</f>
        <v>1500</v>
      </c>
      <c r="E341" s="5">
        <f>D341</f>
        <v>1500</v>
      </c>
      <c r="H341" s="41">
        <f t="shared" si="28"/>
        <v>1500</v>
      </c>
    </row>
    <row r="342" spans="1:10" outlineLevel="2">
      <c r="A342" s="6">
        <v>2201</v>
      </c>
      <c r="B342" s="4" t="s">
        <v>40</v>
      </c>
      <c r="C342" s="5">
        <v>7000</v>
      </c>
      <c r="D342" s="5">
        <f t="shared" ref="D342:E343" si="31">C342</f>
        <v>7000</v>
      </c>
      <c r="E342" s="5">
        <f t="shared" si="31"/>
        <v>7000</v>
      </c>
      <c r="H342" s="41">
        <f t="shared" si="28"/>
        <v>7000</v>
      </c>
    </row>
    <row r="343" spans="1:10" outlineLevel="2">
      <c r="A343" s="6">
        <v>2201</v>
      </c>
      <c r="B343" s="4" t="s">
        <v>41</v>
      </c>
      <c r="C343" s="5">
        <v>160000</v>
      </c>
      <c r="D343" s="5">
        <f t="shared" si="31"/>
        <v>160000</v>
      </c>
      <c r="E343" s="5">
        <f t="shared" si="31"/>
        <v>160000</v>
      </c>
      <c r="H343" s="41">
        <f t="shared" si="28"/>
        <v>160000</v>
      </c>
    </row>
    <row r="344" spans="1:10" outlineLevel="2">
      <c r="A344" s="6">
        <v>2201</v>
      </c>
      <c r="B344" s="4" t="s">
        <v>273</v>
      </c>
      <c r="C344" s="5">
        <f>SUM(C345:C346)</f>
        <v>6500</v>
      </c>
      <c r="D344" s="5">
        <f>SUM(D345:D346)</f>
        <v>6500</v>
      </c>
      <c r="E344" s="5">
        <f>SUM(E345:E346)</f>
        <v>6500</v>
      </c>
      <c r="H344" s="41">
        <f t="shared" si="28"/>
        <v>6500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43700</v>
      </c>
      <c r="D348" s="5">
        <f>SUM(D349:D352)</f>
        <v>43700</v>
      </c>
      <c r="E348" s="5">
        <f>SUM(E349:E352)</f>
        <v>43700</v>
      </c>
      <c r="H348" s="41">
        <f t="shared" si="28"/>
        <v>43700</v>
      </c>
    </row>
    <row r="349" spans="1:10" outlineLevel="3">
      <c r="A349" s="29"/>
      <c r="B349" s="28" t="s">
        <v>278</v>
      </c>
      <c r="C349" s="30">
        <v>5000</v>
      </c>
      <c r="D349" s="30">
        <f>C349</f>
        <v>5000</v>
      </c>
      <c r="E349" s="30">
        <f>D349</f>
        <v>5000</v>
      </c>
      <c r="H349" s="41">
        <f t="shared" si="28"/>
        <v>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3700</v>
      </c>
      <c r="D351" s="30">
        <f t="shared" si="33"/>
        <v>3700</v>
      </c>
      <c r="E351" s="30">
        <f t="shared" si="33"/>
        <v>3700</v>
      </c>
      <c r="H351" s="41">
        <f t="shared" si="28"/>
        <v>3700</v>
      </c>
    </row>
    <row r="352" spans="1:10" outlineLevel="3">
      <c r="A352" s="29"/>
      <c r="B352" s="28" t="s">
        <v>281</v>
      </c>
      <c r="C352" s="30">
        <v>35000</v>
      </c>
      <c r="D352" s="30">
        <f t="shared" si="33"/>
        <v>35000</v>
      </c>
      <c r="E352" s="30">
        <f t="shared" si="33"/>
        <v>35000</v>
      </c>
      <c r="H352" s="41">
        <f t="shared" si="28"/>
        <v>35000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11000</v>
      </c>
      <c r="D357" s="5">
        <f>SUM(D358:D361)</f>
        <v>11000</v>
      </c>
      <c r="E357" s="5">
        <f>SUM(E358:E361)</f>
        <v>11000</v>
      </c>
      <c r="H357" s="41">
        <f t="shared" si="28"/>
        <v>11000</v>
      </c>
    </row>
    <row r="358" spans="1:8" outlineLevel="3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  <c r="H358" s="41">
        <f t="shared" si="28"/>
        <v>9000</v>
      </c>
    </row>
    <row r="359" spans="1:8" outlineLevel="3">
      <c r="A359" s="29"/>
      <c r="B359" s="28" t="s">
        <v>287</v>
      </c>
      <c r="C359" s="30">
        <v>0</v>
      </c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outlineLevel="3">
      <c r="A361" s="29"/>
      <c r="B361" s="28" t="s">
        <v>289</v>
      </c>
      <c r="C361" s="30">
        <v>0</v>
      </c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35500</v>
      </c>
      <c r="D362" s="5">
        <f>SUM(D363:D366)</f>
        <v>35500</v>
      </c>
      <c r="E362" s="5">
        <f>SUM(E363:E366)</f>
        <v>35500</v>
      </c>
      <c r="H362" s="41">
        <f t="shared" si="28"/>
        <v>35500</v>
      </c>
    </row>
    <row r="363" spans="1:8" outlineLevel="3">
      <c r="A363" s="29"/>
      <c r="B363" s="28" t="s">
        <v>291</v>
      </c>
      <c r="C363" s="30">
        <v>8000</v>
      </c>
      <c r="D363" s="30">
        <f>C363</f>
        <v>8000</v>
      </c>
      <c r="E363" s="30">
        <f>D363</f>
        <v>8000</v>
      </c>
      <c r="H363" s="41">
        <f t="shared" si="28"/>
        <v>8000</v>
      </c>
    </row>
    <row r="364" spans="1:8" outlineLevel="3">
      <c r="A364" s="29"/>
      <c r="B364" s="28" t="s">
        <v>292</v>
      </c>
      <c r="C364" s="30">
        <v>26000</v>
      </c>
      <c r="D364" s="30">
        <f t="shared" ref="D364:E366" si="36">C364</f>
        <v>26000</v>
      </c>
      <c r="E364" s="30">
        <f t="shared" si="36"/>
        <v>26000</v>
      </c>
      <c r="H364" s="41">
        <f t="shared" si="28"/>
        <v>26000</v>
      </c>
    </row>
    <row r="365" spans="1:8" outlineLevel="3">
      <c r="A365" s="29"/>
      <c r="B365" s="28" t="s">
        <v>293</v>
      </c>
      <c r="C365" s="30">
        <v>1500</v>
      </c>
      <c r="D365" s="30">
        <f t="shared" si="36"/>
        <v>1500</v>
      </c>
      <c r="E365" s="30">
        <f t="shared" si="36"/>
        <v>1500</v>
      </c>
      <c r="H365" s="41">
        <f t="shared" si="28"/>
        <v>1500</v>
      </c>
    </row>
    <row r="366" spans="1:8" outlineLevel="3">
      <c r="A366" s="29"/>
      <c r="B366" s="28" t="s">
        <v>294</v>
      </c>
      <c r="C366" s="30">
        <v>0</v>
      </c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600</v>
      </c>
      <c r="D367" s="5">
        <f>C367</f>
        <v>600</v>
      </c>
      <c r="E367" s="5">
        <f>D367</f>
        <v>600</v>
      </c>
      <c r="H367" s="41">
        <f t="shared" si="28"/>
        <v>600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8000</v>
      </c>
      <c r="D372" s="5">
        <f t="shared" si="37"/>
        <v>8000</v>
      </c>
      <c r="E372" s="5">
        <f t="shared" si="37"/>
        <v>8000</v>
      </c>
      <c r="H372" s="41">
        <f t="shared" si="28"/>
        <v>8000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800</v>
      </c>
      <c r="D376" s="5">
        <f t="shared" si="38"/>
        <v>800</v>
      </c>
      <c r="E376" s="5">
        <f t="shared" si="38"/>
        <v>800</v>
      </c>
      <c r="H376" s="41">
        <f t="shared" si="28"/>
        <v>800</v>
      </c>
    </row>
    <row r="377" spans="1:8" outlineLevel="2" collapsed="1">
      <c r="A377" s="6">
        <v>2201</v>
      </c>
      <c r="B377" s="4" t="s">
        <v>302</v>
      </c>
      <c r="C377" s="5">
        <v>4000</v>
      </c>
      <c r="D377" s="5">
        <f t="shared" si="38"/>
        <v>4000</v>
      </c>
      <c r="E377" s="5">
        <f t="shared" si="38"/>
        <v>4000</v>
      </c>
      <c r="H377" s="41">
        <f t="shared" si="28"/>
        <v>4000</v>
      </c>
    </row>
    <row r="378" spans="1:8" outlineLevel="2">
      <c r="A378" s="6">
        <v>2201</v>
      </c>
      <c r="B378" s="4" t="s">
        <v>303</v>
      </c>
      <c r="C378" s="5">
        <f>SUM(C379:C381)</f>
        <v>9500</v>
      </c>
      <c r="D378" s="5">
        <f>SUM(D379:D381)</f>
        <v>9500</v>
      </c>
      <c r="E378" s="5">
        <f>SUM(E379:E381)</f>
        <v>9500</v>
      </c>
      <c r="H378" s="41">
        <f t="shared" si="28"/>
        <v>9500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>
        <v>3000</v>
      </c>
      <c r="D380" s="30">
        <f t="shared" ref="D380:E381" si="39">C380</f>
        <v>3000</v>
      </c>
      <c r="E380" s="30">
        <f t="shared" si="39"/>
        <v>3000</v>
      </c>
      <c r="H380" s="41">
        <f t="shared" si="28"/>
        <v>3000</v>
      </c>
    </row>
    <row r="381" spans="1:8" outlineLevel="3">
      <c r="A381" s="29"/>
      <c r="B381" s="28" t="s">
        <v>47</v>
      </c>
      <c r="C381" s="30">
        <v>2500</v>
      </c>
      <c r="D381" s="30">
        <f t="shared" si="39"/>
        <v>2500</v>
      </c>
      <c r="E381" s="30">
        <f t="shared" si="39"/>
        <v>2500</v>
      </c>
      <c r="H381" s="41">
        <f t="shared" si="28"/>
        <v>2500</v>
      </c>
    </row>
    <row r="382" spans="1:8" outlineLevel="2">
      <c r="A382" s="6">
        <v>2201</v>
      </c>
      <c r="B382" s="4" t="s">
        <v>114</v>
      </c>
      <c r="C382" s="5">
        <f>SUM(C383:C387)</f>
        <v>4840</v>
      </c>
      <c r="D382" s="5">
        <f>SUM(D383:D387)</f>
        <v>4840</v>
      </c>
      <c r="E382" s="5">
        <f>SUM(E383:E387)</f>
        <v>4840</v>
      </c>
      <c r="H382" s="41">
        <f t="shared" si="28"/>
        <v>4840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>
        <v>0</v>
      </c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>
        <v>0</v>
      </c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2840</v>
      </c>
      <c r="D386" s="30">
        <f t="shared" si="40"/>
        <v>2840</v>
      </c>
      <c r="E386" s="30">
        <f t="shared" si="40"/>
        <v>2840</v>
      </c>
      <c r="H386" s="41">
        <f t="shared" ref="H386:H449" si="41">C386</f>
        <v>2840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400</v>
      </c>
      <c r="D388" s="5">
        <f>SUM(D389:D390)</f>
        <v>400</v>
      </c>
      <c r="E388" s="5">
        <f>SUM(E389:E390)</f>
        <v>400</v>
      </c>
      <c r="H388" s="41">
        <f t="shared" si="41"/>
        <v>400</v>
      </c>
    </row>
    <row r="389" spans="1:8" outlineLevel="3">
      <c r="A389" s="29"/>
      <c r="B389" s="28" t="s">
        <v>48</v>
      </c>
      <c r="C389" s="30">
        <v>400</v>
      </c>
      <c r="D389" s="30">
        <f t="shared" ref="D389:E391" si="42">C389</f>
        <v>400</v>
      </c>
      <c r="E389" s="30">
        <f t="shared" si="42"/>
        <v>400</v>
      </c>
      <c r="H389" s="41">
        <f t="shared" si="41"/>
        <v>400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9000</v>
      </c>
      <c r="D392" s="5">
        <f>SUM(D393:D394)</f>
        <v>9000</v>
      </c>
      <c r="E392" s="5">
        <f>SUM(E393:E394)</f>
        <v>9000</v>
      </c>
      <c r="H392" s="41">
        <f t="shared" si="41"/>
        <v>9000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9000</v>
      </c>
      <c r="D394" s="30">
        <f>C394</f>
        <v>9000</v>
      </c>
      <c r="E394" s="30">
        <f>D394</f>
        <v>9000</v>
      </c>
      <c r="H394" s="41">
        <f t="shared" si="41"/>
        <v>9000</v>
      </c>
    </row>
    <row r="395" spans="1:8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outlineLevel="3">
      <c r="A396" s="29"/>
      <c r="B396" s="28" t="s">
        <v>315</v>
      </c>
      <c r="C396" s="30">
        <v>200</v>
      </c>
      <c r="D396" s="30">
        <f t="shared" ref="D396:E398" si="43">C396</f>
        <v>200</v>
      </c>
      <c r="E396" s="30">
        <f t="shared" si="43"/>
        <v>200</v>
      </c>
      <c r="H396" s="41">
        <f t="shared" si="41"/>
        <v>200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0</v>
      </c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  <c r="H404" s="41">
        <f t="shared" si="41"/>
        <v>400</v>
      </c>
    </row>
    <row r="405" spans="1:8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>
        <v>0</v>
      </c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1000</v>
      </c>
      <c r="D414" s="30">
        <f t="shared" si="46"/>
        <v>1000</v>
      </c>
      <c r="E414" s="30">
        <f t="shared" si="46"/>
        <v>1000</v>
      </c>
      <c r="H414" s="41">
        <f t="shared" si="41"/>
        <v>1000</v>
      </c>
    </row>
    <row r="415" spans="1:8" outlineLevel="2">
      <c r="A415" s="6">
        <v>2201</v>
      </c>
      <c r="B415" s="4" t="s">
        <v>118</v>
      </c>
      <c r="C415" s="5">
        <v>12000</v>
      </c>
      <c r="D415" s="5">
        <f t="shared" si="46"/>
        <v>12000</v>
      </c>
      <c r="E415" s="5">
        <f t="shared" si="46"/>
        <v>12000</v>
      </c>
      <c r="H415" s="41">
        <f t="shared" si="41"/>
        <v>12000</v>
      </c>
    </row>
    <row r="416" spans="1:8" outlineLevel="2" collapsed="1">
      <c r="A416" s="6">
        <v>2201</v>
      </c>
      <c r="B416" s="4" t="s">
        <v>332</v>
      </c>
      <c r="C416" s="5">
        <f>SUM(C417:C418)</f>
        <v>120</v>
      </c>
      <c r="D416" s="5">
        <f>SUM(D417:D418)</f>
        <v>120</v>
      </c>
      <c r="E416" s="5">
        <f>SUM(E417:E418)</f>
        <v>120</v>
      </c>
      <c r="H416" s="41">
        <f t="shared" si="41"/>
        <v>120</v>
      </c>
    </row>
    <row r="417" spans="1:8" outlineLevel="3" collapsed="1">
      <c r="A417" s="29"/>
      <c r="B417" s="28" t="s">
        <v>330</v>
      </c>
      <c r="C417" s="30">
        <v>120</v>
      </c>
      <c r="D417" s="30">
        <f t="shared" ref="D417:E421" si="47">C417</f>
        <v>120</v>
      </c>
      <c r="E417" s="30">
        <f t="shared" si="47"/>
        <v>120</v>
      </c>
      <c r="H417" s="41">
        <f t="shared" si="41"/>
        <v>120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300</v>
      </c>
      <c r="D419" s="5">
        <f t="shared" si="47"/>
        <v>300</v>
      </c>
      <c r="E419" s="5">
        <f t="shared" si="47"/>
        <v>300</v>
      </c>
      <c r="H419" s="41">
        <f t="shared" si="41"/>
        <v>300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380</v>
      </c>
      <c r="D421" s="5">
        <f t="shared" si="47"/>
        <v>380</v>
      </c>
      <c r="E421" s="5">
        <f t="shared" si="47"/>
        <v>380</v>
      </c>
      <c r="H421" s="41">
        <f t="shared" si="41"/>
        <v>380</v>
      </c>
    </row>
    <row r="422" spans="1:8" outlineLevel="2" collapsed="1">
      <c r="A422" s="6">
        <v>2201</v>
      </c>
      <c r="B422" s="4" t="s">
        <v>119</v>
      </c>
      <c r="C422" s="5">
        <f>SUM(C423:C428)</f>
        <v>880</v>
      </c>
      <c r="D422" s="5">
        <f>SUM(D423:D428)</f>
        <v>880</v>
      </c>
      <c r="E422" s="5">
        <f>SUM(E423:E428)</f>
        <v>880</v>
      </c>
      <c r="H422" s="41">
        <f t="shared" si="41"/>
        <v>880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0</v>
      </c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700</v>
      </c>
      <c r="D425" s="30">
        <f t="shared" si="48"/>
        <v>700</v>
      </c>
      <c r="E425" s="30">
        <f t="shared" si="48"/>
        <v>700</v>
      </c>
      <c r="H425" s="41">
        <f t="shared" si="41"/>
        <v>700</v>
      </c>
    </row>
    <row r="426" spans="1:8" outlineLevel="3">
      <c r="A426" s="29"/>
      <c r="B426" s="28" t="s">
        <v>339</v>
      </c>
      <c r="C426" s="30">
        <v>0</v>
      </c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59500</v>
      </c>
      <c r="D429" s="5">
        <f>SUM(D430:D442)</f>
        <v>59500</v>
      </c>
      <c r="E429" s="5">
        <f>SUM(E430:E442)</f>
        <v>59500</v>
      </c>
      <c r="H429" s="41">
        <f t="shared" si="41"/>
        <v>59500</v>
      </c>
    </row>
    <row r="430" spans="1:8" outlineLevel="3">
      <c r="A430" s="29"/>
      <c r="B430" s="28" t="s">
        <v>343</v>
      </c>
      <c r="C430" s="30">
        <v>2000</v>
      </c>
      <c r="D430" s="30">
        <f>C430</f>
        <v>2000</v>
      </c>
      <c r="E430" s="30">
        <f>D430</f>
        <v>2000</v>
      </c>
      <c r="H430" s="41">
        <f t="shared" si="41"/>
        <v>2000</v>
      </c>
    </row>
    <row r="431" spans="1:8" outlineLevel="3">
      <c r="A431" s="29"/>
      <c r="B431" s="28" t="s">
        <v>344</v>
      </c>
      <c r="C431" s="30">
        <v>40000</v>
      </c>
      <c r="D431" s="30">
        <f t="shared" ref="D431:E442" si="49">C431</f>
        <v>40000</v>
      </c>
      <c r="E431" s="30">
        <f t="shared" si="49"/>
        <v>40000</v>
      </c>
      <c r="H431" s="41">
        <f t="shared" si="41"/>
        <v>40000</v>
      </c>
    </row>
    <row r="432" spans="1:8" outlineLevel="3">
      <c r="A432" s="29"/>
      <c r="B432" s="28" t="s">
        <v>345</v>
      </c>
      <c r="C432" s="30">
        <v>4000</v>
      </c>
      <c r="D432" s="30">
        <f t="shared" si="49"/>
        <v>4000</v>
      </c>
      <c r="E432" s="30">
        <f t="shared" si="49"/>
        <v>4000</v>
      </c>
      <c r="H432" s="41">
        <f t="shared" si="41"/>
        <v>4000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>
        <v>1000</v>
      </c>
      <c r="D434" s="30">
        <f t="shared" si="49"/>
        <v>1000</v>
      </c>
      <c r="E434" s="30">
        <f t="shared" si="49"/>
        <v>1000</v>
      </c>
      <c r="H434" s="41">
        <f t="shared" si="41"/>
        <v>1000</v>
      </c>
    </row>
    <row r="435" spans="1:8" outlineLevel="3">
      <c r="A435" s="29"/>
      <c r="B435" s="28" t="s">
        <v>348</v>
      </c>
      <c r="C435" s="30">
        <v>0</v>
      </c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0</v>
      </c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>
        <v>0</v>
      </c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>
        <v>0</v>
      </c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3500</v>
      </c>
      <c r="D439" s="30">
        <f t="shared" si="49"/>
        <v>3500</v>
      </c>
      <c r="E439" s="30">
        <f t="shared" si="49"/>
        <v>3500</v>
      </c>
      <c r="H439" s="41">
        <f t="shared" si="41"/>
        <v>3500</v>
      </c>
    </row>
    <row r="440" spans="1:8" outlineLevel="3">
      <c r="A440" s="29"/>
      <c r="B440" s="28" t="s">
        <v>353</v>
      </c>
      <c r="C440" s="30">
        <v>0</v>
      </c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</v>
      </c>
      <c r="D441" s="30">
        <f t="shared" si="49"/>
        <v>2000</v>
      </c>
      <c r="E441" s="30">
        <f t="shared" si="49"/>
        <v>2000</v>
      </c>
      <c r="H441" s="41">
        <f t="shared" si="41"/>
        <v>2000</v>
      </c>
    </row>
    <row r="442" spans="1:8" outlineLevel="3">
      <c r="A442" s="29"/>
      <c r="B442" s="28" t="s">
        <v>355</v>
      </c>
      <c r="C442" s="30">
        <v>5000</v>
      </c>
      <c r="D442" s="30">
        <f t="shared" si="49"/>
        <v>5000</v>
      </c>
      <c r="E442" s="30">
        <f t="shared" si="49"/>
        <v>5000</v>
      </c>
      <c r="H442" s="41">
        <f t="shared" si="41"/>
        <v>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0" t="s">
        <v>357</v>
      </c>
      <c r="B444" s="181"/>
      <c r="C444" s="32">
        <f>C445+C454+C455+C459+C462+C463+C468+C474+C477+C480+C481+C450</f>
        <v>30700</v>
      </c>
      <c r="D444" s="32">
        <f>D445+D454+D455+D459+D462+D463+D468+D474+D477+D480+D481+D450</f>
        <v>30700</v>
      </c>
      <c r="E444" s="32">
        <f>E445+E454+E455+E459+E462+E463+E468+E474+E477+E480+E481+E450</f>
        <v>30700</v>
      </c>
      <c r="H444" s="41">
        <f t="shared" si="41"/>
        <v>30700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25700</v>
      </c>
      <c r="D445" s="5">
        <f>SUM(D446:D449)</f>
        <v>25700</v>
      </c>
      <c r="E445" s="5">
        <f>SUM(E446:E449)</f>
        <v>25700</v>
      </c>
      <c r="H445" s="41">
        <f t="shared" si="41"/>
        <v>25700</v>
      </c>
    </row>
    <row r="446" spans="1:8" ht="15" customHeight="1" outlineLevel="3">
      <c r="A446" s="28"/>
      <c r="B446" s="28" t="s">
        <v>359</v>
      </c>
      <c r="C446" s="5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5">
        <v>200</v>
      </c>
      <c r="D447" s="30">
        <f t="shared" ref="D447:E449" si="50">C447</f>
        <v>200</v>
      </c>
      <c r="E447" s="30">
        <f t="shared" si="50"/>
        <v>200</v>
      </c>
      <c r="H447" s="41">
        <f t="shared" si="41"/>
        <v>200</v>
      </c>
    </row>
    <row r="448" spans="1:8" ht="15" customHeight="1" outlineLevel="3">
      <c r="A448" s="28"/>
      <c r="B448" s="28" t="s">
        <v>361</v>
      </c>
      <c r="C448" s="5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5">
        <v>23500</v>
      </c>
      <c r="D449" s="30">
        <f t="shared" si="50"/>
        <v>23500</v>
      </c>
      <c r="E449" s="30">
        <f t="shared" si="50"/>
        <v>23500</v>
      </c>
      <c r="H449" s="41">
        <f t="shared" si="41"/>
        <v>23500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2500</v>
      </c>
      <c r="D454" s="5">
        <f>C454</f>
        <v>2500</v>
      </c>
      <c r="E454" s="5">
        <f>D454</f>
        <v>2500</v>
      </c>
      <c r="H454" s="41">
        <f t="shared" si="51"/>
        <v>2500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>
        <v>0</v>
      </c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>
        <v>0</v>
      </c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1500</v>
      </c>
      <c r="D474" s="5">
        <f>SUM(D475:D476)</f>
        <v>1500</v>
      </c>
      <c r="E474" s="5">
        <f>SUM(E475:E476)</f>
        <v>1500</v>
      </c>
      <c r="H474" s="41">
        <f t="shared" si="51"/>
        <v>1500</v>
      </c>
    </row>
    <row r="475" spans="1:8" ht="15" customHeight="1" outlineLevel="3">
      <c r="A475" s="28"/>
      <c r="B475" s="28" t="s">
        <v>383</v>
      </c>
      <c r="C475" s="30">
        <v>1500</v>
      </c>
      <c r="D475" s="30">
        <f>C475</f>
        <v>1500</v>
      </c>
      <c r="E475" s="30">
        <f>D475</f>
        <v>1500</v>
      </c>
      <c r="H475" s="41">
        <f t="shared" si="51"/>
        <v>1500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6" t="s">
        <v>389</v>
      </c>
      <c r="B483" s="187"/>
      <c r="C483" s="35">
        <f>C484+C504+C509+C522+C528+C538</f>
        <v>59107</v>
      </c>
      <c r="D483" s="35">
        <f>D484+D504+D509+D522+D528+D538</f>
        <v>59107</v>
      </c>
      <c r="E483" s="35">
        <f>E484+E504+E509+E522+E528+E538</f>
        <v>59107</v>
      </c>
      <c r="G483" s="39" t="s">
        <v>592</v>
      </c>
      <c r="H483" s="41">
        <f t="shared" si="51"/>
        <v>59107</v>
      </c>
      <c r="I483" s="42"/>
      <c r="J483" s="40" t="b">
        <f>AND(H483=I483)</f>
        <v>0</v>
      </c>
    </row>
    <row r="484" spans="1:10" outlineLevel="1">
      <c r="A484" s="180" t="s">
        <v>390</v>
      </c>
      <c r="B484" s="181"/>
      <c r="C484" s="32">
        <f>C485+C486+C490+C491+C494+C497+C500+C501+C502+C503</f>
        <v>34900</v>
      </c>
      <c r="D484" s="32">
        <f>D485+D486+D490+D491+D494+D497+D500+D501+D502+D503</f>
        <v>34900</v>
      </c>
      <c r="E484" s="32">
        <f>E485+E486+E490+E491+E494+E497+E500+E501+E502+E503</f>
        <v>34900</v>
      </c>
      <c r="H484" s="41">
        <f t="shared" si="51"/>
        <v>34900</v>
      </c>
    </row>
    <row r="485" spans="1:10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outlineLevel="2">
      <c r="A486" s="6">
        <v>3302</v>
      </c>
      <c r="B486" s="4" t="s">
        <v>392</v>
      </c>
      <c r="C486" s="5">
        <f>SUM(C487:C489)</f>
        <v>22000</v>
      </c>
      <c r="D486" s="5">
        <f>SUM(D487:D489)</f>
        <v>22000</v>
      </c>
      <c r="E486" s="5">
        <f>SUM(E487:E489)</f>
        <v>22000</v>
      </c>
      <c r="H486" s="41">
        <f t="shared" si="51"/>
        <v>22000</v>
      </c>
    </row>
    <row r="487" spans="1:10" ht="15" customHeight="1" outlineLevel="3">
      <c r="A487" s="28"/>
      <c r="B487" s="28" t="s">
        <v>393</v>
      </c>
      <c r="C487" s="30">
        <v>10500</v>
      </c>
      <c r="D487" s="30">
        <f>C487</f>
        <v>10500</v>
      </c>
      <c r="E487" s="30">
        <f>D487</f>
        <v>10500</v>
      </c>
      <c r="H487" s="41">
        <f t="shared" si="51"/>
        <v>10500</v>
      </c>
    </row>
    <row r="488" spans="1:10" ht="15" customHeight="1" outlineLevel="3">
      <c r="A488" s="28"/>
      <c r="B488" s="28" t="s">
        <v>394</v>
      </c>
      <c r="C488" s="30">
        <v>11500</v>
      </c>
      <c r="D488" s="30">
        <f t="shared" ref="D488:E489" si="58">C488</f>
        <v>11500</v>
      </c>
      <c r="E488" s="30">
        <f t="shared" si="58"/>
        <v>11500</v>
      </c>
      <c r="H488" s="41">
        <f t="shared" si="51"/>
        <v>11500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900</v>
      </c>
      <c r="D490" s="5">
        <f>C490</f>
        <v>900</v>
      </c>
      <c r="E490" s="5">
        <f>D490</f>
        <v>900</v>
      </c>
      <c r="H490" s="41">
        <f t="shared" si="51"/>
        <v>900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>
        <v>0</v>
      </c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>
        <v>0</v>
      </c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9000</v>
      </c>
      <c r="D500" s="5">
        <f t="shared" si="59"/>
        <v>9000</v>
      </c>
      <c r="E500" s="5">
        <f t="shared" si="59"/>
        <v>9000</v>
      </c>
      <c r="H500" s="41">
        <f t="shared" si="51"/>
        <v>9000</v>
      </c>
    </row>
    <row r="501" spans="1:12" outlineLevel="2">
      <c r="A501" s="6">
        <v>3302</v>
      </c>
      <c r="B501" s="4" t="s">
        <v>407</v>
      </c>
      <c r="C501" s="5">
        <v>0</v>
      </c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0" t="s">
        <v>410</v>
      </c>
      <c r="B504" s="181"/>
      <c r="C504" s="32">
        <f>SUM(C505:C508)</f>
        <v>3686</v>
      </c>
      <c r="D504" s="32">
        <f>SUM(D505:D508)</f>
        <v>3686</v>
      </c>
      <c r="E504" s="32">
        <f>SUM(E505:E508)</f>
        <v>3686</v>
      </c>
      <c r="H504" s="41">
        <f t="shared" si="51"/>
        <v>3686</v>
      </c>
    </row>
    <row r="505" spans="1:12" outlineLevel="2" collapsed="1">
      <c r="A505" s="6">
        <v>3303</v>
      </c>
      <c r="B505" s="4" t="s">
        <v>411</v>
      </c>
      <c r="C505" s="5">
        <v>3286</v>
      </c>
      <c r="D505" s="5">
        <f>C505</f>
        <v>3286</v>
      </c>
      <c r="E505" s="5">
        <f>D505</f>
        <v>3286</v>
      </c>
      <c r="H505" s="41">
        <f t="shared" si="51"/>
        <v>3286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400</v>
      </c>
      <c r="D507" s="5">
        <f t="shared" si="60"/>
        <v>400</v>
      </c>
      <c r="E507" s="5">
        <f t="shared" si="60"/>
        <v>400</v>
      </c>
      <c r="H507" s="41">
        <f t="shared" si="51"/>
        <v>400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0" t="s">
        <v>414</v>
      </c>
      <c r="B509" s="181"/>
      <c r="C509" s="32">
        <f>C510+C511+C512+C513+C517+C518+C519+C520+C521</f>
        <v>19200</v>
      </c>
      <c r="D509" s="32">
        <f>D510+D511+D512+D513+D517+D518+D519+D520+D521</f>
        <v>19200</v>
      </c>
      <c r="E509" s="32">
        <f>E510+E511+E512+E513+E517+E518+E519+E520+E521</f>
        <v>19200</v>
      </c>
      <c r="F509" s="51"/>
      <c r="H509" s="41">
        <f t="shared" si="51"/>
        <v>19200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>
        <v>0</v>
      </c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6000</v>
      </c>
      <c r="D517" s="5">
        <f t="shared" si="62"/>
        <v>6000</v>
      </c>
      <c r="E517" s="5">
        <f t="shared" si="62"/>
        <v>6000</v>
      </c>
      <c r="H517" s="41">
        <f t="shared" si="63"/>
        <v>6000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1200</v>
      </c>
      <c r="D519" s="5">
        <f t="shared" si="62"/>
        <v>1200</v>
      </c>
      <c r="E519" s="5">
        <f t="shared" si="62"/>
        <v>1200</v>
      </c>
      <c r="H519" s="41">
        <f t="shared" si="63"/>
        <v>1200</v>
      </c>
    </row>
    <row r="520" spans="1:8" outlineLevel="2">
      <c r="A520" s="6">
        <v>3305</v>
      </c>
      <c r="B520" s="4" t="s">
        <v>425</v>
      </c>
      <c r="C520" s="5">
        <v>10000</v>
      </c>
      <c r="D520" s="5">
        <f t="shared" si="62"/>
        <v>10000</v>
      </c>
      <c r="E520" s="5">
        <f t="shared" si="62"/>
        <v>10000</v>
      </c>
      <c r="H520" s="41">
        <f t="shared" si="63"/>
        <v>10000</v>
      </c>
    </row>
    <row r="521" spans="1:8" outlineLevel="2">
      <c r="A521" s="6">
        <v>3305</v>
      </c>
      <c r="B521" s="4" t="s">
        <v>409</v>
      </c>
      <c r="C521" s="5">
        <v>2000</v>
      </c>
      <c r="D521" s="5">
        <f t="shared" si="62"/>
        <v>2000</v>
      </c>
      <c r="E521" s="5">
        <f t="shared" si="62"/>
        <v>2000</v>
      </c>
      <c r="H521" s="41">
        <f t="shared" si="63"/>
        <v>2000</v>
      </c>
    </row>
    <row r="522" spans="1:8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0" t="s">
        <v>432</v>
      </c>
      <c r="B528" s="18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0" t="s">
        <v>441</v>
      </c>
      <c r="B538" s="181"/>
      <c r="C538" s="32">
        <f>SUM(C539:C544)</f>
        <v>1321</v>
      </c>
      <c r="D538" s="32">
        <f>SUM(D539:D544)</f>
        <v>1321</v>
      </c>
      <c r="E538" s="32">
        <f>SUM(E539:E544)</f>
        <v>1321</v>
      </c>
      <c r="H538" s="41">
        <f t="shared" si="63"/>
        <v>1321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1321</v>
      </c>
      <c r="D540" s="5">
        <f t="shared" ref="D540:E543" si="66">C540</f>
        <v>1321</v>
      </c>
      <c r="E540" s="5">
        <f t="shared" si="66"/>
        <v>1321</v>
      </c>
      <c r="H540" s="41">
        <f t="shared" si="63"/>
        <v>1321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4" t="s">
        <v>449</v>
      </c>
      <c r="B547" s="185"/>
      <c r="C547" s="35">
        <f>C548+C549</f>
        <v>2018</v>
      </c>
      <c r="D547" s="35">
        <f>D548+D549</f>
        <v>2018</v>
      </c>
      <c r="E547" s="35">
        <f>E548+E549</f>
        <v>2018</v>
      </c>
      <c r="G547" s="39" t="s">
        <v>593</v>
      </c>
      <c r="H547" s="41">
        <f t="shared" si="63"/>
        <v>2018</v>
      </c>
      <c r="I547" s="42"/>
      <c r="J547" s="40" t="b">
        <f>AND(H547=I547)</f>
        <v>0</v>
      </c>
    </row>
    <row r="548" spans="1:10" outlineLevel="1">
      <c r="A548" s="180" t="s">
        <v>450</v>
      </c>
      <c r="B548" s="181"/>
      <c r="C548" s="32">
        <v>2018</v>
      </c>
      <c r="D548" s="32">
        <f>C548</f>
        <v>2018</v>
      </c>
      <c r="E548" s="32">
        <f>D548</f>
        <v>2018</v>
      </c>
      <c r="H548" s="41">
        <f t="shared" si="63"/>
        <v>2018</v>
      </c>
    </row>
    <row r="549" spans="1:10" outlineLevel="1">
      <c r="A549" s="180" t="s">
        <v>451</v>
      </c>
      <c r="B549" s="18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8" t="s">
        <v>455</v>
      </c>
      <c r="B550" s="179"/>
      <c r="C550" s="36">
        <f>C551</f>
        <v>78000</v>
      </c>
      <c r="D550" s="36">
        <f>D551</f>
        <v>78000</v>
      </c>
      <c r="E550" s="36">
        <f>E551</f>
        <v>78000</v>
      </c>
      <c r="G550" s="39" t="s">
        <v>59</v>
      </c>
      <c r="H550" s="41">
        <f t="shared" si="63"/>
        <v>78000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78000</v>
      </c>
      <c r="D551" s="33">
        <f>D552+D556</f>
        <v>78000</v>
      </c>
      <c r="E551" s="33">
        <f>E552+E556</f>
        <v>78000</v>
      </c>
      <c r="G551" s="39" t="s">
        <v>594</v>
      </c>
      <c r="H551" s="41">
        <f t="shared" si="63"/>
        <v>78000</v>
      </c>
      <c r="I551" s="42"/>
      <c r="J551" s="40" t="b">
        <f>AND(H551=I551)</f>
        <v>0</v>
      </c>
    </row>
    <row r="552" spans="1:10" outlineLevel="1">
      <c r="A552" s="180" t="s">
        <v>457</v>
      </c>
      <c r="B552" s="181"/>
      <c r="C552" s="32">
        <f>SUM(C553:C555)</f>
        <v>78000</v>
      </c>
      <c r="D552" s="32">
        <f>SUM(D553:D555)</f>
        <v>78000</v>
      </c>
      <c r="E552" s="32">
        <f>SUM(E553:E555)</f>
        <v>78000</v>
      </c>
      <c r="H552" s="41">
        <f t="shared" si="63"/>
        <v>78000</v>
      </c>
    </row>
    <row r="553" spans="1:10" outlineLevel="2" collapsed="1">
      <c r="A553" s="6">
        <v>5500</v>
      </c>
      <c r="B553" s="4" t="s">
        <v>458</v>
      </c>
      <c r="C553" s="5">
        <v>78000</v>
      </c>
      <c r="D553" s="5">
        <f t="shared" ref="D553:E555" si="67">C553</f>
        <v>78000</v>
      </c>
      <c r="E553" s="5">
        <f t="shared" si="67"/>
        <v>78000</v>
      </c>
      <c r="H553" s="41">
        <f t="shared" si="63"/>
        <v>78000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2" t="s">
        <v>62</v>
      </c>
      <c r="B559" s="183"/>
      <c r="C559" s="37">
        <f>C560+C716+C725</f>
        <v>258363</v>
      </c>
      <c r="D559" s="37">
        <v>671496.66599999997</v>
      </c>
      <c r="E559" s="37">
        <f>D559</f>
        <v>671496.66599999997</v>
      </c>
      <c r="G559" s="39" t="s">
        <v>62</v>
      </c>
      <c r="H559" s="41">
        <f t="shared" si="63"/>
        <v>258363</v>
      </c>
      <c r="I559" s="42"/>
      <c r="J559" s="40" t="b">
        <f>AND(H559=I559)</f>
        <v>0</v>
      </c>
    </row>
    <row r="560" spans="1:10">
      <c r="A560" s="178" t="s">
        <v>464</v>
      </c>
      <c r="B560" s="179"/>
      <c r="C560" s="36">
        <f>C561+C638+C642+C645</f>
        <v>133118</v>
      </c>
      <c r="D560" s="36">
        <f>D561+D638+D642+D645</f>
        <v>133118</v>
      </c>
      <c r="E560" s="36">
        <f>E561+E638+E642+E645</f>
        <v>133118</v>
      </c>
      <c r="G560" s="39" t="s">
        <v>61</v>
      </c>
      <c r="H560" s="41">
        <f t="shared" si="63"/>
        <v>133118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133118</v>
      </c>
      <c r="D561" s="38">
        <f>D562+D567+D568+D569+D576+D577+D581+D584+D585+D586+D587+D592+D595+D599+D603+D610+D616+D628</f>
        <v>133118</v>
      </c>
      <c r="E561" s="38">
        <f>E562+E567+E568+E569+E576+E577+E581+E584+E585+E586+E587+E592+E595+E599+E603+E610+E616+E628</f>
        <v>133118</v>
      </c>
      <c r="G561" s="39" t="s">
        <v>595</v>
      </c>
      <c r="H561" s="41">
        <f t="shared" si="63"/>
        <v>133118</v>
      </c>
      <c r="I561" s="42"/>
      <c r="J561" s="40" t="b">
        <f>AND(H561=I561)</f>
        <v>0</v>
      </c>
    </row>
    <row r="562" spans="1:10" outlineLevel="1">
      <c r="A562" s="180" t="s">
        <v>466</v>
      </c>
      <c r="B562" s="181"/>
      <c r="C562" s="32">
        <f>SUM(C563:C566)</f>
        <v>40000</v>
      </c>
      <c r="D562" s="32">
        <f>SUM(D563:D566)</f>
        <v>40000</v>
      </c>
      <c r="E562" s="32">
        <f>SUM(E563:E566)</f>
        <v>40000</v>
      </c>
      <c r="H562" s="41">
        <f t="shared" si="63"/>
        <v>40000</v>
      </c>
    </row>
    <row r="563" spans="1:10" outlineLevel="2">
      <c r="A563" s="7">
        <v>6600</v>
      </c>
      <c r="B563" s="4" t="s">
        <v>468</v>
      </c>
      <c r="C563" s="5">
        <v>40000</v>
      </c>
      <c r="D563" s="5">
        <f>C563</f>
        <v>40000</v>
      </c>
      <c r="E563" s="5">
        <f>D563</f>
        <v>40000</v>
      </c>
      <c r="H563" s="41">
        <f t="shared" si="63"/>
        <v>40000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80" t="s">
        <v>467</v>
      </c>
      <c r="B567" s="18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0" t="s">
        <v>473</v>
      </c>
      <c r="B569" s="18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0" t="s">
        <v>480</v>
      </c>
      <c r="B576" s="18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0" t="s">
        <v>481</v>
      </c>
      <c r="B577" s="18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0" t="s">
        <v>485</v>
      </c>
      <c r="B581" s="181"/>
      <c r="C581" s="32">
        <f>SUM(C582:C583)</f>
        <v>15000</v>
      </c>
      <c r="D581" s="32">
        <f>SUM(D582:D583)</f>
        <v>15000</v>
      </c>
      <c r="E581" s="32">
        <f>SUM(E582:E583)</f>
        <v>15000</v>
      </c>
      <c r="H581" s="41">
        <f t="shared" si="71"/>
        <v>15000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15000</v>
      </c>
      <c r="D583" s="5">
        <f t="shared" si="72"/>
        <v>15000</v>
      </c>
      <c r="E583" s="5">
        <f t="shared" si="72"/>
        <v>15000</v>
      </c>
      <c r="H583" s="41">
        <f t="shared" si="71"/>
        <v>15000</v>
      </c>
    </row>
    <row r="584" spans="1:8" outlineLevel="1">
      <c r="A584" s="180" t="s">
        <v>488</v>
      </c>
      <c r="B584" s="18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0" t="s">
        <v>489</v>
      </c>
      <c r="B585" s="18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0" t="s">
        <v>490</v>
      </c>
      <c r="B586" s="18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0" t="s">
        <v>491</v>
      </c>
      <c r="B587" s="181"/>
      <c r="C587" s="32">
        <f>SUM(C588:C591)</f>
        <v>50000</v>
      </c>
      <c r="D587" s="32">
        <f>SUM(D588:D591)</f>
        <v>50000</v>
      </c>
      <c r="E587" s="32">
        <f>SUM(E588:E591)</f>
        <v>50000</v>
      </c>
      <c r="H587" s="41">
        <f t="shared" si="71"/>
        <v>50000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50000</v>
      </c>
      <c r="D591" s="5">
        <f t="shared" si="73"/>
        <v>50000</v>
      </c>
      <c r="E591" s="5">
        <f t="shared" si="73"/>
        <v>50000</v>
      </c>
      <c r="H591" s="41">
        <f t="shared" si="71"/>
        <v>50000</v>
      </c>
    </row>
    <row r="592" spans="1:8" outlineLevel="1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0" t="s">
        <v>502</v>
      </c>
      <c r="B595" s="18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0" t="s">
        <v>503</v>
      </c>
      <c r="B599" s="18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0" t="s">
        <v>506</v>
      </c>
      <c r="B603" s="18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0" t="s">
        <v>513</v>
      </c>
      <c r="B610" s="181"/>
      <c r="C610" s="32">
        <f>SUM(C611:C615)</f>
        <v>28118</v>
      </c>
      <c r="D610" s="32">
        <f>SUM(D611:D615)</f>
        <v>28118</v>
      </c>
      <c r="E610" s="32">
        <f>SUM(E611:E615)</f>
        <v>28118</v>
      </c>
      <c r="H610" s="41">
        <f t="shared" si="71"/>
        <v>28118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28118</v>
      </c>
      <c r="D613" s="5">
        <f t="shared" si="77"/>
        <v>28118</v>
      </c>
      <c r="E613" s="5">
        <f t="shared" si="77"/>
        <v>28118</v>
      </c>
      <c r="H613" s="41">
        <f t="shared" si="71"/>
        <v>28118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0" t="s">
        <v>519</v>
      </c>
      <c r="B616" s="18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0" t="s">
        <v>531</v>
      </c>
      <c r="B628" s="18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8" t="s">
        <v>570</v>
      </c>
      <c r="B716" s="179"/>
      <c r="C716" s="36">
        <f>C717</f>
        <v>125245</v>
      </c>
      <c r="D716" s="36">
        <f>D717</f>
        <v>125245</v>
      </c>
      <c r="E716" s="36">
        <f>E717</f>
        <v>125245</v>
      </c>
      <c r="G716" s="39" t="s">
        <v>66</v>
      </c>
      <c r="H716" s="41">
        <f t="shared" si="92"/>
        <v>125245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125245</v>
      </c>
      <c r="D717" s="33">
        <f>D718+D722</f>
        <v>125245</v>
      </c>
      <c r="E717" s="33">
        <f>E718+E722</f>
        <v>125245</v>
      </c>
      <c r="G717" s="39" t="s">
        <v>599</v>
      </c>
      <c r="H717" s="41">
        <f t="shared" si="92"/>
        <v>125245</v>
      </c>
      <c r="I717" s="42"/>
      <c r="J717" s="40" t="b">
        <f>AND(H717=I717)</f>
        <v>0</v>
      </c>
    </row>
    <row r="718" spans="1:10" outlineLevel="1" collapsed="1">
      <c r="A718" s="174" t="s">
        <v>851</v>
      </c>
      <c r="B718" s="175"/>
      <c r="C718" s="31">
        <f>SUM(C719:C721)</f>
        <v>125245</v>
      </c>
      <c r="D718" s="31">
        <f>SUM(D719:D721)</f>
        <v>125245</v>
      </c>
      <c r="E718" s="31">
        <f>SUM(E719:E721)</f>
        <v>125245</v>
      </c>
      <c r="H718" s="41">
        <f t="shared" si="92"/>
        <v>125245</v>
      </c>
    </row>
    <row r="719" spans="1:10" ht="15" customHeight="1" outlineLevel="2">
      <c r="A719" s="6">
        <v>10950</v>
      </c>
      <c r="B719" s="4" t="s">
        <v>572</v>
      </c>
      <c r="C719" s="5">
        <v>125245</v>
      </c>
      <c r="D719" s="5">
        <f>C719</f>
        <v>125245</v>
      </c>
      <c r="E719" s="5">
        <f>D719</f>
        <v>125245</v>
      </c>
      <c r="H719" s="41">
        <f t="shared" si="92"/>
        <v>125245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4" t="s">
        <v>850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4" t="s">
        <v>849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4" t="s">
        <v>848</v>
      </c>
      <c r="B730" s="17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4" t="s">
        <v>846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4" t="s">
        <v>843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4" t="s">
        <v>842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4" t="s">
        <v>841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4" t="s">
        <v>836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4" t="s">
        <v>834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4" t="s">
        <v>830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4" t="s">
        <v>828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4" t="s">
        <v>826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4" t="s">
        <v>823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4" t="s">
        <v>817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12:E37 C39:E60 C69:E96 C117:E134 C98:E113 C154:E162 C164:E169 C171:E176 C62:E66 C5:E10 C254:C255 C136:E151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558" workbookViewId="0">
      <selection activeCell="H455" sqref="H455"/>
    </sheetView>
  </sheetViews>
  <sheetFormatPr baseColWidth="10" defaultColWidth="9.140625" defaultRowHeight="15" outlineLevelRow="3"/>
  <cols>
    <col min="1" max="1" width="7" bestFit="1" customWidth="1"/>
    <col min="2" max="2" width="24.85546875" customWidth="1"/>
    <col min="3" max="3" width="19.42578125" customWidth="1"/>
    <col min="4" max="4" width="15.7109375" customWidth="1"/>
    <col min="5" max="5" width="16.42578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90" t="s">
        <v>30</v>
      </c>
      <c r="B1" s="190"/>
      <c r="C1" s="190"/>
      <c r="D1" s="149" t="s">
        <v>853</v>
      </c>
      <c r="E1" s="149" t="s">
        <v>852</v>
      </c>
      <c r="G1" s="43" t="s">
        <v>31</v>
      </c>
      <c r="H1" s="44">
        <f>C2+C114</f>
        <v>1920000</v>
      </c>
      <c r="I1" s="45"/>
      <c r="J1" s="46" t="b">
        <f>AND(H1=I1)</f>
        <v>0</v>
      </c>
    </row>
    <row r="2" spans="1:14">
      <c r="A2" s="198" t="s">
        <v>60</v>
      </c>
      <c r="B2" s="198"/>
      <c r="C2" s="26">
        <f>C3+C67</f>
        <v>1582800</v>
      </c>
      <c r="D2" s="26">
        <f>D3+D67</f>
        <v>1582800</v>
      </c>
      <c r="E2" s="26">
        <f>E3+E67</f>
        <v>1582800</v>
      </c>
      <c r="G2" s="39" t="s">
        <v>60</v>
      </c>
      <c r="H2" s="41">
        <f>C2</f>
        <v>1582800</v>
      </c>
      <c r="I2" s="42"/>
      <c r="J2" s="40" t="b">
        <f>AND(H2=I2)</f>
        <v>0</v>
      </c>
    </row>
    <row r="3" spans="1:14">
      <c r="A3" s="195" t="s">
        <v>578</v>
      </c>
      <c r="B3" s="195"/>
      <c r="C3" s="23">
        <f>C4+C11+C38+C61</f>
        <v>779600</v>
      </c>
      <c r="D3" s="23">
        <f>D4+D11+D38+D61</f>
        <v>779600</v>
      </c>
      <c r="E3" s="23">
        <f>E4+E11+E38+E61</f>
        <v>779600</v>
      </c>
      <c r="G3" s="39" t="s">
        <v>57</v>
      </c>
      <c r="H3" s="41">
        <f t="shared" ref="H3:H66" si="0">C3</f>
        <v>779600</v>
      </c>
      <c r="I3" s="42"/>
      <c r="J3" s="40" t="b">
        <f>AND(H3=I3)</f>
        <v>0</v>
      </c>
    </row>
    <row r="4" spans="1:14" ht="15" customHeight="1">
      <c r="A4" s="191" t="s">
        <v>124</v>
      </c>
      <c r="B4" s="192"/>
      <c r="C4" s="21">
        <f>SUM(C5:C10)</f>
        <v>518000</v>
      </c>
      <c r="D4" s="21">
        <f>SUM(D5:D10)</f>
        <v>518000</v>
      </c>
      <c r="E4" s="21">
        <f>SUM(E5:E10)</f>
        <v>518000</v>
      </c>
      <c r="F4" s="17"/>
      <c r="G4" s="39" t="s">
        <v>53</v>
      </c>
      <c r="H4" s="41">
        <f t="shared" si="0"/>
        <v>518000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120000</v>
      </c>
      <c r="D5" s="2">
        <f>C5</f>
        <v>120000</v>
      </c>
      <c r="E5" s="2">
        <f>D5</f>
        <v>120000</v>
      </c>
      <c r="F5" s="17"/>
      <c r="G5" s="17"/>
      <c r="H5" s="41">
        <f t="shared" si="0"/>
        <v>120000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11000</v>
      </c>
      <c r="D6" s="2">
        <f t="shared" ref="D6:E10" si="1">C6</f>
        <v>11000</v>
      </c>
      <c r="E6" s="2">
        <f t="shared" si="1"/>
        <v>11000</v>
      </c>
      <c r="F6" s="17"/>
      <c r="G6" s="17"/>
      <c r="H6" s="41">
        <f t="shared" si="0"/>
        <v>11000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330000</v>
      </c>
      <c r="D7" s="2">
        <f t="shared" si="1"/>
        <v>330000</v>
      </c>
      <c r="E7" s="2">
        <f t="shared" si="1"/>
        <v>330000</v>
      </c>
      <c r="F7" s="17"/>
      <c r="G7" s="17"/>
      <c r="H7" s="41">
        <f t="shared" si="0"/>
        <v>330000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35000</v>
      </c>
      <c r="D8" s="2">
        <f t="shared" si="1"/>
        <v>35000</v>
      </c>
      <c r="E8" s="2">
        <f t="shared" si="1"/>
        <v>35000</v>
      </c>
      <c r="F8" s="17"/>
      <c r="G8" s="17"/>
      <c r="H8" s="41">
        <f t="shared" si="0"/>
        <v>35000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20000</v>
      </c>
      <c r="D9" s="2">
        <f t="shared" si="1"/>
        <v>20000</v>
      </c>
      <c r="E9" s="2">
        <f t="shared" si="1"/>
        <v>20000</v>
      </c>
      <c r="F9" s="17"/>
      <c r="G9" s="17"/>
      <c r="H9" s="41">
        <f t="shared" si="0"/>
        <v>20000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91" t="s">
        <v>125</v>
      </c>
      <c r="B11" s="192"/>
      <c r="C11" s="21">
        <f>SUM(C12:C37)</f>
        <v>89500</v>
      </c>
      <c r="D11" s="21">
        <f>SUM(D12:D37)</f>
        <v>89500</v>
      </c>
      <c r="E11" s="21">
        <f>SUM(E12:E37)</f>
        <v>89500</v>
      </c>
      <c r="F11" s="17"/>
      <c r="G11" s="39" t="s">
        <v>54</v>
      </c>
      <c r="H11" s="41">
        <f t="shared" si="0"/>
        <v>89500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41000</v>
      </c>
      <c r="D12" s="2">
        <f>C12</f>
        <v>41000</v>
      </c>
      <c r="E12" s="2">
        <f>D12</f>
        <v>41000</v>
      </c>
      <c r="H12" s="41">
        <f t="shared" si="0"/>
        <v>41000</v>
      </c>
    </row>
    <row r="13" spans="1:14" outlineLevel="1">
      <c r="A13" s="3">
        <v>2102</v>
      </c>
      <c r="B13" s="1" t="s">
        <v>126</v>
      </c>
      <c r="C13" s="2">
        <v>10000</v>
      </c>
      <c r="D13" s="2">
        <f t="shared" ref="D13:E28" si="2">C13</f>
        <v>10000</v>
      </c>
      <c r="E13" s="2">
        <f t="shared" si="2"/>
        <v>10000</v>
      </c>
      <c r="H13" s="41">
        <f t="shared" si="0"/>
        <v>10000</v>
      </c>
    </row>
    <row r="14" spans="1:14" outlineLevel="1">
      <c r="A14" s="3">
        <v>2201</v>
      </c>
      <c r="B14" s="1" t="s">
        <v>5</v>
      </c>
      <c r="C14" s="2">
        <v>8000</v>
      </c>
      <c r="D14" s="2">
        <f t="shared" si="2"/>
        <v>8000</v>
      </c>
      <c r="E14" s="2">
        <f t="shared" si="2"/>
        <v>8000</v>
      </c>
      <c r="H14" s="41">
        <f t="shared" si="0"/>
        <v>8000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6000</v>
      </c>
      <c r="D18" s="2">
        <f t="shared" si="2"/>
        <v>6000</v>
      </c>
      <c r="E18" s="2">
        <f t="shared" si="2"/>
        <v>6000</v>
      </c>
      <c r="H18" s="41">
        <f t="shared" si="0"/>
        <v>6000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9000</v>
      </c>
      <c r="D32" s="2">
        <f t="shared" si="3"/>
        <v>9000</v>
      </c>
      <c r="E32" s="2">
        <f t="shared" si="3"/>
        <v>9000</v>
      </c>
      <c r="H32" s="41">
        <f t="shared" si="0"/>
        <v>9000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11000</v>
      </c>
      <c r="D36" s="2">
        <f t="shared" si="3"/>
        <v>11000</v>
      </c>
      <c r="E36" s="2">
        <f t="shared" si="3"/>
        <v>11000</v>
      </c>
      <c r="H36" s="41">
        <f t="shared" si="0"/>
        <v>11000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91" t="s">
        <v>145</v>
      </c>
      <c r="B38" s="192"/>
      <c r="C38" s="21">
        <f>SUM(C39:C60)</f>
        <v>172100</v>
      </c>
      <c r="D38" s="21">
        <f>SUM(D39:D60)</f>
        <v>172100</v>
      </c>
      <c r="E38" s="21">
        <f>SUM(E39:E60)</f>
        <v>172100</v>
      </c>
      <c r="G38" s="39" t="s">
        <v>55</v>
      </c>
      <c r="H38" s="41">
        <f t="shared" si="0"/>
        <v>172100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14000</v>
      </c>
      <c r="D39" s="2">
        <f>C39</f>
        <v>14000</v>
      </c>
      <c r="E39" s="2">
        <f>D39</f>
        <v>14000</v>
      </c>
      <c r="H39" s="41">
        <f t="shared" si="0"/>
        <v>14000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>
        <v>500</v>
      </c>
      <c r="D47" s="2">
        <f t="shared" si="4"/>
        <v>500</v>
      </c>
      <c r="E47" s="2">
        <f t="shared" si="4"/>
        <v>500</v>
      </c>
      <c r="H47" s="41">
        <f t="shared" si="0"/>
        <v>500</v>
      </c>
    </row>
    <row r="48" spans="1:10" outlineLevel="1">
      <c r="A48" s="20">
        <v>3206</v>
      </c>
      <c r="B48" s="20" t="s">
        <v>17</v>
      </c>
      <c r="C48" s="2">
        <v>25000</v>
      </c>
      <c r="D48" s="2">
        <f t="shared" si="4"/>
        <v>25000</v>
      </c>
      <c r="E48" s="2">
        <f t="shared" si="4"/>
        <v>25000</v>
      </c>
      <c r="H48" s="41">
        <f t="shared" si="0"/>
        <v>25000</v>
      </c>
    </row>
    <row r="49" spans="1:10" outlineLevel="1">
      <c r="A49" s="20">
        <v>3207</v>
      </c>
      <c r="B49" s="20" t="s">
        <v>149</v>
      </c>
      <c r="C49" s="2">
        <v>500</v>
      </c>
      <c r="D49" s="2">
        <f t="shared" si="4"/>
        <v>500</v>
      </c>
      <c r="E49" s="2">
        <f t="shared" si="4"/>
        <v>500</v>
      </c>
      <c r="H49" s="41">
        <f t="shared" si="0"/>
        <v>500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>
        <v>9000</v>
      </c>
      <c r="D51" s="2">
        <f t="shared" si="4"/>
        <v>9000</v>
      </c>
      <c r="E51" s="2">
        <f t="shared" si="4"/>
        <v>9000</v>
      </c>
      <c r="H51" s="41">
        <f t="shared" si="0"/>
        <v>9000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12000</v>
      </c>
      <c r="D54" s="2">
        <f t="shared" si="4"/>
        <v>12000</v>
      </c>
      <c r="E54" s="2">
        <f t="shared" si="4"/>
        <v>12000</v>
      </c>
      <c r="H54" s="41">
        <f t="shared" si="0"/>
        <v>12000</v>
      </c>
    </row>
    <row r="55" spans="1:10" outlineLevel="1">
      <c r="A55" s="20">
        <v>3303</v>
      </c>
      <c r="B55" s="20" t="s">
        <v>153</v>
      </c>
      <c r="C55" s="2">
        <v>50000</v>
      </c>
      <c r="D55" s="2">
        <f t="shared" si="4"/>
        <v>50000</v>
      </c>
      <c r="E55" s="2">
        <f t="shared" si="4"/>
        <v>50000</v>
      </c>
      <c r="H55" s="41">
        <f t="shared" si="0"/>
        <v>50000</v>
      </c>
    </row>
    <row r="56" spans="1:10" outlineLevel="1">
      <c r="A56" s="20">
        <v>3303</v>
      </c>
      <c r="B56" s="20" t="s">
        <v>154</v>
      </c>
      <c r="C56" s="2">
        <v>20000</v>
      </c>
      <c r="D56" s="2">
        <f t="shared" ref="D56:E60" si="5">C56</f>
        <v>20000</v>
      </c>
      <c r="E56" s="2">
        <f t="shared" si="5"/>
        <v>20000</v>
      </c>
      <c r="H56" s="41">
        <f t="shared" si="0"/>
        <v>20000</v>
      </c>
    </row>
    <row r="57" spans="1:10" outlineLevel="1">
      <c r="A57" s="20">
        <v>3304</v>
      </c>
      <c r="B57" s="20" t="s">
        <v>155</v>
      </c>
      <c r="C57" s="2">
        <v>18000</v>
      </c>
      <c r="D57" s="2">
        <f t="shared" si="5"/>
        <v>18000</v>
      </c>
      <c r="E57" s="2">
        <f t="shared" si="5"/>
        <v>18000</v>
      </c>
      <c r="H57" s="41">
        <f t="shared" si="0"/>
        <v>18000</v>
      </c>
    </row>
    <row r="58" spans="1:10" outlineLevel="1">
      <c r="A58" s="20">
        <v>3305</v>
      </c>
      <c r="B58" s="20" t="s">
        <v>156</v>
      </c>
      <c r="C58" s="2">
        <v>500</v>
      </c>
      <c r="D58" s="2">
        <f t="shared" si="5"/>
        <v>500</v>
      </c>
      <c r="E58" s="2">
        <f t="shared" si="5"/>
        <v>500</v>
      </c>
      <c r="H58" s="41">
        <f t="shared" si="0"/>
        <v>500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2000</v>
      </c>
      <c r="D60" s="2">
        <f t="shared" si="5"/>
        <v>2000</v>
      </c>
      <c r="E60" s="2">
        <f t="shared" si="5"/>
        <v>2000</v>
      </c>
      <c r="H60" s="41">
        <f t="shared" si="0"/>
        <v>2000</v>
      </c>
    </row>
    <row r="61" spans="1:10">
      <c r="A61" s="191" t="s">
        <v>158</v>
      </c>
      <c r="B61" s="19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5" t="s">
        <v>579</v>
      </c>
      <c r="B67" s="195"/>
      <c r="C67" s="25">
        <f>C97+C68</f>
        <v>803200</v>
      </c>
      <c r="D67" s="25">
        <f>D97+D68</f>
        <v>803200</v>
      </c>
      <c r="E67" s="25">
        <f>E97+E68</f>
        <v>803200</v>
      </c>
      <c r="G67" s="39" t="s">
        <v>59</v>
      </c>
      <c r="H67" s="41">
        <f t="shared" ref="H67:H130" si="7">C67</f>
        <v>803200</v>
      </c>
      <c r="I67" s="42"/>
      <c r="J67" s="40" t="b">
        <f>AND(H67=I67)</f>
        <v>0</v>
      </c>
    </row>
    <row r="68" spans="1:10">
      <c r="A68" s="191" t="s">
        <v>163</v>
      </c>
      <c r="B68" s="192"/>
      <c r="C68" s="21">
        <f>SUM(C69:C96)</f>
        <v>130600</v>
      </c>
      <c r="D68" s="21">
        <f>SUM(D69:D96)</f>
        <v>130600</v>
      </c>
      <c r="E68" s="21">
        <f>SUM(E69:E96)</f>
        <v>130600</v>
      </c>
      <c r="G68" s="39" t="s">
        <v>56</v>
      </c>
      <c r="H68" s="41">
        <f t="shared" si="7"/>
        <v>130600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20000</v>
      </c>
      <c r="D76" s="2">
        <f t="shared" si="8"/>
        <v>20000</v>
      </c>
      <c r="E76" s="2">
        <f t="shared" si="8"/>
        <v>20000</v>
      </c>
      <c r="H76" s="41">
        <f t="shared" si="7"/>
        <v>20000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600</v>
      </c>
      <c r="D78" s="2">
        <f t="shared" si="8"/>
        <v>600</v>
      </c>
      <c r="E78" s="2">
        <f t="shared" si="8"/>
        <v>600</v>
      </c>
      <c r="H78" s="41">
        <f t="shared" si="7"/>
        <v>600</v>
      </c>
    </row>
    <row r="79" spans="1:10" ht="15" customHeight="1" outlineLevel="1">
      <c r="A79" s="3">
        <v>5201</v>
      </c>
      <c r="B79" s="2" t="s">
        <v>20</v>
      </c>
      <c r="C79" s="18">
        <v>71000</v>
      </c>
      <c r="D79" s="2">
        <f t="shared" si="8"/>
        <v>71000</v>
      </c>
      <c r="E79" s="2">
        <f t="shared" si="8"/>
        <v>71000</v>
      </c>
      <c r="H79" s="41">
        <f t="shared" si="7"/>
        <v>71000</v>
      </c>
    </row>
    <row r="80" spans="1:10" ht="15" customHeight="1" outlineLevel="1">
      <c r="A80" s="3">
        <v>5202</v>
      </c>
      <c r="B80" s="2" t="s">
        <v>172</v>
      </c>
      <c r="C80" s="2">
        <v>23000</v>
      </c>
      <c r="D80" s="2">
        <f t="shared" si="8"/>
        <v>23000</v>
      </c>
      <c r="E80" s="2">
        <f t="shared" si="8"/>
        <v>23000</v>
      </c>
      <c r="H80" s="41">
        <f t="shared" si="7"/>
        <v>23000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5000</v>
      </c>
      <c r="D93" s="2">
        <f t="shared" si="9"/>
        <v>5000</v>
      </c>
      <c r="E93" s="2">
        <f t="shared" si="9"/>
        <v>5000</v>
      </c>
      <c r="H93" s="41">
        <f t="shared" si="7"/>
        <v>5000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customHeight="1" outlineLevel="1">
      <c r="A96" s="3">
        <v>5399</v>
      </c>
      <c r="B96" s="2" t="s">
        <v>183</v>
      </c>
      <c r="C96" s="2">
        <v>6000</v>
      </c>
      <c r="D96" s="2">
        <f t="shared" si="9"/>
        <v>6000</v>
      </c>
      <c r="E96" s="2">
        <f t="shared" si="9"/>
        <v>6000</v>
      </c>
      <c r="H96" s="41">
        <f t="shared" si="7"/>
        <v>6000</v>
      </c>
    </row>
    <row r="97" spans="1:10">
      <c r="A97" s="19" t="s">
        <v>184</v>
      </c>
      <c r="B97" s="24"/>
      <c r="C97" s="21">
        <f>SUM(C98:C113)</f>
        <v>672600</v>
      </c>
      <c r="D97" s="21">
        <f>SUM(D98:D113)</f>
        <v>672600</v>
      </c>
      <c r="E97" s="21">
        <f>SUM(E98:E113)</f>
        <v>672600</v>
      </c>
      <c r="G97" s="39" t="s">
        <v>58</v>
      </c>
      <c r="H97" s="41">
        <f t="shared" si="7"/>
        <v>672600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660000</v>
      </c>
      <c r="D98" s="2">
        <f>C98</f>
        <v>660000</v>
      </c>
      <c r="E98" s="2">
        <f>D98</f>
        <v>660000</v>
      </c>
      <c r="H98" s="41">
        <f t="shared" si="7"/>
        <v>660000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6000</v>
      </c>
      <c r="D109" s="2">
        <f t="shared" si="10"/>
        <v>6000</v>
      </c>
      <c r="E109" s="2">
        <f t="shared" si="10"/>
        <v>6000</v>
      </c>
      <c r="H109" s="41">
        <f t="shared" si="7"/>
        <v>6000</v>
      </c>
    </row>
    <row r="110" spans="1:10" outlineLevel="1">
      <c r="A110" s="3">
        <v>6099</v>
      </c>
      <c r="B110" s="1" t="s">
        <v>192</v>
      </c>
      <c r="C110" s="2">
        <v>4600</v>
      </c>
      <c r="D110" s="2">
        <f t="shared" si="10"/>
        <v>4600</v>
      </c>
      <c r="E110" s="2">
        <f t="shared" si="10"/>
        <v>4600</v>
      </c>
      <c r="H110" s="41">
        <f t="shared" si="7"/>
        <v>4600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6" t="s">
        <v>62</v>
      </c>
      <c r="B114" s="197"/>
      <c r="C114" s="26">
        <f>C115+C152+C177</f>
        <v>337200</v>
      </c>
      <c r="D114" s="26">
        <f>D115+D152+D177</f>
        <v>337200</v>
      </c>
      <c r="E114" s="26">
        <f>E115+E152+E177</f>
        <v>337200</v>
      </c>
      <c r="G114" s="39" t="s">
        <v>62</v>
      </c>
      <c r="H114" s="41">
        <f t="shared" si="7"/>
        <v>337200</v>
      </c>
      <c r="I114" s="42"/>
      <c r="J114" s="40" t="b">
        <f>AND(H114=I114)</f>
        <v>0</v>
      </c>
    </row>
    <row r="115" spans="1:10">
      <c r="A115" s="193" t="s">
        <v>580</v>
      </c>
      <c r="B115" s="194"/>
      <c r="C115" s="23">
        <f>C116+C135</f>
        <v>337200</v>
      </c>
      <c r="D115" s="23">
        <f>D116+D135</f>
        <v>337200</v>
      </c>
      <c r="E115" s="23">
        <f>E116+E135</f>
        <v>337200</v>
      </c>
      <c r="G115" s="39" t="s">
        <v>61</v>
      </c>
      <c r="H115" s="41">
        <f t="shared" si="7"/>
        <v>337200</v>
      </c>
      <c r="I115" s="42"/>
      <c r="J115" s="40" t="b">
        <f>AND(H115=I115)</f>
        <v>0</v>
      </c>
    </row>
    <row r="116" spans="1:10" ht="15" customHeight="1">
      <c r="A116" s="191" t="s">
        <v>195</v>
      </c>
      <c r="B116" s="192"/>
      <c r="C116" s="21">
        <f>C117+C120+C123+C126+C129+C132</f>
        <v>126000</v>
      </c>
      <c r="D116" s="21">
        <f>D117+D120+D123+D126+D129+D132</f>
        <v>126000</v>
      </c>
      <c r="E116" s="21">
        <f>E117+E120+E123+E126+E129+E132</f>
        <v>126000</v>
      </c>
      <c r="G116" s="39" t="s">
        <v>583</v>
      </c>
      <c r="H116" s="41">
        <f t="shared" si="7"/>
        <v>126000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126000</v>
      </c>
      <c r="D120" s="2">
        <f>D121+D122</f>
        <v>126000</v>
      </c>
      <c r="E120" s="2">
        <f>E121+E122</f>
        <v>126000</v>
      </c>
      <c r="H120" s="41">
        <f t="shared" si="7"/>
        <v>126000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>
        <v>126000</v>
      </c>
      <c r="D122" s="128">
        <f>C122</f>
        <v>126000</v>
      </c>
      <c r="E122" s="128">
        <f>D122</f>
        <v>126000</v>
      </c>
      <c r="H122" s="41">
        <f t="shared" si="7"/>
        <v>126000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91" t="s">
        <v>202</v>
      </c>
      <c r="B135" s="192"/>
      <c r="C135" s="21">
        <f>C136+C140+C143+C146+C149</f>
        <v>211200</v>
      </c>
      <c r="D135" s="21">
        <f>D136+D140+D143+D146+D149</f>
        <v>211200</v>
      </c>
      <c r="E135" s="21">
        <f>E136+E140+E143+E146+E149</f>
        <v>211200</v>
      </c>
      <c r="G135" s="39" t="s">
        <v>584</v>
      </c>
      <c r="H135" s="41">
        <f t="shared" si="11"/>
        <v>211200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211200</v>
      </c>
      <c r="D136" s="2">
        <f>D137+D138+D139</f>
        <v>211200</v>
      </c>
      <c r="E136" s="2">
        <f>E137+E138+E139</f>
        <v>211200</v>
      </c>
      <c r="H136" s="41">
        <f t="shared" si="11"/>
        <v>211200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179255.462</v>
      </c>
      <c r="D138" s="128">
        <f t="shared" ref="D138:E139" si="12">C138</f>
        <v>179255.462</v>
      </c>
      <c r="E138" s="128">
        <f t="shared" si="12"/>
        <v>179255.462</v>
      </c>
      <c r="H138" s="41">
        <f t="shared" si="11"/>
        <v>179255.462</v>
      </c>
    </row>
    <row r="139" spans="1:10" ht="15" customHeight="1" outlineLevel="2">
      <c r="A139" s="130"/>
      <c r="B139" s="129" t="s">
        <v>861</v>
      </c>
      <c r="C139" s="128">
        <v>31944.538</v>
      </c>
      <c r="D139" s="128">
        <f t="shared" si="12"/>
        <v>31944.538</v>
      </c>
      <c r="E139" s="128">
        <f t="shared" si="12"/>
        <v>31944.538</v>
      </c>
      <c r="H139" s="41">
        <f t="shared" si="11"/>
        <v>31944.538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93" t="s">
        <v>581</v>
      </c>
      <c r="B152" s="19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91" t="s">
        <v>208</v>
      </c>
      <c r="B153" s="19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91" t="s">
        <v>212</v>
      </c>
      <c r="B163" s="19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91" t="s">
        <v>214</v>
      </c>
      <c r="B170" s="19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93" t="s">
        <v>582</v>
      </c>
      <c r="B177" s="19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1" t="s">
        <v>217</v>
      </c>
      <c r="B178" s="19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8" t="s">
        <v>849</v>
      </c>
      <c r="B179" s="18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8" t="s">
        <v>848</v>
      </c>
      <c r="B184" s="18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8" t="s">
        <v>846</v>
      </c>
      <c r="B188" s="18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8" t="s">
        <v>843</v>
      </c>
      <c r="B197" s="18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8" t="s">
        <v>842</v>
      </c>
      <c r="B200" s="18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8" t="s">
        <v>841</v>
      </c>
      <c r="B203" s="18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8" t="s">
        <v>836</v>
      </c>
      <c r="B215" s="18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8" t="s">
        <v>834</v>
      </c>
      <c r="B222" s="18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8" t="s">
        <v>830</v>
      </c>
      <c r="B228" s="18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8" t="s">
        <v>828</v>
      </c>
      <c r="B235" s="18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8" t="s">
        <v>826</v>
      </c>
      <c r="B238" s="18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8" t="s">
        <v>823</v>
      </c>
      <c r="B243" s="18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8" t="s">
        <v>817</v>
      </c>
      <c r="B250" s="18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90" t="s">
        <v>67</v>
      </c>
      <c r="B256" s="190"/>
      <c r="C256" s="190"/>
      <c r="D256" s="149" t="s">
        <v>853</v>
      </c>
      <c r="E256" s="149" t="s">
        <v>852</v>
      </c>
      <c r="G256" s="47" t="s">
        <v>589</v>
      </c>
      <c r="H256" s="48">
        <f>C257+C559</f>
        <v>1920000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1375000</v>
      </c>
      <c r="D257" s="37">
        <f>D258+D550</f>
        <v>1375000</v>
      </c>
      <c r="E257" s="37">
        <f>E258+E550</f>
        <v>1375000</v>
      </c>
      <c r="G257" s="39" t="s">
        <v>60</v>
      </c>
      <c r="H257" s="41">
        <f>C257</f>
        <v>1375000</v>
      </c>
      <c r="I257" s="42"/>
      <c r="J257" s="40" t="b">
        <f>AND(H257=I257)</f>
        <v>0</v>
      </c>
    </row>
    <row r="258" spans="1:10">
      <c r="A258" s="178" t="s">
        <v>266</v>
      </c>
      <c r="B258" s="179"/>
      <c r="C258" s="36">
        <f>C259+C339+C483+C547</f>
        <v>1282473.287</v>
      </c>
      <c r="D258" s="36">
        <f>D259+D339+D483+D547</f>
        <v>1282473.287</v>
      </c>
      <c r="E258" s="36">
        <f>E259+E339+E483+E547</f>
        <v>1282473.287</v>
      </c>
      <c r="G258" s="39" t="s">
        <v>57</v>
      </c>
      <c r="H258" s="41">
        <f t="shared" ref="H258:H321" si="21">C258</f>
        <v>1282473.287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790698</v>
      </c>
      <c r="D259" s="33">
        <f>D260+D263+D314</f>
        <v>790698</v>
      </c>
      <c r="E259" s="33">
        <f>E260+E263+E314</f>
        <v>790698</v>
      </c>
      <c r="G259" s="39" t="s">
        <v>590</v>
      </c>
      <c r="H259" s="41">
        <f t="shared" si="21"/>
        <v>790698</v>
      </c>
      <c r="I259" s="42"/>
      <c r="J259" s="40" t="b">
        <f>AND(H259=I259)</f>
        <v>0</v>
      </c>
    </row>
    <row r="260" spans="1:10" outlineLevel="1">
      <c r="A260" s="180" t="s">
        <v>268</v>
      </c>
      <c r="B260" s="181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outlineLevel="1">
      <c r="A263" s="180" t="s">
        <v>269</v>
      </c>
      <c r="B263" s="181"/>
      <c r="C263" s="32">
        <f>C264+C265+C289+C296+C298+C302+C305+C308+C313</f>
        <v>777420</v>
      </c>
      <c r="D263" s="32">
        <f>D264+D265+D289+D296+D298+D302+D305+D308+D313</f>
        <v>777420</v>
      </c>
      <c r="E263" s="32">
        <f>E264+E265+E289+E296+E298+E302+E305+E308+E313</f>
        <v>777420</v>
      </c>
      <c r="H263" s="41">
        <f t="shared" si="21"/>
        <v>777420</v>
      </c>
    </row>
    <row r="264" spans="1:10" outlineLevel="2">
      <c r="A264" s="6">
        <v>1101</v>
      </c>
      <c r="B264" s="4" t="s">
        <v>34</v>
      </c>
      <c r="C264" s="5">
        <v>248220</v>
      </c>
      <c r="D264" s="5">
        <f>C264</f>
        <v>248220</v>
      </c>
      <c r="E264" s="5">
        <f>D264</f>
        <v>248220</v>
      </c>
      <c r="H264" s="41">
        <f t="shared" si="21"/>
        <v>248220</v>
      </c>
    </row>
    <row r="265" spans="1:10" outlineLevel="2">
      <c r="A265" s="6">
        <v>1101</v>
      </c>
      <c r="B265" s="4" t="s">
        <v>35</v>
      </c>
      <c r="C265" s="5">
        <f>SUM(C266:C288)</f>
        <v>356805</v>
      </c>
      <c r="D265" s="5">
        <f>SUM(D266:D288)</f>
        <v>356805</v>
      </c>
      <c r="E265" s="5">
        <f>SUM(E266:E288)</f>
        <v>356805</v>
      </c>
      <c r="H265" s="41">
        <f t="shared" si="21"/>
        <v>356805</v>
      </c>
    </row>
    <row r="266" spans="1:10" outlineLevel="3">
      <c r="A266" s="29"/>
      <c r="B266" s="28" t="s">
        <v>218</v>
      </c>
      <c r="C266" s="30">
        <v>13923</v>
      </c>
      <c r="D266" s="30">
        <f>C266</f>
        <v>13923</v>
      </c>
      <c r="E266" s="30">
        <f>D266</f>
        <v>13923</v>
      </c>
      <c r="H266" s="41">
        <f t="shared" si="21"/>
        <v>13923</v>
      </c>
    </row>
    <row r="267" spans="1:10" outlineLevel="3">
      <c r="A267" s="29"/>
      <c r="B267" s="28" t="s">
        <v>219</v>
      </c>
      <c r="C267" s="30">
        <v>71604</v>
      </c>
      <c r="D267" s="30">
        <f t="shared" ref="D267:E282" si="22">C267</f>
        <v>71604</v>
      </c>
      <c r="E267" s="30">
        <f t="shared" si="22"/>
        <v>71604</v>
      </c>
      <c r="H267" s="41">
        <f t="shared" si="21"/>
        <v>71604</v>
      </c>
    </row>
    <row r="268" spans="1:10" outlineLevel="3">
      <c r="A268" s="29"/>
      <c r="B268" s="28" t="s">
        <v>220</v>
      </c>
      <c r="C268" s="30">
        <v>58020</v>
      </c>
      <c r="D268" s="30">
        <f t="shared" si="22"/>
        <v>58020</v>
      </c>
      <c r="E268" s="30">
        <f t="shared" si="22"/>
        <v>58020</v>
      </c>
      <c r="H268" s="41">
        <f t="shared" si="21"/>
        <v>58020</v>
      </c>
    </row>
    <row r="269" spans="1:10" outlineLevel="3">
      <c r="A269" s="29"/>
      <c r="B269" s="28" t="s">
        <v>221</v>
      </c>
      <c r="C269" s="30">
        <v>1740</v>
      </c>
      <c r="D269" s="30">
        <f t="shared" si="22"/>
        <v>1740</v>
      </c>
      <c r="E269" s="30">
        <f t="shared" si="22"/>
        <v>1740</v>
      </c>
      <c r="H269" s="41">
        <f t="shared" si="21"/>
        <v>1740</v>
      </c>
    </row>
    <row r="270" spans="1:10" outlineLevel="3">
      <c r="A270" s="29"/>
      <c r="B270" s="28" t="s">
        <v>222</v>
      </c>
      <c r="C270" s="30">
        <v>7248</v>
      </c>
      <c r="D270" s="30">
        <f t="shared" si="22"/>
        <v>7248</v>
      </c>
      <c r="E270" s="30">
        <f t="shared" si="22"/>
        <v>7248</v>
      </c>
      <c r="H270" s="41">
        <f t="shared" si="21"/>
        <v>7248</v>
      </c>
    </row>
    <row r="271" spans="1:10" outlineLevel="3">
      <c r="A271" s="29"/>
      <c r="B271" s="28" t="s">
        <v>223</v>
      </c>
      <c r="C271" s="30">
        <v>33828</v>
      </c>
      <c r="D271" s="30">
        <f t="shared" si="22"/>
        <v>33828</v>
      </c>
      <c r="E271" s="30">
        <f t="shared" si="22"/>
        <v>33828</v>
      </c>
      <c r="H271" s="41">
        <f t="shared" si="21"/>
        <v>33828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6114</v>
      </c>
      <c r="D276" s="30">
        <f t="shared" si="22"/>
        <v>6114</v>
      </c>
      <c r="E276" s="30">
        <f t="shared" si="22"/>
        <v>6114</v>
      </c>
      <c r="H276" s="41">
        <f t="shared" si="21"/>
        <v>6114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5856</v>
      </c>
      <c r="D280" s="30">
        <f t="shared" si="22"/>
        <v>5856</v>
      </c>
      <c r="E280" s="30">
        <f t="shared" si="22"/>
        <v>5856</v>
      </c>
      <c r="H280" s="41">
        <f t="shared" si="21"/>
        <v>5856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145152</v>
      </c>
      <c r="D286" s="30">
        <f t="shared" si="23"/>
        <v>145152</v>
      </c>
      <c r="E286" s="30">
        <f t="shared" si="23"/>
        <v>145152</v>
      </c>
      <c r="H286" s="41">
        <f t="shared" si="21"/>
        <v>145152</v>
      </c>
    </row>
    <row r="287" spans="1:8" outlineLevel="3">
      <c r="A287" s="29"/>
      <c r="B287" s="28" t="s">
        <v>239</v>
      </c>
      <c r="C287" s="30">
        <v>13320</v>
      </c>
      <c r="D287" s="30">
        <f t="shared" si="23"/>
        <v>13320</v>
      </c>
      <c r="E287" s="30">
        <f t="shared" si="23"/>
        <v>13320</v>
      </c>
      <c r="H287" s="41">
        <f t="shared" si="21"/>
        <v>13320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19259</v>
      </c>
      <c r="D289" s="5">
        <f>SUM(D290:D295)</f>
        <v>19259</v>
      </c>
      <c r="E289" s="5">
        <f>SUM(E290:E295)</f>
        <v>19259</v>
      </c>
      <c r="H289" s="41">
        <f t="shared" si="21"/>
        <v>19259</v>
      </c>
    </row>
    <row r="290" spans="1:8" outlineLevel="3">
      <c r="A290" s="29"/>
      <c r="B290" s="28" t="s">
        <v>241</v>
      </c>
      <c r="C290" s="30">
        <v>12300</v>
      </c>
      <c r="D290" s="30">
        <f>C290</f>
        <v>12300</v>
      </c>
      <c r="E290" s="30">
        <f>D290</f>
        <v>12300</v>
      </c>
      <c r="H290" s="41">
        <f t="shared" si="21"/>
        <v>12300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3419</v>
      </c>
      <c r="D292" s="30">
        <f t="shared" si="24"/>
        <v>3419</v>
      </c>
      <c r="E292" s="30">
        <f t="shared" si="24"/>
        <v>3419</v>
      </c>
      <c r="H292" s="41">
        <f t="shared" si="21"/>
        <v>3419</v>
      </c>
    </row>
    <row r="293" spans="1:8" outlineLevel="3">
      <c r="A293" s="29"/>
      <c r="B293" s="28" t="s">
        <v>244</v>
      </c>
      <c r="C293" s="30">
        <v>540</v>
      </c>
      <c r="D293" s="30">
        <f t="shared" si="24"/>
        <v>540</v>
      </c>
      <c r="E293" s="30">
        <f t="shared" si="24"/>
        <v>540</v>
      </c>
      <c r="H293" s="41">
        <f t="shared" si="21"/>
        <v>540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3000</v>
      </c>
      <c r="D295" s="30">
        <f t="shared" si="24"/>
        <v>3000</v>
      </c>
      <c r="E295" s="30">
        <f t="shared" si="24"/>
        <v>3000</v>
      </c>
      <c r="H295" s="41">
        <f t="shared" si="21"/>
        <v>3000</v>
      </c>
    </row>
    <row r="296" spans="1:8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19765</v>
      </c>
      <c r="D298" s="5">
        <f>SUM(D299:D301)</f>
        <v>19765</v>
      </c>
      <c r="E298" s="5">
        <f>SUM(E299:E301)</f>
        <v>19765</v>
      </c>
      <c r="H298" s="41">
        <f t="shared" si="21"/>
        <v>19765</v>
      </c>
    </row>
    <row r="299" spans="1:8" outlineLevel="3">
      <c r="A299" s="29"/>
      <c r="B299" s="28" t="s">
        <v>248</v>
      </c>
      <c r="C299" s="30">
        <v>5795</v>
      </c>
      <c r="D299" s="30">
        <f>C299</f>
        <v>5795</v>
      </c>
      <c r="E299" s="30">
        <f>D299</f>
        <v>5795</v>
      </c>
      <c r="H299" s="41">
        <f t="shared" si="21"/>
        <v>5795</v>
      </c>
    </row>
    <row r="300" spans="1:8" outlineLevel="3">
      <c r="A300" s="29"/>
      <c r="B300" s="28" t="s">
        <v>249</v>
      </c>
      <c r="C300" s="30">
        <v>13970</v>
      </c>
      <c r="D300" s="30">
        <f t="shared" ref="D300:E301" si="25">C300</f>
        <v>13970</v>
      </c>
      <c r="E300" s="30">
        <f t="shared" si="25"/>
        <v>13970</v>
      </c>
      <c r="H300" s="41">
        <f t="shared" si="21"/>
        <v>13970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3000</v>
      </c>
      <c r="D302" s="5">
        <f>SUM(D303:D304)</f>
        <v>3000</v>
      </c>
      <c r="E302" s="5">
        <f>SUM(E303:E304)</f>
        <v>3000</v>
      </c>
      <c r="H302" s="41">
        <f t="shared" si="21"/>
        <v>3000</v>
      </c>
    </row>
    <row r="303" spans="1:8" outlineLevel="3">
      <c r="A303" s="29"/>
      <c r="B303" s="28" t="s">
        <v>252</v>
      </c>
      <c r="C303" s="30">
        <v>2000</v>
      </c>
      <c r="D303" s="30">
        <f>C303</f>
        <v>2000</v>
      </c>
      <c r="E303" s="30">
        <f>D303</f>
        <v>2000</v>
      </c>
      <c r="H303" s="41">
        <f t="shared" si="21"/>
        <v>2000</v>
      </c>
    </row>
    <row r="304" spans="1:8" outlineLevel="3">
      <c r="A304" s="29"/>
      <c r="B304" s="28" t="s">
        <v>253</v>
      </c>
      <c r="C304" s="30">
        <v>1000</v>
      </c>
      <c r="D304" s="30">
        <f>C304</f>
        <v>1000</v>
      </c>
      <c r="E304" s="30">
        <f>D304</f>
        <v>1000</v>
      </c>
      <c r="H304" s="41">
        <f t="shared" si="21"/>
        <v>1000</v>
      </c>
    </row>
    <row r="305" spans="1:8" outlineLevel="2">
      <c r="A305" s="6">
        <v>1101</v>
      </c>
      <c r="B305" s="4" t="s">
        <v>38</v>
      </c>
      <c r="C305" s="5">
        <f>SUM(C306:C307)</f>
        <v>7364</v>
      </c>
      <c r="D305" s="5">
        <f>SUM(D306:D307)</f>
        <v>7364</v>
      </c>
      <c r="E305" s="5">
        <f>SUM(E306:E307)</f>
        <v>7364</v>
      </c>
      <c r="H305" s="41">
        <f t="shared" si="21"/>
        <v>7364</v>
      </c>
    </row>
    <row r="306" spans="1:8" outlineLevel="3">
      <c r="A306" s="29"/>
      <c r="B306" s="28" t="s">
        <v>254</v>
      </c>
      <c r="C306" s="30">
        <v>5479</v>
      </c>
      <c r="D306" s="30">
        <f>C306</f>
        <v>5479</v>
      </c>
      <c r="E306" s="30">
        <f>D306</f>
        <v>5479</v>
      </c>
      <c r="H306" s="41">
        <f t="shared" si="21"/>
        <v>5479</v>
      </c>
    </row>
    <row r="307" spans="1:8" outlineLevel="3">
      <c r="A307" s="29"/>
      <c r="B307" s="28" t="s">
        <v>255</v>
      </c>
      <c r="C307" s="30">
        <v>1885</v>
      </c>
      <c r="D307" s="30">
        <f>C307</f>
        <v>1885</v>
      </c>
      <c r="E307" s="30">
        <f>D307</f>
        <v>1885</v>
      </c>
      <c r="H307" s="41">
        <f t="shared" si="21"/>
        <v>1885</v>
      </c>
    </row>
    <row r="308" spans="1:8" outlineLevel="2">
      <c r="A308" s="6">
        <v>1101</v>
      </c>
      <c r="B308" s="4" t="s">
        <v>39</v>
      </c>
      <c r="C308" s="5">
        <f>SUM(C309:C312)</f>
        <v>112707</v>
      </c>
      <c r="D308" s="5">
        <f>SUM(D309:D312)</f>
        <v>112707</v>
      </c>
      <c r="E308" s="5">
        <f>SUM(E309:E312)</f>
        <v>112707</v>
      </c>
      <c r="H308" s="41">
        <f t="shared" si="21"/>
        <v>112707</v>
      </c>
    </row>
    <row r="309" spans="1:8" outlineLevel="3">
      <c r="A309" s="29"/>
      <c r="B309" s="28" t="s">
        <v>256</v>
      </c>
      <c r="C309" s="30">
        <v>80505</v>
      </c>
      <c r="D309" s="30">
        <f>C309</f>
        <v>80505</v>
      </c>
      <c r="E309" s="30">
        <f>D309</f>
        <v>80505</v>
      </c>
      <c r="H309" s="41">
        <f t="shared" si="21"/>
        <v>80505</v>
      </c>
    </row>
    <row r="310" spans="1:8" outlineLevel="3">
      <c r="A310" s="29"/>
      <c r="B310" s="28" t="s">
        <v>257</v>
      </c>
      <c r="C310" s="30">
        <v>25762</v>
      </c>
      <c r="D310" s="30">
        <f t="shared" ref="D310:E312" si="26">C310</f>
        <v>25762</v>
      </c>
      <c r="E310" s="30">
        <f t="shared" si="26"/>
        <v>25762</v>
      </c>
      <c r="H310" s="41">
        <f t="shared" si="21"/>
        <v>25762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6440</v>
      </c>
      <c r="D312" s="30">
        <f t="shared" si="26"/>
        <v>6440</v>
      </c>
      <c r="E312" s="30">
        <f t="shared" si="26"/>
        <v>6440</v>
      </c>
      <c r="H312" s="41">
        <f t="shared" si="21"/>
        <v>6440</v>
      </c>
    </row>
    <row r="313" spans="1:8" outlineLevel="2">
      <c r="A313" s="6">
        <v>1101</v>
      </c>
      <c r="B313" s="4" t="s">
        <v>112</v>
      </c>
      <c r="C313" s="5">
        <v>10000</v>
      </c>
      <c r="D313" s="5">
        <f>C313</f>
        <v>10000</v>
      </c>
      <c r="E313" s="5">
        <f>D313</f>
        <v>10000</v>
      </c>
      <c r="H313" s="41">
        <f t="shared" si="21"/>
        <v>10000</v>
      </c>
    </row>
    <row r="314" spans="1:8" outlineLevel="1">
      <c r="A314" s="180" t="s">
        <v>601</v>
      </c>
      <c r="B314" s="181"/>
      <c r="C314" s="32">
        <f>C315+C325+C331+C336+C337+C338+C328</f>
        <v>9246</v>
      </c>
      <c r="D314" s="32">
        <f>D315+D325+D331+D336+D337+D338+D328</f>
        <v>9246</v>
      </c>
      <c r="E314" s="32">
        <f>E315+E325+E331+E336+E337+E338+E328</f>
        <v>9246</v>
      </c>
      <c r="H314" s="41">
        <f t="shared" si="21"/>
        <v>9246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7663</v>
      </c>
      <c r="D325" s="5">
        <f>SUM(D326:D327)</f>
        <v>7663</v>
      </c>
      <c r="E325" s="5">
        <f>SUM(E326:E327)</f>
        <v>7663</v>
      </c>
      <c r="H325" s="41">
        <f t="shared" si="28"/>
        <v>7663</v>
      </c>
    </row>
    <row r="326" spans="1:8" outlineLevel="3">
      <c r="A326" s="29"/>
      <c r="B326" s="28" t="s">
        <v>264</v>
      </c>
      <c r="C326" s="30">
        <v>7663</v>
      </c>
      <c r="D326" s="30">
        <f>C326</f>
        <v>7663</v>
      </c>
      <c r="E326" s="30">
        <f>D326</f>
        <v>7663</v>
      </c>
      <c r="H326" s="41">
        <f t="shared" si="28"/>
        <v>7663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241</v>
      </c>
      <c r="D328" s="5">
        <f>SUM(D329:D330)</f>
        <v>241</v>
      </c>
      <c r="E328" s="5">
        <f>SUM(E329:E330)</f>
        <v>241</v>
      </c>
      <c r="H328" s="41">
        <f t="shared" si="28"/>
        <v>241</v>
      </c>
    </row>
    <row r="329" spans="1:8" outlineLevel="3">
      <c r="A329" s="29"/>
      <c r="B329" s="28" t="s">
        <v>254</v>
      </c>
      <c r="C329" s="30">
        <v>166</v>
      </c>
      <c r="D329" s="30">
        <f>C329</f>
        <v>166</v>
      </c>
      <c r="E329" s="30">
        <f>D329</f>
        <v>166</v>
      </c>
      <c r="H329" s="41">
        <f t="shared" si="28"/>
        <v>166</v>
      </c>
    </row>
    <row r="330" spans="1:8" outlineLevel="3">
      <c r="A330" s="29"/>
      <c r="B330" s="28" t="s">
        <v>255</v>
      </c>
      <c r="C330" s="30">
        <v>75</v>
      </c>
      <c r="D330" s="30">
        <f>C330</f>
        <v>75</v>
      </c>
      <c r="E330" s="30">
        <f>D330</f>
        <v>75</v>
      </c>
      <c r="H330" s="41">
        <f t="shared" si="28"/>
        <v>75</v>
      </c>
    </row>
    <row r="331" spans="1:8" outlineLevel="2">
      <c r="A331" s="6">
        <v>1102</v>
      </c>
      <c r="B331" s="4" t="s">
        <v>39</v>
      </c>
      <c r="C331" s="5">
        <f>SUM(C332:C335)</f>
        <v>1342</v>
      </c>
      <c r="D331" s="5">
        <f>SUM(D332:D335)</f>
        <v>1342</v>
      </c>
      <c r="E331" s="5">
        <f>SUM(E332:E335)</f>
        <v>1342</v>
      </c>
      <c r="H331" s="41">
        <f t="shared" si="28"/>
        <v>1342</v>
      </c>
    </row>
    <row r="332" spans="1:8" outlineLevel="3">
      <c r="A332" s="29"/>
      <c r="B332" s="28" t="s">
        <v>256</v>
      </c>
      <c r="C332" s="30">
        <v>958</v>
      </c>
      <c r="D332" s="30">
        <f>C332</f>
        <v>958</v>
      </c>
      <c r="E332" s="30">
        <f>D332</f>
        <v>958</v>
      </c>
      <c r="H332" s="41">
        <f t="shared" si="28"/>
        <v>958</v>
      </c>
    </row>
    <row r="333" spans="1:8" outlineLevel="3">
      <c r="A333" s="29"/>
      <c r="B333" s="28" t="s">
        <v>257</v>
      </c>
      <c r="C333" s="30">
        <v>307</v>
      </c>
      <c r="D333" s="30">
        <f t="shared" ref="D333:E335" si="29">C333</f>
        <v>307</v>
      </c>
      <c r="E333" s="30">
        <f t="shared" si="29"/>
        <v>307</v>
      </c>
      <c r="H333" s="41">
        <f t="shared" si="28"/>
        <v>307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77</v>
      </c>
      <c r="D335" s="30">
        <f t="shared" si="29"/>
        <v>77</v>
      </c>
      <c r="E335" s="30">
        <f t="shared" si="29"/>
        <v>77</v>
      </c>
      <c r="H335" s="41">
        <f t="shared" si="28"/>
        <v>77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6" t="s">
        <v>270</v>
      </c>
      <c r="B339" s="177"/>
      <c r="C339" s="33">
        <f>C340+C444+C482</f>
        <v>420200</v>
      </c>
      <c r="D339" s="33">
        <f>D340+D444+D482</f>
        <v>420200</v>
      </c>
      <c r="E339" s="33">
        <f>E340+E444+E482</f>
        <v>420200</v>
      </c>
      <c r="G339" s="39" t="s">
        <v>591</v>
      </c>
      <c r="H339" s="41">
        <f t="shared" si="28"/>
        <v>420200</v>
      </c>
      <c r="I339" s="42"/>
      <c r="J339" s="40" t="b">
        <f>AND(H339=I339)</f>
        <v>0</v>
      </c>
    </row>
    <row r="340" spans="1:10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386500</v>
      </c>
      <c r="D340" s="32">
        <f>D341+D342+D343+D344+D347+D348+D353+D356+D357+D362+D367+BH290668+D371+D372+D373+D376+D377+D378+D382+D388+D391+D392+D395+D398+D399+D404+D407+D408+D409+D412+D415+D416+D419+D420+D421+D422+D429+D443</f>
        <v>386500</v>
      </c>
      <c r="E340" s="32">
        <f>E341+E342+E343+E344+E347+E348+E353+E356+E357+E362+E367+BI290668+E371+E372+E373+E376+E377+E378+E382+E388+E391+E392+E395+E398+E399+E404+E407+E408+E409+E412+E415+E416+E419+E420+E421+E422+E429+E443</f>
        <v>386500</v>
      </c>
      <c r="H340" s="41">
        <f t="shared" si="28"/>
        <v>386500</v>
      </c>
    </row>
    <row r="341" spans="1:10" outlineLevel="2">
      <c r="A341" s="6">
        <v>2201</v>
      </c>
      <c r="B341" s="34" t="s">
        <v>272</v>
      </c>
      <c r="C341" s="5">
        <v>1500</v>
      </c>
      <c r="D341" s="5">
        <f>C341</f>
        <v>1500</v>
      </c>
      <c r="E341" s="5">
        <f>D341</f>
        <v>1500</v>
      </c>
      <c r="H341" s="41">
        <f t="shared" si="28"/>
        <v>1500</v>
      </c>
    </row>
    <row r="342" spans="1:10" outlineLevel="2">
      <c r="A342" s="6">
        <v>2201</v>
      </c>
      <c r="B342" s="4" t="s">
        <v>40</v>
      </c>
      <c r="C342" s="5">
        <v>7000</v>
      </c>
      <c r="D342" s="5">
        <f t="shared" ref="D342:E343" si="31">C342</f>
        <v>7000</v>
      </c>
      <c r="E342" s="5">
        <f t="shared" si="31"/>
        <v>7000</v>
      </c>
      <c r="H342" s="41">
        <f t="shared" si="28"/>
        <v>7000</v>
      </c>
    </row>
    <row r="343" spans="1:10" outlineLevel="2">
      <c r="A343" s="6">
        <v>2201</v>
      </c>
      <c r="B343" s="4" t="s">
        <v>41</v>
      </c>
      <c r="C343" s="5">
        <v>140000</v>
      </c>
      <c r="D343" s="5">
        <f t="shared" si="31"/>
        <v>140000</v>
      </c>
      <c r="E343" s="5">
        <f t="shared" si="31"/>
        <v>140000</v>
      </c>
      <c r="H343" s="41">
        <f t="shared" si="28"/>
        <v>140000</v>
      </c>
    </row>
    <row r="344" spans="1:10" outlineLevel="2">
      <c r="A344" s="6">
        <v>2201</v>
      </c>
      <c r="B344" s="4" t="s">
        <v>273</v>
      </c>
      <c r="C344" s="5">
        <f>SUM(C345:C346)</f>
        <v>6500</v>
      </c>
      <c r="D344" s="5">
        <f>SUM(D345:D346)</f>
        <v>6500</v>
      </c>
      <c r="E344" s="5">
        <f>SUM(E345:E346)</f>
        <v>6500</v>
      </c>
      <c r="H344" s="41">
        <f t="shared" si="28"/>
        <v>6500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43700</v>
      </c>
      <c r="D348" s="5">
        <f>SUM(D349:D352)</f>
        <v>43700</v>
      </c>
      <c r="E348" s="5">
        <f>SUM(E349:E352)</f>
        <v>43700</v>
      </c>
      <c r="H348" s="41">
        <f t="shared" si="28"/>
        <v>43700</v>
      </c>
    </row>
    <row r="349" spans="1:10" outlineLevel="3">
      <c r="A349" s="29"/>
      <c r="B349" s="28" t="s">
        <v>278</v>
      </c>
      <c r="C349" s="30">
        <v>5000</v>
      </c>
      <c r="D349" s="30">
        <f>C349</f>
        <v>5000</v>
      </c>
      <c r="E349" s="30">
        <f>D349</f>
        <v>5000</v>
      </c>
      <c r="H349" s="41">
        <f t="shared" si="28"/>
        <v>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3700</v>
      </c>
      <c r="D351" s="30">
        <f t="shared" si="33"/>
        <v>3700</v>
      </c>
      <c r="E351" s="30">
        <f t="shared" si="33"/>
        <v>3700</v>
      </c>
      <c r="H351" s="41">
        <f t="shared" si="28"/>
        <v>3700</v>
      </c>
    </row>
    <row r="352" spans="1:10" outlineLevel="3">
      <c r="A352" s="29"/>
      <c r="B352" s="28" t="s">
        <v>281</v>
      </c>
      <c r="C352" s="30">
        <v>35000</v>
      </c>
      <c r="D352" s="30">
        <f t="shared" si="33"/>
        <v>35000</v>
      </c>
      <c r="E352" s="30">
        <f t="shared" si="33"/>
        <v>35000</v>
      </c>
      <c r="H352" s="41">
        <f t="shared" si="28"/>
        <v>35000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12000</v>
      </c>
      <c r="D357" s="5">
        <f>SUM(D358:D361)</f>
        <v>12000</v>
      </c>
      <c r="E357" s="5">
        <f>SUM(E358:E361)</f>
        <v>12000</v>
      </c>
      <c r="H357" s="41">
        <f t="shared" si="28"/>
        <v>12000</v>
      </c>
    </row>
    <row r="358" spans="1:8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  <c r="H358" s="41">
        <f t="shared" si="28"/>
        <v>10000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36500</v>
      </c>
      <c r="D362" s="5">
        <f>SUM(D363:D366)</f>
        <v>36500</v>
      </c>
      <c r="E362" s="5">
        <f>SUM(E363:E366)</f>
        <v>36500</v>
      </c>
      <c r="H362" s="41">
        <f t="shared" si="28"/>
        <v>36500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outlineLevel="3">
      <c r="A364" s="29"/>
      <c r="B364" s="28" t="s">
        <v>292</v>
      </c>
      <c r="C364" s="30">
        <v>25000</v>
      </c>
      <c r="D364" s="30">
        <f t="shared" ref="D364:E366" si="36">C364</f>
        <v>25000</v>
      </c>
      <c r="E364" s="30">
        <f t="shared" si="36"/>
        <v>25000</v>
      </c>
      <c r="H364" s="41">
        <f t="shared" si="28"/>
        <v>25000</v>
      </c>
    </row>
    <row r="365" spans="1:8" outlineLevel="3">
      <c r="A365" s="29"/>
      <c r="B365" s="28" t="s">
        <v>293</v>
      </c>
      <c r="C365" s="30">
        <v>1500</v>
      </c>
      <c r="D365" s="30">
        <f t="shared" si="36"/>
        <v>1500</v>
      </c>
      <c r="E365" s="30">
        <f t="shared" si="36"/>
        <v>1500</v>
      </c>
      <c r="H365" s="41">
        <f t="shared" si="28"/>
        <v>1500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600</v>
      </c>
      <c r="D367" s="5">
        <f>C367</f>
        <v>600</v>
      </c>
      <c r="E367" s="5">
        <f>D367</f>
        <v>600</v>
      </c>
      <c r="H367" s="41">
        <f t="shared" si="28"/>
        <v>600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8000</v>
      </c>
      <c r="D372" s="5">
        <f t="shared" si="37"/>
        <v>8000</v>
      </c>
      <c r="E372" s="5">
        <f t="shared" si="37"/>
        <v>8000</v>
      </c>
      <c r="H372" s="41">
        <f t="shared" si="28"/>
        <v>8000</v>
      </c>
    </row>
    <row r="373" spans="1:8" outlineLevel="2" collapsed="1">
      <c r="A373" s="6">
        <v>2201</v>
      </c>
      <c r="B373" s="4" t="s">
        <v>298</v>
      </c>
      <c r="C373" s="5">
        <f>SUM(C374:C375)</f>
        <v>800</v>
      </c>
      <c r="D373" s="5">
        <f>SUM(D374:D375)</f>
        <v>800</v>
      </c>
      <c r="E373" s="5">
        <f>SUM(E374:E375)</f>
        <v>800</v>
      </c>
      <c r="H373" s="41">
        <f t="shared" si="28"/>
        <v>800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300</v>
      </c>
      <c r="D375" s="30">
        <f t="shared" si="38"/>
        <v>300</v>
      </c>
      <c r="E375" s="30">
        <f t="shared" si="38"/>
        <v>300</v>
      </c>
      <c r="H375" s="41">
        <f t="shared" si="28"/>
        <v>300</v>
      </c>
    </row>
    <row r="376" spans="1:8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outlineLevel="2" collapsed="1">
      <c r="A377" s="6">
        <v>2201</v>
      </c>
      <c r="B377" s="4" t="s">
        <v>302</v>
      </c>
      <c r="C377" s="5">
        <v>4000</v>
      </c>
      <c r="D377" s="5">
        <f t="shared" si="38"/>
        <v>4000</v>
      </c>
      <c r="E377" s="5">
        <f t="shared" si="38"/>
        <v>4000</v>
      </c>
      <c r="H377" s="41">
        <f t="shared" si="28"/>
        <v>4000</v>
      </c>
    </row>
    <row r="378" spans="1:8" outlineLevel="2">
      <c r="A378" s="6">
        <v>2201</v>
      </c>
      <c r="B378" s="4" t="s">
        <v>303</v>
      </c>
      <c r="C378" s="5">
        <f>SUM(C379:C381)</f>
        <v>10500</v>
      </c>
      <c r="D378" s="5">
        <f>SUM(D379:D381)</f>
        <v>10500</v>
      </c>
      <c r="E378" s="5">
        <f>SUM(E379:E381)</f>
        <v>10500</v>
      </c>
      <c r="H378" s="41">
        <f t="shared" si="28"/>
        <v>10500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>
        <v>4000</v>
      </c>
      <c r="D380" s="30">
        <f t="shared" ref="D380:E381" si="39">C380</f>
        <v>4000</v>
      </c>
      <c r="E380" s="30">
        <f t="shared" si="39"/>
        <v>4000</v>
      </c>
      <c r="H380" s="41">
        <f t="shared" si="28"/>
        <v>4000</v>
      </c>
    </row>
    <row r="381" spans="1:8" outlineLevel="3">
      <c r="A381" s="29"/>
      <c r="B381" s="28" t="s">
        <v>47</v>
      </c>
      <c r="C381" s="30">
        <v>2500</v>
      </c>
      <c r="D381" s="30">
        <f t="shared" si="39"/>
        <v>2500</v>
      </c>
      <c r="E381" s="30">
        <f t="shared" si="39"/>
        <v>2500</v>
      </c>
      <c r="H381" s="41">
        <f t="shared" si="28"/>
        <v>2500</v>
      </c>
    </row>
    <row r="382" spans="1:8" outlineLevel="2">
      <c r="A382" s="6">
        <v>2201</v>
      </c>
      <c r="B382" s="4" t="s">
        <v>114</v>
      </c>
      <c r="C382" s="5">
        <f>SUM(C383:C387)</f>
        <v>9840</v>
      </c>
      <c r="D382" s="5">
        <f>SUM(D383:D387)</f>
        <v>9840</v>
      </c>
      <c r="E382" s="5">
        <f>SUM(E383:E387)</f>
        <v>9840</v>
      </c>
      <c r="H382" s="41">
        <f t="shared" si="28"/>
        <v>9840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2840</v>
      </c>
      <c r="D386" s="30">
        <f t="shared" si="40"/>
        <v>2840</v>
      </c>
      <c r="E386" s="30">
        <f t="shared" si="40"/>
        <v>2840</v>
      </c>
      <c r="H386" s="41">
        <f t="shared" ref="H386:H449" si="41">C386</f>
        <v>2840</v>
      </c>
    </row>
    <row r="387" spans="1:8" outlineLevel="3">
      <c r="A387" s="29"/>
      <c r="B387" s="28" t="s">
        <v>308</v>
      </c>
      <c r="C387" s="30">
        <v>6000</v>
      </c>
      <c r="D387" s="30">
        <f t="shared" si="40"/>
        <v>6000</v>
      </c>
      <c r="E387" s="30">
        <f t="shared" si="40"/>
        <v>6000</v>
      </c>
      <c r="H387" s="41">
        <f t="shared" si="41"/>
        <v>6000</v>
      </c>
    </row>
    <row r="388" spans="1:8" outlineLevel="2">
      <c r="A388" s="6">
        <v>2201</v>
      </c>
      <c r="B388" s="4" t="s">
        <v>309</v>
      </c>
      <c r="C388" s="5">
        <f>SUM(C389:C390)</f>
        <v>400</v>
      </c>
      <c r="D388" s="5">
        <f>SUM(D389:D390)</f>
        <v>400</v>
      </c>
      <c r="E388" s="5">
        <f>SUM(E389:E390)</f>
        <v>400</v>
      </c>
      <c r="H388" s="41">
        <f t="shared" si="41"/>
        <v>400</v>
      </c>
    </row>
    <row r="389" spans="1:8" outlineLevel="3">
      <c r="A389" s="29"/>
      <c r="B389" s="28" t="s">
        <v>48</v>
      </c>
      <c r="C389" s="30">
        <v>400</v>
      </c>
      <c r="D389" s="30">
        <f t="shared" ref="D389:E391" si="42">C389</f>
        <v>400</v>
      </c>
      <c r="E389" s="30">
        <f t="shared" si="42"/>
        <v>400</v>
      </c>
      <c r="H389" s="41">
        <f t="shared" si="41"/>
        <v>400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12000</v>
      </c>
      <c r="D392" s="5">
        <f>SUM(D393:D394)</f>
        <v>12000</v>
      </c>
      <c r="E392" s="5">
        <f>SUM(E393:E394)</f>
        <v>12000</v>
      </c>
      <c r="H392" s="41">
        <f t="shared" si="41"/>
        <v>12000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12000</v>
      </c>
      <c r="D394" s="30">
        <f>C394</f>
        <v>12000</v>
      </c>
      <c r="E394" s="30">
        <f>D394</f>
        <v>12000</v>
      </c>
      <c r="H394" s="41">
        <f t="shared" si="41"/>
        <v>12000</v>
      </c>
    </row>
    <row r="395" spans="1:8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outlineLevel="3">
      <c r="A396" s="29"/>
      <c r="B396" s="28" t="s">
        <v>315</v>
      </c>
      <c r="C396" s="30">
        <v>200</v>
      </c>
      <c r="D396" s="30">
        <f t="shared" ref="D396:E398" si="43">C396</f>
        <v>200</v>
      </c>
      <c r="E396" s="30">
        <f t="shared" si="43"/>
        <v>200</v>
      </c>
      <c r="H396" s="41">
        <f t="shared" si="41"/>
        <v>200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1500</v>
      </c>
      <c r="D399" s="5">
        <f>SUM(D400:D403)</f>
        <v>1500</v>
      </c>
      <c r="E399" s="5">
        <f>SUM(E400:E403)</f>
        <v>1500</v>
      </c>
      <c r="H399" s="41">
        <f t="shared" si="41"/>
        <v>1500</v>
      </c>
    </row>
    <row r="400" spans="1:8" outlineLevel="3">
      <c r="A400" s="29"/>
      <c r="B400" s="28" t="s">
        <v>318</v>
      </c>
      <c r="C400" s="30">
        <v>1500</v>
      </c>
      <c r="D400" s="30">
        <f>C400</f>
        <v>1500</v>
      </c>
      <c r="E400" s="30">
        <f>D400</f>
        <v>1500</v>
      </c>
      <c r="H400" s="41">
        <f t="shared" si="41"/>
        <v>1500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  <c r="H404" s="41">
        <f t="shared" si="41"/>
        <v>400</v>
      </c>
    </row>
    <row r="405" spans="1:8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6500</v>
      </c>
      <c r="D412" s="5">
        <f>SUM(D413:D414)</f>
        <v>6500</v>
      </c>
      <c r="E412" s="5">
        <f>SUM(E413:E414)</f>
        <v>6500</v>
      </c>
      <c r="H412" s="41">
        <f t="shared" si="41"/>
        <v>6500</v>
      </c>
    </row>
    <row r="413" spans="1:8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outlineLevel="3">
      <c r="A414" s="29"/>
      <c r="B414" s="28" t="s">
        <v>329</v>
      </c>
      <c r="C414" s="30">
        <v>500</v>
      </c>
      <c r="D414" s="30">
        <f t="shared" si="46"/>
        <v>500</v>
      </c>
      <c r="E414" s="30">
        <f t="shared" si="46"/>
        <v>500</v>
      </c>
      <c r="H414" s="41">
        <f t="shared" si="41"/>
        <v>500</v>
      </c>
    </row>
    <row r="415" spans="1:8" outlineLevel="2">
      <c r="A415" s="6">
        <v>2201</v>
      </c>
      <c r="B415" s="4" t="s">
        <v>118</v>
      </c>
      <c r="C415" s="5">
        <v>12000</v>
      </c>
      <c r="D415" s="5">
        <f t="shared" si="46"/>
        <v>12000</v>
      </c>
      <c r="E415" s="5">
        <f t="shared" si="46"/>
        <v>12000</v>
      </c>
      <c r="H415" s="41">
        <f t="shared" si="41"/>
        <v>12000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300</v>
      </c>
      <c r="D419" s="5">
        <f t="shared" si="47"/>
        <v>300</v>
      </c>
      <c r="E419" s="5">
        <f t="shared" si="47"/>
        <v>300</v>
      </c>
      <c r="H419" s="41">
        <f t="shared" si="41"/>
        <v>300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380</v>
      </c>
      <c r="D421" s="5">
        <f t="shared" si="47"/>
        <v>380</v>
      </c>
      <c r="E421" s="5">
        <f t="shared" si="47"/>
        <v>380</v>
      </c>
      <c r="H421" s="41">
        <f t="shared" si="41"/>
        <v>380</v>
      </c>
    </row>
    <row r="422" spans="1:8" outlineLevel="2" collapsed="1">
      <c r="A422" s="6">
        <v>2201</v>
      </c>
      <c r="B422" s="4" t="s">
        <v>119</v>
      </c>
      <c r="C422" s="5">
        <f>SUM(C423:C428)</f>
        <v>880</v>
      </c>
      <c r="D422" s="5">
        <f>SUM(D423:D428)</f>
        <v>880</v>
      </c>
      <c r="E422" s="5">
        <f>SUM(E423:E428)</f>
        <v>880</v>
      </c>
      <c r="H422" s="41">
        <f t="shared" si="41"/>
        <v>880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700</v>
      </c>
      <c r="D425" s="30">
        <f t="shared" si="48"/>
        <v>700</v>
      </c>
      <c r="E425" s="30">
        <f t="shared" si="48"/>
        <v>700</v>
      </c>
      <c r="H425" s="41">
        <f t="shared" si="41"/>
        <v>700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59500</v>
      </c>
      <c r="D429" s="5">
        <f>SUM(D430:D442)</f>
        <v>59500</v>
      </c>
      <c r="E429" s="5">
        <f>SUM(E430:E442)</f>
        <v>59500</v>
      </c>
      <c r="H429" s="41">
        <f t="shared" si="41"/>
        <v>59500</v>
      </c>
    </row>
    <row r="430" spans="1:8" outlineLevel="3">
      <c r="A430" s="29"/>
      <c r="B430" s="28" t="s">
        <v>343</v>
      </c>
      <c r="C430" s="30">
        <v>2000</v>
      </c>
      <c r="D430" s="30">
        <f>C430</f>
        <v>2000</v>
      </c>
      <c r="E430" s="30">
        <f>D430</f>
        <v>2000</v>
      </c>
      <c r="H430" s="41">
        <f t="shared" si="41"/>
        <v>2000</v>
      </c>
    </row>
    <row r="431" spans="1:8" outlineLevel="3">
      <c r="A431" s="29"/>
      <c r="B431" s="28" t="s">
        <v>344</v>
      </c>
      <c r="C431" s="30">
        <v>40000</v>
      </c>
      <c r="D431" s="30">
        <f t="shared" ref="D431:E442" si="49">C431</f>
        <v>40000</v>
      </c>
      <c r="E431" s="30">
        <f t="shared" si="49"/>
        <v>40000</v>
      </c>
      <c r="H431" s="41">
        <f t="shared" si="41"/>
        <v>40000</v>
      </c>
    </row>
    <row r="432" spans="1:8" outlineLevel="3">
      <c r="A432" s="29"/>
      <c r="B432" s="28" t="s">
        <v>345</v>
      </c>
      <c r="C432" s="30">
        <v>4000</v>
      </c>
      <c r="D432" s="30">
        <f t="shared" si="49"/>
        <v>4000</v>
      </c>
      <c r="E432" s="30">
        <f t="shared" si="49"/>
        <v>4000</v>
      </c>
      <c r="H432" s="41">
        <f t="shared" si="41"/>
        <v>4000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>
        <v>1000</v>
      </c>
      <c r="D434" s="30">
        <f t="shared" si="49"/>
        <v>1000</v>
      </c>
      <c r="E434" s="30">
        <f t="shared" si="49"/>
        <v>1000</v>
      </c>
      <c r="H434" s="41">
        <f t="shared" si="41"/>
        <v>1000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3500</v>
      </c>
      <c r="D439" s="30">
        <f t="shared" si="49"/>
        <v>3500</v>
      </c>
      <c r="E439" s="30">
        <f t="shared" si="49"/>
        <v>3500</v>
      </c>
      <c r="H439" s="41">
        <f t="shared" si="41"/>
        <v>3500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</v>
      </c>
      <c r="D441" s="30">
        <f t="shared" si="49"/>
        <v>2000</v>
      </c>
      <c r="E441" s="30">
        <f t="shared" si="49"/>
        <v>2000</v>
      </c>
      <c r="H441" s="41">
        <f t="shared" si="41"/>
        <v>2000</v>
      </c>
    </row>
    <row r="442" spans="1:8" outlineLevel="3">
      <c r="A442" s="29"/>
      <c r="B442" s="28" t="s">
        <v>355</v>
      </c>
      <c r="C442" s="30">
        <v>5000</v>
      </c>
      <c r="D442" s="30">
        <f t="shared" si="49"/>
        <v>5000</v>
      </c>
      <c r="E442" s="30">
        <f t="shared" si="49"/>
        <v>5000</v>
      </c>
      <c r="H442" s="41">
        <f t="shared" si="41"/>
        <v>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0" t="s">
        <v>357</v>
      </c>
      <c r="B444" s="181"/>
      <c r="C444" s="32">
        <f>C445+C454+C455+C459+C462+C463+C468+C474+C477+C480+C481+C450</f>
        <v>33700</v>
      </c>
      <c r="D444" s="32">
        <f>D445+D454+D455+D459+D462+D463+D468+D474+D477+D480+D481+D450</f>
        <v>33700</v>
      </c>
      <c r="E444" s="32">
        <f>E445+E454+E455+E459+E462+E463+E468+E474+E477+E480+E481+E450</f>
        <v>33700</v>
      </c>
      <c r="H444" s="41">
        <f t="shared" si="41"/>
        <v>33700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26200</v>
      </c>
      <c r="D445" s="5">
        <f>SUM(D446:D449)</f>
        <v>26200</v>
      </c>
      <c r="E445" s="5">
        <f>SUM(E446:E449)</f>
        <v>26200</v>
      </c>
      <c r="H445" s="41">
        <f t="shared" si="41"/>
        <v>26200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200</v>
      </c>
      <c r="D447" s="30">
        <f t="shared" ref="D447:E449" si="50">C447</f>
        <v>200</v>
      </c>
      <c r="E447" s="30">
        <f t="shared" si="50"/>
        <v>200</v>
      </c>
      <c r="H447" s="41">
        <f t="shared" si="41"/>
        <v>200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24000</v>
      </c>
      <c r="D449" s="30">
        <f t="shared" si="50"/>
        <v>24000</v>
      </c>
      <c r="E449" s="30">
        <f t="shared" si="50"/>
        <v>24000</v>
      </c>
      <c r="H449" s="41">
        <f t="shared" si="41"/>
        <v>24000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1500</v>
      </c>
      <c r="D474" s="5">
        <f>SUM(D475:D476)</f>
        <v>1500</v>
      </c>
      <c r="E474" s="5">
        <f>SUM(E475:E476)</f>
        <v>1500</v>
      </c>
      <c r="H474" s="41">
        <f t="shared" si="51"/>
        <v>1500</v>
      </c>
    </row>
    <row r="475" spans="1:8" ht="15" customHeight="1" outlineLevel="3">
      <c r="A475" s="28"/>
      <c r="B475" s="28" t="s">
        <v>383</v>
      </c>
      <c r="C475" s="30">
        <v>1500</v>
      </c>
      <c r="D475" s="30">
        <f>C475</f>
        <v>1500</v>
      </c>
      <c r="E475" s="30">
        <f>D475</f>
        <v>1500</v>
      </c>
      <c r="H475" s="41">
        <f t="shared" si="51"/>
        <v>1500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6" t="s">
        <v>389</v>
      </c>
      <c r="B483" s="187"/>
      <c r="C483" s="35">
        <f>C484+C504+C509+C522+C528+C538</f>
        <v>63836</v>
      </c>
      <c r="D483" s="35">
        <f>D484+D504+D509+D522+D528+D538</f>
        <v>63836</v>
      </c>
      <c r="E483" s="35">
        <f>E484+E504+E509+E522+E528+E538</f>
        <v>63836</v>
      </c>
      <c r="G483" s="39" t="s">
        <v>592</v>
      </c>
      <c r="H483" s="41">
        <f t="shared" si="51"/>
        <v>63836</v>
      </c>
      <c r="I483" s="42"/>
      <c r="J483" s="40" t="b">
        <f>AND(H483=I483)</f>
        <v>0</v>
      </c>
    </row>
    <row r="484" spans="1:10" outlineLevel="1">
      <c r="A484" s="180" t="s">
        <v>390</v>
      </c>
      <c r="B484" s="181"/>
      <c r="C484" s="32">
        <f>C485+C486+C490+C491+C494+C497+C500+C501+C502+C503</f>
        <v>37900</v>
      </c>
      <c r="D484" s="32">
        <f>D485+D486+D490+D491+D494+D497+D500+D501+D502+D503</f>
        <v>37900</v>
      </c>
      <c r="E484" s="32">
        <f>E485+E486+E490+E491+E494+E497+E500+E501+E502+E503</f>
        <v>37900</v>
      </c>
      <c r="H484" s="41">
        <f t="shared" si="51"/>
        <v>37900</v>
      </c>
    </row>
    <row r="485" spans="1:10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outlineLevel="2">
      <c r="A486" s="6">
        <v>3302</v>
      </c>
      <c r="B486" s="4" t="s">
        <v>392</v>
      </c>
      <c r="C486" s="5">
        <f>SUM(C487:C489)</f>
        <v>22000</v>
      </c>
      <c r="D486" s="5">
        <f>SUM(D487:D489)</f>
        <v>22000</v>
      </c>
      <c r="E486" s="5">
        <f>SUM(E487:E489)</f>
        <v>22000</v>
      </c>
      <c r="H486" s="41">
        <f t="shared" si="51"/>
        <v>22000</v>
      </c>
    </row>
    <row r="487" spans="1:10" ht="15" customHeight="1" outlineLevel="3">
      <c r="A487" s="28"/>
      <c r="B487" s="28" t="s">
        <v>393</v>
      </c>
      <c r="C487" s="30">
        <v>10500</v>
      </c>
      <c r="D487" s="30">
        <f>C487</f>
        <v>10500</v>
      </c>
      <c r="E487" s="30">
        <f>D487</f>
        <v>10500</v>
      </c>
      <c r="H487" s="41">
        <f t="shared" si="51"/>
        <v>10500</v>
      </c>
    </row>
    <row r="488" spans="1:10" ht="15" customHeight="1" outlineLevel="3">
      <c r="A488" s="28"/>
      <c r="B488" s="28" t="s">
        <v>394</v>
      </c>
      <c r="C488" s="30">
        <v>11500</v>
      </c>
      <c r="D488" s="30">
        <f t="shared" ref="D488:E489" si="58">C488</f>
        <v>11500</v>
      </c>
      <c r="E488" s="30">
        <f t="shared" si="58"/>
        <v>11500</v>
      </c>
      <c r="H488" s="41">
        <f t="shared" si="51"/>
        <v>11500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900</v>
      </c>
      <c r="D490" s="5">
        <f>C490</f>
        <v>900</v>
      </c>
      <c r="E490" s="5">
        <f>D490</f>
        <v>900</v>
      </c>
      <c r="H490" s="41">
        <f t="shared" si="51"/>
        <v>900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12000</v>
      </c>
      <c r="D500" s="5">
        <f t="shared" si="59"/>
        <v>12000</v>
      </c>
      <c r="E500" s="5">
        <f t="shared" si="59"/>
        <v>12000</v>
      </c>
      <c r="H500" s="41">
        <f t="shared" si="51"/>
        <v>12000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0" t="s">
        <v>410</v>
      </c>
      <c r="B504" s="181"/>
      <c r="C504" s="32">
        <f>SUM(C505:C508)</f>
        <v>4353</v>
      </c>
      <c r="D504" s="32">
        <f>SUM(D505:D508)</f>
        <v>4353</v>
      </c>
      <c r="E504" s="32">
        <f>SUM(E505:E508)</f>
        <v>4353</v>
      </c>
      <c r="H504" s="41">
        <f t="shared" si="51"/>
        <v>4353</v>
      </c>
    </row>
    <row r="505" spans="1:12" outlineLevel="2" collapsed="1">
      <c r="A505" s="6">
        <v>3303</v>
      </c>
      <c r="B505" s="4" t="s">
        <v>411</v>
      </c>
      <c r="C505" s="5">
        <v>3953</v>
      </c>
      <c r="D505" s="5">
        <f>C505</f>
        <v>3953</v>
      </c>
      <c r="E505" s="5">
        <f>D505</f>
        <v>3953</v>
      </c>
      <c r="H505" s="41">
        <f t="shared" si="51"/>
        <v>3953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400</v>
      </c>
      <c r="D507" s="5">
        <f t="shared" si="60"/>
        <v>400</v>
      </c>
      <c r="E507" s="5">
        <f t="shared" si="60"/>
        <v>400</v>
      </c>
      <c r="H507" s="41">
        <f t="shared" si="51"/>
        <v>400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0" t="s">
        <v>414</v>
      </c>
      <c r="B509" s="181"/>
      <c r="C509" s="32">
        <f>C510+C511+C512+C513+C517+C518+C519+C520+C521</f>
        <v>20000</v>
      </c>
      <c r="D509" s="32">
        <f>D510+D511+D512+D513+D517+D518+D519+D520+D521</f>
        <v>20000</v>
      </c>
      <c r="E509" s="32">
        <f>E510+E511+E512+E513+E517+E518+E519+E520+E521</f>
        <v>20000</v>
      </c>
      <c r="F509" s="51"/>
      <c r="H509" s="41">
        <f t="shared" si="51"/>
        <v>20000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6000</v>
      </c>
      <c r="D517" s="5">
        <f t="shared" si="62"/>
        <v>6000</v>
      </c>
      <c r="E517" s="5">
        <f t="shared" si="62"/>
        <v>6000</v>
      </c>
      <c r="H517" s="41">
        <f t="shared" si="63"/>
        <v>6000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2000</v>
      </c>
      <c r="D519" s="5">
        <f t="shared" si="62"/>
        <v>2000</v>
      </c>
      <c r="E519" s="5">
        <f t="shared" si="62"/>
        <v>2000</v>
      </c>
      <c r="H519" s="41">
        <f t="shared" si="63"/>
        <v>2000</v>
      </c>
    </row>
    <row r="520" spans="1:8" outlineLevel="2">
      <c r="A520" s="6">
        <v>3305</v>
      </c>
      <c r="B520" s="4" t="s">
        <v>425</v>
      </c>
      <c r="C520" s="5">
        <v>12000</v>
      </c>
      <c r="D520" s="5">
        <f t="shared" si="62"/>
        <v>12000</v>
      </c>
      <c r="E520" s="5">
        <f t="shared" si="62"/>
        <v>12000</v>
      </c>
      <c r="H520" s="41">
        <f t="shared" si="63"/>
        <v>12000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0" t="s">
        <v>432</v>
      </c>
      <c r="B528" s="18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0" t="s">
        <v>441</v>
      </c>
      <c r="B538" s="181"/>
      <c r="C538" s="32">
        <f>SUM(C539:C544)</f>
        <v>1583</v>
      </c>
      <c r="D538" s="32">
        <f>SUM(D539:D544)</f>
        <v>1583</v>
      </c>
      <c r="E538" s="32">
        <f>SUM(E539:E544)</f>
        <v>1583</v>
      </c>
      <c r="H538" s="41">
        <f t="shared" si="63"/>
        <v>1583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1583</v>
      </c>
      <c r="D540" s="5">
        <f t="shared" ref="D540:E543" si="66">C540</f>
        <v>1583</v>
      </c>
      <c r="E540" s="5">
        <f t="shared" si="66"/>
        <v>1583</v>
      </c>
      <c r="H540" s="41">
        <f t="shared" si="63"/>
        <v>1583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4" t="s">
        <v>449</v>
      </c>
      <c r="B547" s="185"/>
      <c r="C547" s="35">
        <f>C548+C549</f>
        <v>7739.2870000000003</v>
      </c>
      <c r="D547" s="35">
        <f>D548+D549</f>
        <v>7739.2870000000003</v>
      </c>
      <c r="E547" s="35">
        <f>E548+E549</f>
        <v>7739.2870000000003</v>
      </c>
      <c r="G547" s="39" t="s">
        <v>593</v>
      </c>
      <c r="H547" s="41">
        <f t="shared" si="63"/>
        <v>7739.2870000000003</v>
      </c>
      <c r="I547" s="42"/>
      <c r="J547" s="40" t="b">
        <f>AND(H547=I547)</f>
        <v>0</v>
      </c>
    </row>
    <row r="548" spans="1:10" outlineLevel="1">
      <c r="A548" s="180" t="s">
        <v>450</v>
      </c>
      <c r="B548" s="181"/>
      <c r="C548" s="32">
        <v>7739.2870000000003</v>
      </c>
      <c r="D548" s="32">
        <f>C548</f>
        <v>7739.2870000000003</v>
      </c>
      <c r="E548" s="32">
        <f>D548</f>
        <v>7739.2870000000003</v>
      </c>
      <c r="H548" s="41">
        <f t="shared" si="63"/>
        <v>7739.2870000000003</v>
      </c>
    </row>
    <row r="549" spans="1:10" outlineLevel="1">
      <c r="A549" s="180" t="s">
        <v>451</v>
      </c>
      <c r="B549" s="18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8" t="s">
        <v>455</v>
      </c>
      <c r="B550" s="179"/>
      <c r="C550" s="36">
        <f>C551</f>
        <v>92526.713000000003</v>
      </c>
      <c r="D550" s="36">
        <f>D551</f>
        <v>92526.713000000003</v>
      </c>
      <c r="E550" s="36">
        <f>E551</f>
        <v>92526.713000000003</v>
      </c>
      <c r="G550" s="39" t="s">
        <v>59</v>
      </c>
      <c r="H550" s="41">
        <f t="shared" si="63"/>
        <v>92526.713000000003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92526.713000000003</v>
      </c>
      <c r="D551" s="33">
        <f>D552+D556</f>
        <v>92526.713000000003</v>
      </c>
      <c r="E551" s="33">
        <f>E552+E556</f>
        <v>92526.713000000003</v>
      </c>
      <c r="G551" s="39" t="s">
        <v>594</v>
      </c>
      <c r="H551" s="41">
        <f t="shared" si="63"/>
        <v>92526.713000000003</v>
      </c>
      <c r="I551" s="42"/>
      <c r="J551" s="40" t="b">
        <f>AND(H551=I551)</f>
        <v>0</v>
      </c>
    </row>
    <row r="552" spans="1:10" outlineLevel="1">
      <c r="A552" s="180" t="s">
        <v>457</v>
      </c>
      <c r="B552" s="181"/>
      <c r="C552" s="32">
        <f>SUM(C553:C555)</f>
        <v>92526.713000000003</v>
      </c>
      <c r="D552" s="32">
        <f>SUM(D553:D555)</f>
        <v>92526.713000000003</v>
      </c>
      <c r="E552" s="32">
        <f>SUM(E553:E555)</f>
        <v>92526.713000000003</v>
      </c>
      <c r="H552" s="41">
        <f t="shared" si="63"/>
        <v>92526.713000000003</v>
      </c>
    </row>
    <row r="553" spans="1:10" outlineLevel="2" collapsed="1">
      <c r="A553" s="6">
        <v>5500</v>
      </c>
      <c r="B553" s="4" t="s">
        <v>458</v>
      </c>
      <c r="C553" s="5">
        <v>92526.713000000003</v>
      </c>
      <c r="D553" s="5">
        <f t="shared" ref="D553:E555" si="67">C553</f>
        <v>92526.713000000003</v>
      </c>
      <c r="E553" s="5">
        <f t="shared" si="67"/>
        <v>92526.713000000003</v>
      </c>
      <c r="H553" s="41">
        <f t="shared" si="63"/>
        <v>92526.713000000003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2" t="s">
        <v>62</v>
      </c>
      <c r="B559" s="183"/>
      <c r="C559" s="37">
        <f>C560+C716+C725</f>
        <v>545000</v>
      </c>
      <c r="D559" s="37">
        <f>D560+D716+D725</f>
        <v>545000</v>
      </c>
      <c r="E559" s="37">
        <f>E560+E716+E725</f>
        <v>545000</v>
      </c>
      <c r="G559" s="39" t="s">
        <v>62</v>
      </c>
      <c r="H559" s="41">
        <f t="shared" si="63"/>
        <v>545000</v>
      </c>
      <c r="I559" s="42"/>
      <c r="J559" s="40" t="b">
        <f>AND(H559=I559)</f>
        <v>0</v>
      </c>
    </row>
    <row r="560" spans="1:10">
      <c r="A560" s="178" t="s">
        <v>464</v>
      </c>
      <c r="B560" s="179"/>
      <c r="C560" s="36">
        <f>C561+C638+C642+C645</f>
        <v>420207.32</v>
      </c>
      <c r="D560" s="36">
        <f>D561+D638+D642+D645</f>
        <v>420207.32</v>
      </c>
      <c r="E560" s="36">
        <f>E561+E638+E642+E645</f>
        <v>420207.32</v>
      </c>
      <c r="G560" s="39" t="s">
        <v>61</v>
      </c>
      <c r="H560" s="41">
        <f t="shared" si="63"/>
        <v>420207.32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420207.32</v>
      </c>
      <c r="D561" s="38">
        <f>D562+D567+D568+D569+D576+D577+D581+D584+D585+D586+D587+D592+D595+D599+D603+D610+D616+D628</f>
        <v>420207.32</v>
      </c>
      <c r="E561" s="38">
        <f>E562+E567+E568+E569+E576+E577+E581+E584+E585+E586+E587+E592+E595+E599+E603+E610+E616+E628</f>
        <v>420207.32</v>
      </c>
      <c r="G561" s="39" t="s">
        <v>595</v>
      </c>
      <c r="H561" s="41">
        <f t="shared" si="63"/>
        <v>420207.32</v>
      </c>
      <c r="I561" s="42"/>
      <c r="J561" s="40" t="b">
        <f>AND(H561=I561)</f>
        <v>0</v>
      </c>
    </row>
    <row r="562" spans="1:10" outlineLevel="1">
      <c r="A562" s="180" t="s">
        <v>466</v>
      </c>
      <c r="B562" s="181"/>
      <c r="C562" s="32">
        <f>SUM(C563:C566)</f>
        <v>20000</v>
      </c>
      <c r="D562" s="32">
        <f>SUM(D563:D566)</f>
        <v>20000</v>
      </c>
      <c r="E562" s="32">
        <f>SUM(E563:E566)</f>
        <v>20000</v>
      </c>
      <c r="H562" s="41">
        <f t="shared" si="63"/>
        <v>20000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20000</v>
      </c>
      <c r="D566" s="5">
        <f t="shared" si="68"/>
        <v>20000</v>
      </c>
      <c r="E566" s="5">
        <f t="shared" si="68"/>
        <v>20000</v>
      </c>
      <c r="H566" s="41">
        <f t="shared" si="63"/>
        <v>20000</v>
      </c>
    </row>
    <row r="567" spans="1:10" outlineLevel="1">
      <c r="A567" s="180" t="s">
        <v>467</v>
      </c>
      <c r="B567" s="18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0" t="s">
        <v>473</v>
      </c>
      <c r="B569" s="181"/>
      <c r="C569" s="32">
        <f>SUM(C570:C575)</f>
        <v>150000</v>
      </c>
      <c r="D569" s="32">
        <f>SUM(D570:D575)</f>
        <v>150000</v>
      </c>
      <c r="E569" s="32">
        <f>SUM(E570:E575)</f>
        <v>150000</v>
      </c>
      <c r="H569" s="41">
        <f t="shared" si="63"/>
        <v>150000</v>
      </c>
    </row>
    <row r="570" spans="1:10" outlineLevel="2">
      <c r="A570" s="7">
        <v>6603</v>
      </c>
      <c r="B570" s="4" t="s">
        <v>474</v>
      </c>
      <c r="C570" s="5">
        <v>120000</v>
      </c>
      <c r="D570" s="5">
        <f>C570</f>
        <v>120000</v>
      </c>
      <c r="E570" s="5">
        <f>D570</f>
        <v>120000</v>
      </c>
      <c r="H570" s="41">
        <f t="shared" si="63"/>
        <v>120000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30000</v>
      </c>
      <c r="D575" s="5">
        <f t="shared" si="69"/>
        <v>30000</v>
      </c>
      <c r="E575" s="5">
        <f t="shared" si="69"/>
        <v>30000</v>
      </c>
      <c r="H575" s="41">
        <f t="shared" si="63"/>
        <v>30000</v>
      </c>
    </row>
    <row r="576" spans="1:10" outlineLevel="1">
      <c r="A576" s="180" t="s">
        <v>480</v>
      </c>
      <c r="B576" s="181"/>
      <c r="C576" s="32">
        <v>20207.32</v>
      </c>
      <c r="D576" s="32">
        <f>C576</f>
        <v>20207.32</v>
      </c>
      <c r="E576" s="32">
        <f>D576</f>
        <v>20207.32</v>
      </c>
      <c r="H576" s="41">
        <f t="shared" si="63"/>
        <v>20207.32</v>
      </c>
    </row>
    <row r="577" spans="1:8" outlineLevel="1">
      <c r="A577" s="180" t="s">
        <v>481</v>
      </c>
      <c r="B577" s="18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0" t="s">
        <v>485</v>
      </c>
      <c r="B581" s="181"/>
      <c r="C581" s="32">
        <f>SUM(C582:C583)</f>
        <v>60000</v>
      </c>
      <c r="D581" s="32">
        <f>SUM(D582:D583)</f>
        <v>60000</v>
      </c>
      <c r="E581" s="32">
        <f>SUM(E582:E583)</f>
        <v>60000</v>
      </c>
      <c r="H581" s="41">
        <f t="shared" si="71"/>
        <v>60000</v>
      </c>
    </row>
    <row r="582" spans="1:8" outlineLevel="2">
      <c r="A582" s="7">
        <v>6606</v>
      </c>
      <c r="B582" s="4" t="s">
        <v>486</v>
      </c>
      <c r="C582" s="5">
        <v>60000</v>
      </c>
      <c r="D582" s="5">
        <f t="shared" ref="D582:E586" si="72">C582</f>
        <v>60000</v>
      </c>
      <c r="E582" s="5">
        <f t="shared" si="72"/>
        <v>60000</v>
      </c>
      <c r="H582" s="41">
        <f t="shared" si="71"/>
        <v>60000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80" t="s">
        <v>488</v>
      </c>
      <c r="B584" s="18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0" t="s">
        <v>489</v>
      </c>
      <c r="B585" s="18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0" t="s">
        <v>490</v>
      </c>
      <c r="B586" s="18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0" t="s">
        <v>491</v>
      </c>
      <c r="B587" s="181"/>
      <c r="C587" s="32">
        <f>SUM(C588:C591)</f>
        <v>40000</v>
      </c>
      <c r="D587" s="32">
        <f>SUM(D588:D591)</f>
        <v>40000</v>
      </c>
      <c r="E587" s="32">
        <f>SUM(E588:E591)</f>
        <v>40000</v>
      </c>
      <c r="H587" s="41">
        <f t="shared" si="71"/>
        <v>40000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40000</v>
      </c>
      <c r="D591" s="5">
        <f t="shared" si="73"/>
        <v>40000</v>
      </c>
      <c r="E591" s="5">
        <f t="shared" si="73"/>
        <v>40000</v>
      </c>
      <c r="H591" s="41">
        <f t="shared" si="71"/>
        <v>40000</v>
      </c>
    </row>
    <row r="592" spans="1:8" outlineLevel="1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0" t="s">
        <v>502</v>
      </c>
      <c r="B595" s="181"/>
      <c r="C595" s="32">
        <f>SUM(C596:C598)</f>
        <v>130000</v>
      </c>
      <c r="D595" s="32">
        <f>SUM(D596:D598)</f>
        <v>130000</v>
      </c>
      <c r="E595" s="32">
        <f>SUM(E596:E598)</f>
        <v>130000</v>
      </c>
      <c r="H595" s="41">
        <f t="shared" si="71"/>
        <v>130000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130000</v>
      </c>
      <c r="D598" s="5">
        <f t="shared" si="74"/>
        <v>130000</v>
      </c>
      <c r="E598" s="5">
        <f t="shared" si="74"/>
        <v>130000</v>
      </c>
      <c r="H598" s="41">
        <f t="shared" si="71"/>
        <v>130000</v>
      </c>
    </row>
    <row r="599" spans="1:8" outlineLevel="1">
      <c r="A599" s="180" t="s">
        <v>503</v>
      </c>
      <c r="B599" s="18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0" t="s">
        <v>506</v>
      </c>
      <c r="B603" s="18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0" t="s">
        <v>513</v>
      </c>
      <c r="B610" s="18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0" t="s">
        <v>519</v>
      </c>
      <c r="B616" s="18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0" t="s">
        <v>531</v>
      </c>
      <c r="B628" s="18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8" t="s">
        <v>570</v>
      </c>
      <c r="B716" s="179"/>
      <c r="C716" s="36">
        <f>C717</f>
        <v>124792.68</v>
      </c>
      <c r="D716" s="36">
        <f>D717</f>
        <v>124792.68</v>
      </c>
      <c r="E716" s="36">
        <f>E717</f>
        <v>124792.68</v>
      </c>
      <c r="G716" s="39" t="s">
        <v>66</v>
      </c>
      <c r="H716" s="41">
        <f t="shared" si="92"/>
        <v>124792.68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124792.68</v>
      </c>
      <c r="D717" s="33">
        <f>D718+D722</f>
        <v>124792.68</v>
      </c>
      <c r="E717" s="33">
        <f>E718+E722</f>
        <v>124792.68</v>
      </c>
      <c r="G717" s="39" t="s">
        <v>599</v>
      </c>
      <c r="H717" s="41">
        <f t="shared" si="92"/>
        <v>124792.68</v>
      </c>
      <c r="I717" s="42"/>
      <c r="J717" s="40" t="b">
        <f>AND(H717=I717)</f>
        <v>0</v>
      </c>
    </row>
    <row r="718" spans="1:10" outlineLevel="1" collapsed="1">
      <c r="A718" s="174" t="s">
        <v>851</v>
      </c>
      <c r="B718" s="175"/>
      <c r="C718" s="31">
        <f>SUM(C719:C721)</f>
        <v>124792.68</v>
      </c>
      <c r="D718" s="31">
        <f>SUM(D719:D721)</f>
        <v>124792.68</v>
      </c>
      <c r="E718" s="31">
        <f>SUM(E719:E721)</f>
        <v>124792.68</v>
      </c>
      <c r="H718" s="41">
        <f t="shared" si="92"/>
        <v>124792.68</v>
      </c>
    </row>
    <row r="719" spans="1:10" ht="15" customHeight="1" outlineLevel="2">
      <c r="A719" s="6">
        <v>10950</v>
      </c>
      <c r="B719" s="4" t="s">
        <v>572</v>
      </c>
      <c r="C719" s="5">
        <v>124792.68</v>
      </c>
      <c r="D719" s="5">
        <f>C719</f>
        <v>124792.68</v>
      </c>
      <c r="E719" s="5">
        <f>D719</f>
        <v>124792.68</v>
      </c>
      <c r="H719" s="41">
        <f t="shared" si="92"/>
        <v>124792.68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4" t="s">
        <v>850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4" t="s">
        <v>849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4" t="s">
        <v>848</v>
      </c>
      <c r="B730" s="17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4" t="s">
        <v>846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4" t="s">
        <v>843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4" t="s">
        <v>842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4" t="s">
        <v>841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4" t="s">
        <v>836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4" t="s">
        <v>834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4" t="s">
        <v>830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4" t="s">
        <v>828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4" t="s">
        <v>826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4" t="s">
        <v>823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4" t="s">
        <v>817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6"/>
  <sheetViews>
    <sheetView rightToLeft="1" topLeftCell="A16" zoomScale="80" zoomScaleNormal="80" workbookViewId="0">
      <selection activeCell="A40" sqref="A40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99" t="s">
        <v>1036</v>
      </c>
      <c r="B1" s="199" t="s">
        <v>1037</v>
      </c>
      <c r="C1" s="199" t="s">
        <v>1038</v>
      </c>
      <c r="D1" s="202" t="s">
        <v>613</v>
      </c>
      <c r="E1" s="203"/>
      <c r="F1" s="203"/>
      <c r="G1" s="203"/>
      <c r="H1" s="203"/>
      <c r="I1" s="204"/>
    </row>
    <row r="2" spans="1:9">
      <c r="A2" s="200"/>
      <c r="B2" s="200"/>
      <c r="C2" s="200"/>
      <c r="D2" s="199" t="s">
        <v>625</v>
      </c>
      <c r="E2" s="199" t="s">
        <v>626</v>
      </c>
      <c r="F2" s="205" t="s">
        <v>1039</v>
      </c>
      <c r="G2" s="205" t="s">
        <v>1040</v>
      </c>
      <c r="H2" s="207" t="s">
        <v>1041</v>
      </c>
      <c r="I2" s="208"/>
    </row>
    <row r="3" spans="1:9">
      <c r="A3" s="201"/>
      <c r="B3" s="201"/>
      <c r="C3" s="201"/>
      <c r="D3" s="201"/>
      <c r="E3" s="201"/>
      <c r="F3" s="206"/>
      <c r="G3" s="206"/>
      <c r="H3" s="151" t="s">
        <v>1042</v>
      </c>
      <c r="I3" s="152" t="s">
        <v>1043</v>
      </c>
    </row>
    <row r="4" spans="1:9">
      <c r="A4" s="153" t="s">
        <v>1044</v>
      </c>
      <c r="B4" s="153"/>
      <c r="C4" s="153">
        <f t="shared" ref="C4:I4" si="0">C5+C12+C15+C18+C21+C24+C27</f>
        <v>450000</v>
      </c>
      <c r="D4" s="153">
        <f t="shared" si="0"/>
        <v>274000</v>
      </c>
      <c r="E4" s="153">
        <f t="shared" si="0"/>
        <v>50000</v>
      </c>
      <c r="F4" s="153">
        <f t="shared" si="0"/>
        <v>0</v>
      </c>
      <c r="G4" s="153">
        <f t="shared" si="0"/>
        <v>126000</v>
      </c>
      <c r="H4" s="153">
        <f t="shared" si="0"/>
        <v>0</v>
      </c>
      <c r="I4" s="153">
        <f t="shared" si="0"/>
        <v>0</v>
      </c>
    </row>
    <row r="5" spans="1:9">
      <c r="A5" s="154" t="s">
        <v>1045</v>
      </c>
      <c r="B5" s="155"/>
      <c r="C5" s="155">
        <f>SUM(C6:C11)</f>
        <v>450000</v>
      </c>
      <c r="D5" s="155">
        <f>SUM(D6:D11)</f>
        <v>274000</v>
      </c>
      <c r="E5" s="155">
        <f>SUM(E6:E11)</f>
        <v>50000</v>
      </c>
      <c r="F5" s="155">
        <f t="shared" ref="F5:I5" si="1">SUM(F6:F9)</f>
        <v>0</v>
      </c>
      <c r="G5" s="155">
        <f>SUM(G6:G11)</f>
        <v>126000</v>
      </c>
      <c r="H5" s="155">
        <f t="shared" si="1"/>
        <v>0</v>
      </c>
      <c r="I5" s="155">
        <f t="shared" si="1"/>
        <v>0</v>
      </c>
    </row>
    <row r="6" spans="1:9">
      <c r="A6" s="10" t="s">
        <v>1069</v>
      </c>
      <c r="B6" s="10">
        <v>2016</v>
      </c>
      <c r="C6" s="10">
        <v>130000</v>
      </c>
      <c r="D6" s="10">
        <v>24000</v>
      </c>
      <c r="E6" s="10"/>
      <c r="F6" s="10"/>
      <c r="G6" s="10">
        <v>106000</v>
      </c>
      <c r="H6" s="10"/>
      <c r="I6" s="10"/>
    </row>
    <row r="7" spans="1:9">
      <c r="A7" s="10" t="s">
        <v>73</v>
      </c>
      <c r="B7" s="10">
        <v>2016</v>
      </c>
      <c r="C7" s="10">
        <v>40000</v>
      </c>
      <c r="D7" s="10">
        <v>20000</v>
      </c>
      <c r="E7" s="10"/>
      <c r="F7" s="10"/>
      <c r="G7" s="10">
        <v>20000</v>
      </c>
      <c r="H7" s="10"/>
      <c r="I7" s="10"/>
    </row>
    <row r="8" spans="1:9">
      <c r="A8" s="10" t="s">
        <v>641</v>
      </c>
      <c r="B8" s="10">
        <v>2016</v>
      </c>
      <c r="C8" s="10">
        <v>60000</v>
      </c>
      <c r="D8" s="10">
        <v>60000</v>
      </c>
      <c r="E8" s="10"/>
      <c r="F8" s="10"/>
      <c r="G8" s="10"/>
      <c r="H8" s="10"/>
      <c r="I8" s="10"/>
    </row>
    <row r="9" spans="1:9">
      <c r="A9" s="10" t="s">
        <v>993</v>
      </c>
      <c r="B9" s="10">
        <v>2016</v>
      </c>
      <c r="C9" s="10">
        <v>170000</v>
      </c>
      <c r="D9" s="10">
        <v>120000</v>
      </c>
      <c r="E9" s="10">
        <v>50000</v>
      </c>
      <c r="F9" s="10"/>
      <c r="G9" s="10"/>
      <c r="H9" s="10"/>
      <c r="I9" s="10"/>
    </row>
    <row r="10" spans="1:9">
      <c r="A10" s="10" t="s">
        <v>1070</v>
      </c>
      <c r="B10" s="10">
        <v>2016</v>
      </c>
      <c r="C10" s="10">
        <v>30000</v>
      </c>
      <c r="D10" s="10">
        <v>30000</v>
      </c>
      <c r="E10" s="10"/>
      <c r="F10" s="10"/>
      <c r="G10" s="10"/>
      <c r="H10" s="10"/>
      <c r="I10" s="10"/>
    </row>
    <row r="11" spans="1:9">
      <c r="A11" s="10" t="s">
        <v>647</v>
      </c>
      <c r="B11" s="10">
        <v>2016</v>
      </c>
      <c r="C11" s="10">
        <v>20000</v>
      </c>
      <c r="D11" s="10">
        <v>20000</v>
      </c>
      <c r="E11" s="10"/>
      <c r="F11" s="10"/>
      <c r="G11" s="10"/>
      <c r="H11" s="10"/>
      <c r="I11" s="10"/>
    </row>
    <row r="12" spans="1:9">
      <c r="A12" s="154" t="s">
        <v>1046</v>
      </c>
      <c r="B12" s="154"/>
      <c r="C12" s="154">
        <f t="shared" ref="C12:I12" si="2">SUM(C13:C14)</f>
        <v>0</v>
      </c>
      <c r="D12" s="154">
        <f t="shared" si="2"/>
        <v>0</v>
      </c>
      <c r="E12" s="154">
        <f t="shared" si="2"/>
        <v>0</v>
      </c>
      <c r="F12" s="154">
        <f t="shared" si="2"/>
        <v>0</v>
      </c>
      <c r="G12" s="154">
        <f t="shared" si="2"/>
        <v>0</v>
      </c>
      <c r="H12" s="154">
        <f t="shared" si="2"/>
        <v>0</v>
      </c>
      <c r="I12" s="154">
        <f t="shared" si="2"/>
        <v>0</v>
      </c>
    </row>
    <row r="13" spans="1:9">
      <c r="A13" s="10"/>
      <c r="B13" s="10"/>
      <c r="C13" s="10"/>
      <c r="D13" s="10"/>
      <c r="E13" s="10"/>
      <c r="F13" s="10"/>
      <c r="G13" s="10"/>
      <c r="H13" s="10"/>
      <c r="I13" s="10"/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54" t="s">
        <v>1047</v>
      </c>
      <c r="B15" s="154"/>
      <c r="C15" s="154">
        <f t="shared" ref="C15:I15" si="3">SUM(C16:C17)</f>
        <v>0</v>
      </c>
      <c r="D15" s="154">
        <f t="shared" si="3"/>
        <v>0</v>
      </c>
      <c r="E15" s="154">
        <f t="shared" si="3"/>
        <v>0</v>
      </c>
      <c r="F15" s="154">
        <f t="shared" si="3"/>
        <v>0</v>
      </c>
      <c r="G15" s="154">
        <f t="shared" si="3"/>
        <v>0</v>
      </c>
      <c r="H15" s="154">
        <f t="shared" si="3"/>
        <v>0</v>
      </c>
      <c r="I15" s="154">
        <f t="shared" si="3"/>
        <v>0</v>
      </c>
    </row>
    <row r="16" spans="1:9">
      <c r="A16" s="10"/>
      <c r="B16" s="10"/>
      <c r="C16" s="10"/>
      <c r="D16" s="10"/>
      <c r="E16" s="10"/>
      <c r="F16" s="10"/>
      <c r="G16" s="10"/>
      <c r="H16" s="10"/>
      <c r="I16" s="10"/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54" t="s">
        <v>1048</v>
      </c>
      <c r="B18" s="154"/>
      <c r="C18" s="154">
        <f t="shared" ref="C18:I18" si="4">SUM(C19:C20)</f>
        <v>0</v>
      </c>
      <c r="D18" s="154">
        <f t="shared" si="4"/>
        <v>0</v>
      </c>
      <c r="E18" s="154">
        <f t="shared" si="4"/>
        <v>0</v>
      </c>
      <c r="F18" s="154">
        <f t="shared" si="4"/>
        <v>0</v>
      </c>
      <c r="G18" s="154">
        <f t="shared" si="4"/>
        <v>0</v>
      </c>
      <c r="H18" s="154">
        <f t="shared" si="4"/>
        <v>0</v>
      </c>
      <c r="I18" s="154">
        <f t="shared" si="4"/>
        <v>0</v>
      </c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54" t="s">
        <v>1049</v>
      </c>
      <c r="B21" s="154"/>
      <c r="C21" s="154">
        <f t="shared" ref="C21:I21" si="5">SUM(C22:C23)</f>
        <v>0</v>
      </c>
      <c r="D21" s="154">
        <f t="shared" si="5"/>
        <v>0</v>
      </c>
      <c r="E21" s="154">
        <f t="shared" si="5"/>
        <v>0</v>
      </c>
      <c r="F21" s="154">
        <f t="shared" si="5"/>
        <v>0</v>
      </c>
      <c r="G21" s="154">
        <f t="shared" si="5"/>
        <v>0</v>
      </c>
      <c r="H21" s="154">
        <f t="shared" si="5"/>
        <v>0</v>
      </c>
      <c r="I21" s="154">
        <f t="shared" si="5"/>
        <v>0</v>
      </c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54" t="s">
        <v>1050</v>
      </c>
      <c r="B24" s="154"/>
      <c r="C24" s="154">
        <f t="shared" ref="C24:I24" si="6">SUM(C25:C26)</f>
        <v>0</v>
      </c>
      <c r="D24" s="154">
        <f t="shared" si="6"/>
        <v>0</v>
      </c>
      <c r="E24" s="154">
        <f t="shared" si="6"/>
        <v>0</v>
      </c>
      <c r="F24" s="154">
        <f t="shared" si="6"/>
        <v>0</v>
      </c>
      <c r="G24" s="154">
        <f t="shared" si="6"/>
        <v>0</v>
      </c>
      <c r="H24" s="154">
        <f t="shared" si="6"/>
        <v>0</v>
      </c>
      <c r="I24" s="154">
        <f t="shared" si="6"/>
        <v>0</v>
      </c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0"/>
      <c r="B26" s="10"/>
      <c r="C26" s="10"/>
      <c r="D26" s="10"/>
      <c r="E26" s="10"/>
      <c r="F26" s="10"/>
      <c r="G26" s="10"/>
      <c r="H26" s="10"/>
      <c r="I26" s="10"/>
    </row>
    <row r="27" spans="1:9">
      <c r="A27" s="154" t="s">
        <v>1051</v>
      </c>
      <c r="B27" s="154"/>
      <c r="C27" s="154">
        <f t="shared" ref="C27:I27" si="7">C28+C31</f>
        <v>0</v>
      </c>
      <c r="D27" s="154">
        <f t="shared" si="7"/>
        <v>0</v>
      </c>
      <c r="E27" s="154">
        <f t="shared" si="7"/>
        <v>0</v>
      </c>
      <c r="F27" s="154">
        <f t="shared" si="7"/>
        <v>0</v>
      </c>
      <c r="G27" s="154">
        <f t="shared" si="7"/>
        <v>0</v>
      </c>
      <c r="H27" s="154">
        <f t="shared" si="7"/>
        <v>0</v>
      </c>
      <c r="I27" s="154">
        <f t="shared" si="7"/>
        <v>0</v>
      </c>
    </row>
    <row r="28" spans="1:9">
      <c r="A28" s="156" t="s">
        <v>1052</v>
      </c>
      <c r="B28" s="156"/>
      <c r="C28" s="156">
        <f t="shared" ref="C28:I28" si="8">SUM(C29:C30)</f>
        <v>0</v>
      </c>
      <c r="D28" s="156">
        <f t="shared" si="8"/>
        <v>0</v>
      </c>
      <c r="E28" s="156">
        <f t="shared" si="8"/>
        <v>0</v>
      </c>
      <c r="F28" s="156">
        <f t="shared" si="8"/>
        <v>0</v>
      </c>
      <c r="G28" s="156">
        <f t="shared" si="8"/>
        <v>0</v>
      </c>
      <c r="H28" s="156">
        <f t="shared" si="8"/>
        <v>0</v>
      </c>
      <c r="I28" s="156">
        <f t="shared" si="8"/>
        <v>0</v>
      </c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56" t="s">
        <v>1053</v>
      </c>
      <c r="B31" s="156"/>
      <c r="C31" s="156">
        <f t="shared" ref="C31:I31" si="9">SUM(C32:C33)</f>
        <v>0</v>
      </c>
      <c r="D31" s="156">
        <f t="shared" si="9"/>
        <v>0</v>
      </c>
      <c r="E31" s="156">
        <f t="shared" si="9"/>
        <v>0</v>
      </c>
      <c r="F31" s="156">
        <f t="shared" si="9"/>
        <v>0</v>
      </c>
      <c r="G31" s="156">
        <f t="shared" si="9"/>
        <v>0</v>
      </c>
      <c r="H31" s="156">
        <f t="shared" si="9"/>
        <v>0</v>
      </c>
      <c r="I31" s="156">
        <f t="shared" si="9"/>
        <v>0</v>
      </c>
    </row>
    <row r="32" spans="1:9">
      <c r="A32" s="10"/>
      <c r="B32" s="10"/>
      <c r="C32" s="10"/>
      <c r="D32" s="10"/>
      <c r="E32" s="10"/>
      <c r="F32" s="10"/>
      <c r="G32" s="10"/>
      <c r="H32" s="10"/>
      <c r="I32" s="10"/>
    </row>
    <row r="33" spans="1:9">
      <c r="A33" s="10"/>
      <c r="B33" s="10"/>
      <c r="C33" s="10"/>
      <c r="D33" s="10"/>
      <c r="E33" s="10"/>
      <c r="F33" s="10"/>
      <c r="G33" s="10"/>
      <c r="H33" s="10"/>
      <c r="I33" s="10"/>
    </row>
    <row r="34" spans="1:9">
      <c r="A34" s="157" t="s">
        <v>1054</v>
      </c>
      <c r="B34" s="157"/>
      <c r="C34" s="157">
        <f t="shared" ref="C34:I34" si="10">C35+C50+C53+C56+C59+C62+C65+C72+C75</f>
        <v>302381</v>
      </c>
      <c r="D34" s="157">
        <f t="shared" si="10"/>
        <v>51000</v>
      </c>
      <c r="E34" s="157">
        <f t="shared" si="10"/>
        <v>132500</v>
      </c>
      <c r="F34" s="157">
        <f t="shared" si="10"/>
        <v>99881</v>
      </c>
      <c r="G34" s="157">
        <f t="shared" si="10"/>
        <v>0</v>
      </c>
      <c r="H34" s="157">
        <f t="shared" si="10"/>
        <v>20000</v>
      </c>
      <c r="I34" s="157">
        <f t="shared" si="10"/>
        <v>0</v>
      </c>
    </row>
    <row r="35" spans="1:9">
      <c r="A35" s="154" t="s">
        <v>1045</v>
      </c>
      <c r="B35" s="154"/>
      <c r="C35" s="154">
        <f t="shared" ref="C35:I35" si="11">SUM(C36:C49)</f>
        <v>302381</v>
      </c>
      <c r="D35" s="154">
        <f t="shared" si="11"/>
        <v>51000</v>
      </c>
      <c r="E35" s="154">
        <f t="shared" si="11"/>
        <v>132500</v>
      </c>
      <c r="F35" s="154">
        <f t="shared" si="11"/>
        <v>99881</v>
      </c>
      <c r="G35" s="154">
        <f t="shared" si="11"/>
        <v>0</v>
      </c>
      <c r="H35" s="154">
        <f t="shared" si="11"/>
        <v>20000</v>
      </c>
      <c r="I35" s="154">
        <f t="shared" si="11"/>
        <v>0</v>
      </c>
    </row>
    <row r="36" spans="1:9">
      <c r="A36" s="10" t="s">
        <v>1071</v>
      </c>
      <c r="B36" s="10">
        <v>2015</v>
      </c>
      <c r="C36" s="10">
        <v>171000</v>
      </c>
      <c r="D36" s="10">
        <v>31000</v>
      </c>
      <c r="E36" s="10">
        <v>80000</v>
      </c>
      <c r="F36" s="10">
        <v>60000</v>
      </c>
      <c r="G36" s="10"/>
      <c r="H36" s="10"/>
      <c r="I36" s="10"/>
    </row>
    <row r="37" spans="1:9">
      <c r="A37" s="10" t="s">
        <v>1072</v>
      </c>
      <c r="B37" s="10">
        <v>2015</v>
      </c>
      <c r="C37" s="10">
        <v>91381</v>
      </c>
      <c r="D37" s="10"/>
      <c r="E37" s="10">
        <v>52500</v>
      </c>
      <c r="F37" s="10">
        <v>39881</v>
      </c>
      <c r="G37" s="10"/>
      <c r="H37" s="10"/>
      <c r="I37" s="10"/>
    </row>
    <row r="38" spans="1:9">
      <c r="A38" s="10" t="s">
        <v>1073</v>
      </c>
      <c r="B38" s="10">
        <v>2015</v>
      </c>
      <c r="C38" s="10">
        <v>40000</v>
      </c>
      <c r="D38" s="10">
        <v>20000</v>
      </c>
      <c r="E38" s="10"/>
      <c r="F38" s="10"/>
      <c r="G38" s="10"/>
      <c r="H38" s="10">
        <v>20000</v>
      </c>
      <c r="I38" s="10" t="s">
        <v>1074</v>
      </c>
    </row>
    <row r="39" spans="1:9">
      <c r="A39" s="10" t="s">
        <v>1055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1056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1057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1058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1059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1060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1061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0" t="s">
        <v>1062</v>
      </c>
      <c r="B46" s="10"/>
      <c r="C46" s="10"/>
      <c r="D46" s="10"/>
      <c r="E46" s="10"/>
      <c r="F46" s="10"/>
      <c r="G46" s="10"/>
      <c r="H46" s="10"/>
      <c r="I46" s="10"/>
    </row>
    <row r="47" spans="1:9">
      <c r="A47" s="10" t="s">
        <v>1063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58" t="s">
        <v>1064</v>
      </c>
      <c r="B48" s="158"/>
      <c r="C48" s="158"/>
      <c r="D48" s="158"/>
      <c r="E48" s="158"/>
      <c r="F48" s="158"/>
      <c r="G48" s="158"/>
      <c r="H48" s="158"/>
      <c r="I48" s="158"/>
    </row>
    <row r="49" spans="1:9">
      <c r="A49" s="10" t="s">
        <v>1065</v>
      </c>
      <c r="B49" s="10"/>
      <c r="C49" s="10"/>
      <c r="D49" s="10"/>
      <c r="E49" s="10"/>
      <c r="F49" s="10"/>
      <c r="G49" s="10"/>
      <c r="H49" s="10"/>
      <c r="I49" s="10"/>
    </row>
    <row r="50" spans="1:9">
      <c r="A50" s="154" t="s">
        <v>1046</v>
      </c>
      <c r="B50" s="154"/>
      <c r="C50" s="154">
        <f t="shared" ref="C50:I50" si="12">SUM(C51:C52)</f>
        <v>0</v>
      </c>
      <c r="D50" s="154">
        <f t="shared" si="12"/>
        <v>0</v>
      </c>
      <c r="E50" s="154">
        <f t="shared" si="12"/>
        <v>0</v>
      </c>
      <c r="F50" s="154">
        <f t="shared" si="12"/>
        <v>0</v>
      </c>
      <c r="G50" s="154">
        <f t="shared" si="12"/>
        <v>0</v>
      </c>
      <c r="H50" s="154">
        <f t="shared" si="12"/>
        <v>0</v>
      </c>
      <c r="I50" s="154">
        <f t="shared" si="12"/>
        <v>0</v>
      </c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54" t="s">
        <v>1047</v>
      </c>
      <c r="B53" s="154"/>
      <c r="C53" s="154">
        <f t="shared" ref="C53:I53" si="13">SUM(C54:C55)</f>
        <v>0</v>
      </c>
      <c r="D53" s="154">
        <f t="shared" si="13"/>
        <v>0</v>
      </c>
      <c r="E53" s="154">
        <f t="shared" si="13"/>
        <v>0</v>
      </c>
      <c r="F53" s="154">
        <f t="shared" si="13"/>
        <v>0</v>
      </c>
      <c r="G53" s="154">
        <f t="shared" si="13"/>
        <v>0</v>
      </c>
      <c r="H53" s="154">
        <f t="shared" si="13"/>
        <v>0</v>
      </c>
      <c r="I53" s="154">
        <f t="shared" si="13"/>
        <v>0</v>
      </c>
    </row>
    <row r="54" spans="1:9">
      <c r="A54" s="10"/>
      <c r="B54" s="10"/>
      <c r="C54" s="10"/>
      <c r="D54" s="10"/>
      <c r="E54" s="10"/>
      <c r="F54" s="10"/>
      <c r="G54" s="10"/>
      <c r="H54" s="10"/>
      <c r="I54" s="10"/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54" t="s">
        <v>1048</v>
      </c>
      <c r="B56" s="154"/>
      <c r="C56" s="154">
        <f t="shared" ref="C56:I56" si="14">SUM(C57:C58)</f>
        <v>0</v>
      </c>
      <c r="D56" s="154">
        <f t="shared" si="14"/>
        <v>0</v>
      </c>
      <c r="E56" s="154">
        <f t="shared" si="14"/>
        <v>0</v>
      </c>
      <c r="F56" s="154">
        <f t="shared" si="14"/>
        <v>0</v>
      </c>
      <c r="G56" s="154">
        <f t="shared" si="14"/>
        <v>0</v>
      </c>
      <c r="H56" s="154">
        <f t="shared" si="14"/>
        <v>0</v>
      </c>
      <c r="I56" s="154">
        <f t="shared" si="14"/>
        <v>0</v>
      </c>
    </row>
    <row r="57" spans="1:9">
      <c r="A57" s="10"/>
      <c r="B57" s="10"/>
      <c r="C57" s="10"/>
      <c r="D57" s="10"/>
      <c r="E57" s="10"/>
      <c r="F57" s="10"/>
      <c r="G57" s="10"/>
      <c r="H57" s="10"/>
      <c r="I57" s="10"/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54" t="s">
        <v>1049</v>
      </c>
      <c r="B59" s="154"/>
      <c r="C59" s="154">
        <f t="shared" ref="C59:I59" si="15">SUM(C60:C61)</f>
        <v>0</v>
      </c>
      <c r="D59" s="154">
        <f t="shared" si="15"/>
        <v>0</v>
      </c>
      <c r="E59" s="154">
        <f t="shared" si="15"/>
        <v>0</v>
      </c>
      <c r="F59" s="154">
        <f t="shared" si="15"/>
        <v>0</v>
      </c>
      <c r="G59" s="154">
        <f t="shared" si="15"/>
        <v>0</v>
      </c>
      <c r="H59" s="154">
        <f t="shared" si="15"/>
        <v>0</v>
      </c>
      <c r="I59" s="154">
        <f t="shared" si="15"/>
        <v>0</v>
      </c>
    </row>
    <row r="60" spans="1:9">
      <c r="A60" s="10"/>
      <c r="B60" s="10"/>
      <c r="C60" s="10"/>
      <c r="D60" s="10"/>
      <c r="E60" s="10"/>
      <c r="F60" s="10"/>
      <c r="G60" s="10"/>
      <c r="H60" s="10"/>
      <c r="I60" s="10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54" t="s">
        <v>1050</v>
      </c>
      <c r="B62" s="154"/>
      <c r="C62" s="154">
        <f t="shared" ref="C62:H62" si="16">SUM(C63:C64)</f>
        <v>0</v>
      </c>
      <c r="D62" s="154">
        <f t="shared" si="16"/>
        <v>0</v>
      </c>
      <c r="E62" s="154">
        <f t="shared" si="16"/>
        <v>0</v>
      </c>
      <c r="F62" s="154">
        <f t="shared" si="16"/>
        <v>0</v>
      </c>
      <c r="G62" s="154">
        <f t="shared" si="16"/>
        <v>0</v>
      </c>
      <c r="H62" s="154">
        <f t="shared" si="16"/>
        <v>0</v>
      </c>
      <c r="I62" s="154"/>
    </row>
    <row r="63" spans="1:9">
      <c r="A63" s="10"/>
      <c r="B63" s="10"/>
      <c r="C63" s="10"/>
      <c r="D63" s="10"/>
      <c r="E63" s="10"/>
      <c r="F63" s="10"/>
      <c r="G63" s="10"/>
      <c r="H63" s="10"/>
      <c r="I63" s="10"/>
    </row>
    <row r="64" spans="1:9">
      <c r="A64" s="10"/>
      <c r="B64" s="10"/>
      <c r="C64" s="10"/>
      <c r="D64" s="10"/>
      <c r="E64" s="10"/>
      <c r="F64" s="10"/>
      <c r="G64" s="10"/>
      <c r="H64" s="10"/>
      <c r="I64" s="10"/>
    </row>
    <row r="65" spans="1:9">
      <c r="A65" s="154" t="s">
        <v>1051</v>
      </c>
      <c r="B65" s="154"/>
      <c r="C65" s="154">
        <f t="shared" ref="C65:I65" si="17">C66+C69</f>
        <v>0</v>
      </c>
      <c r="D65" s="154">
        <f t="shared" si="17"/>
        <v>0</v>
      </c>
      <c r="E65" s="154">
        <f t="shared" si="17"/>
        <v>0</v>
      </c>
      <c r="F65" s="154">
        <f t="shared" si="17"/>
        <v>0</v>
      </c>
      <c r="G65" s="154">
        <f t="shared" si="17"/>
        <v>0</v>
      </c>
      <c r="H65" s="154">
        <f t="shared" si="17"/>
        <v>0</v>
      </c>
      <c r="I65" s="154">
        <f t="shared" si="17"/>
        <v>0</v>
      </c>
    </row>
    <row r="66" spans="1:9">
      <c r="A66" s="156" t="s">
        <v>1052</v>
      </c>
      <c r="B66" s="156"/>
      <c r="C66" s="156">
        <f t="shared" ref="C66:I66" si="18">SUM(C67:C68)</f>
        <v>0</v>
      </c>
      <c r="D66" s="156">
        <f t="shared" si="18"/>
        <v>0</v>
      </c>
      <c r="E66" s="156">
        <f t="shared" si="18"/>
        <v>0</v>
      </c>
      <c r="F66" s="156">
        <f t="shared" si="18"/>
        <v>0</v>
      </c>
      <c r="G66" s="156">
        <f t="shared" si="18"/>
        <v>0</v>
      </c>
      <c r="H66" s="156">
        <f t="shared" si="18"/>
        <v>0</v>
      </c>
      <c r="I66" s="156">
        <f t="shared" si="18"/>
        <v>0</v>
      </c>
    </row>
    <row r="67" spans="1:9">
      <c r="A67" s="10"/>
      <c r="B67" s="10"/>
      <c r="C67" s="10"/>
      <c r="D67" s="10"/>
      <c r="E67" s="10"/>
      <c r="F67" s="10"/>
      <c r="G67" s="10"/>
      <c r="H67" s="10"/>
      <c r="I67" s="10"/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56" t="s">
        <v>1053</v>
      </c>
      <c r="B69" s="156"/>
      <c r="C69" s="156">
        <f t="shared" ref="C69:I69" si="19">SUM(C70:C71)</f>
        <v>0</v>
      </c>
      <c r="D69" s="156">
        <f t="shared" si="19"/>
        <v>0</v>
      </c>
      <c r="E69" s="156">
        <f t="shared" si="19"/>
        <v>0</v>
      </c>
      <c r="F69" s="156">
        <f t="shared" si="19"/>
        <v>0</v>
      </c>
      <c r="G69" s="156">
        <f t="shared" si="19"/>
        <v>0</v>
      </c>
      <c r="H69" s="156">
        <f t="shared" si="19"/>
        <v>0</v>
      </c>
      <c r="I69" s="156">
        <f t="shared" si="19"/>
        <v>0</v>
      </c>
    </row>
    <row r="70" spans="1:9">
      <c r="A70" s="10"/>
      <c r="B70" s="10"/>
      <c r="C70" s="10"/>
      <c r="D70" s="10"/>
      <c r="E70" s="10"/>
      <c r="F70" s="10"/>
      <c r="G70" s="10"/>
      <c r="H70" s="10"/>
      <c r="I70" s="10"/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54" t="s">
        <v>1066</v>
      </c>
      <c r="B72" s="154"/>
      <c r="C72" s="154">
        <f t="shared" ref="C72:I72" si="20">SUM(C73:C74)</f>
        <v>0</v>
      </c>
      <c r="D72" s="154">
        <f t="shared" si="20"/>
        <v>0</v>
      </c>
      <c r="E72" s="154">
        <f t="shared" si="20"/>
        <v>0</v>
      </c>
      <c r="F72" s="154">
        <f t="shared" si="20"/>
        <v>0</v>
      </c>
      <c r="G72" s="154">
        <f t="shared" si="20"/>
        <v>0</v>
      </c>
      <c r="H72" s="154">
        <f t="shared" si="20"/>
        <v>0</v>
      </c>
      <c r="I72" s="154">
        <f t="shared" si="20"/>
        <v>0</v>
      </c>
    </row>
    <row r="73" spans="1:9">
      <c r="A73" s="10"/>
      <c r="B73" s="10"/>
      <c r="C73" s="10"/>
      <c r="D73" s="10"/>
      <c r="E73" s="10"/>
      <c r="F73" s="10"/>
      <c r="G73" s="10"/>
      <c r="H73" s="10"/>
      <c r="I73" s="10"/>
    </row>
    <row r="74" spans="1:9">
      <c r="A74" s="10"/>
      <c r="B74" s="10"/>
      <c r="C74" s="10"/>
      <c r="D74" s="10"/>
      <c r="E74" s="10"/>
      <c r="F74" s="10"/>
      <c r="G74" s="10"/>
      <c r="H74" s="10"/>
      <c r="I74" s="10"/>
    </row>
    <row r="75" spans="1:9">
      <c r="A75" s="154" t="s">
        <v>1067</v>
      </c>
      <c r="B75" s="154"/>
      <c r="C75" s="154"/>
      <c r="D75" s="154"/>
      <c r="E75" s="154"/>
      <c r="F75" s="154"/>
      <c r="G75" s="154"/>
      <c r="H75" s="154"/>
      <c r="I75" s="154"/>
    </row>
    <row r="76" spans="1:9">
      <c r="A76" s="154" t="s">
        <v>1068</v>
      </c>
      <c r="B76" s="154"/>
      <c r="C76" s="154">
        <f>C34+C4</f>
        <v>752381</v>
      </c>
      <c r="D76" s="154">
        <f t="shared" ref="D76:I76" si="21">D75+D72+D65+D62+D59+D56+D53+D50+D35+D27+D24+D21+D18+D15+D12+D5</f>
        <v>325000</v>
      </c>
      <c r="E76" s="154">
        <f t="shared" si="21"/>
        <v>182500</v>
      </c>
      <c r="F76" s="154">
        <f t="shared" si="21"/>
        <v>99881</v>
      </c>
      <c r="G76" s="154">
        <f t="shared" si="21"/>
        <v>126000</v>
      </c>
      <c r="H76" s="154">
        <f t="shared" si="21"/>
        <v>20000</v>
      </c>
      <c r="I76" s="154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1"/>
  <sheetViews>
    <sheetView rightToLeft="1" topLeftCell="B1" workbookViewId="0">
      <selection activeCell="E9" sqref="E9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73" customWidth="1"/>
  </cols>
  <sheetData>
    <row r="1" spans="1:5">
      <c r="A1" s="159" t="s">
        <v>1075</v>
      </c>
      <c r="B1" s="159" t="s">
        <v>1076</v>
      </c>
      <c r="C1" s="159" t="s">
        <v>1077</v>
      </c>
      <c r="D1" s="159" t="s">
        <v>1078</v>
      </c>
      <c r="E1" s="170" t="s">
        <v>1079</v>
      </c>
    </row>
    <row r="2" spans="1:5">
      <c r="A2" s="209" t="s">
        <v>1080</v>
      </c>
      <c r="B2" s="160">
        <v>2011</v>
      </c>
      <c r="C2" s="161"/>
      <c r="D2" s="161"/>
      <c r="E2" s="171"/>
    </row>
    <row r="3" spans="1:5">
      <c r="A3" s="210"/>
      <c r="B3" s="160">
        <v>2012</v>
      </c>
      <c r="C3" s="161"/>
      <c r="D3" s="161"/>
      <c r="E3" s="171"/>
    </row>
    <row r="4" spans="1:5">
      <c r="A4" s="210"/>
      <c r="B4" s="160">
        <v>2013</v>
      </c>
      <c r="C4" s="161">
        <v>141.91999999999999</v>
      </c>
      <c r="D4" s="161">
        <v>62.993000000000002</v>
      </c>
      <c r="E4" s="171">
        <f>D4/C4</f>
        <v>0.44386273957158967</v>
      </c>
    </row>
    <row r="5" spans="1:5">
      <c r="A5" s="210"/>
      <c r="B5" s="160">
        <v>2014</v>
      </c>
      <c r="C5" s="161">
        <v>142.76900000000001</v>
      </c>
      <c r="D5" s="161">
        <v>86.736000000000004</v>
      </c>
      <c r="E5" s="171">
        <f t="shared" ref="E5:E18" si="0">D5/C5</f>
        <v>0.60752684406278679</v>
      </c>
    </row>
    <row r="6" spans="1:5">
      <c r="A6" s="210"/>
      <c r="B6" s="160">
        <v>2015</v>
      </c>
      <c r="C6" s="161">
        <v>143.26599999999999</v>
      </c>
      <c r="D6" s="161">
        <v>11.829000000000001</v>
      </c>
      <c r="E6" s="171">
        <f t="shared" si="0"/>
        <v>8.2566694121424491E-2</v>
      </c>
    </row>
    <row r="7" spans="1:5">
      <c r="A7" s="211"/>
      <c r="B7" s="160">
        <v>2016</v>
      </c>
      <c r="C7" s="161"/>
      <c r="D7" s="161"/>
      <c r="E7" s="171"/>
    </row>
    <row r="8" spans="1:5">
      <c r="A8" s="212" t="s">
        <v>1081</v>
      </c>
      <c r="B8" s="162">
        <v>2011</v>
      </c>
      <c r="C8" s="163"/>
      <c r="D8" s="163"/>
      <c r="E8" s="171"/>
    </row>
    <row r="9" spans="1:5">
      <c r="A9" s="213"/>
      <c r="B9" s="162">
        <v>2012</v>
      </c>
      <c r="C9" s="163"/>
      <c r="D9" s="163"/>
      <c r="E9" s="171"/>
    </row>
    <row r="10" spans="1:5">
      <c r="A10" s="213"/>
      <c r="B10" s="162">
        <v>2013</v>
      </c>
      <c r="C10" s="163">
        <v>22.344999999999999</v>
      </c>
      <c r="D10" s="163">
        <v>8.4260000000000002</v>
      </c>
      <c r="E10" s="171">
        <f t="shared" si="0"/>
        <v>0.37708659655403898</v>
      </c>
    </row>
    <row r="11" spans="1:5">
      <c r="A11" s="213"/>
      <c r="B11" s="162">
        <v>2014</v>
      </c>
      <c r="C11" s="163">
        <v>28.855</v>
      </c>
      <c r="D11" s="163">
        <v>11.105</v>
      </c>
      <c r="E11" s="171">
        <f t="shared" si="0"/>
        <v>0.38485531103794834</v>
      </c>
    </row>
    <row r="12" spans="1:5">
      <c r="A12" s="213"/>
      <c r="B12" s="162">
        <v>2015</v>
      </c>
      <c r="C12" s="163">
        <v>29.146999999999998</v>
      </c>
      <c r="D12" s="163">
        <v>799</v>
      </c>
      <c r="E12" s="171">
        <f t="shared" si="0"/>
        <v>27.412769753319381</v>
      </c>
    </row>
    <row r="13" spans="1:5">
      <c r="A13" s="214"/>
      <c r="B13" s="162">
        <v>2016</v>
      </c>
      <c r="C13" s="163"/>
      <c r="D13" s="163"/>
      <c r="E13" s="171"/>
    </row>
    <row r="14" spans="1:5">
      <c r="A14" s="209" t="s">
        <v>123</v>
      </c>
      <c r="B14" s="160">
        <v>2011</v>
      </c>
      <c r="C14" s="161"/>
      <c r="D14" s="161"/>
      <c r="E14" s="171"/>
    </row>
    <row r="15" spans="1:5">
      <c r="A15" s="210"/>
      <c r="B15" s="160">
        <v>2012</v>
      </c>
      <c r="C15" s="161"/>
      <c r="D15" s="161"/>
      <c r="E15" s="171"/>
    </row>
    <row r="16" spans="1:5">
      <c r="A16" s="210"/>
      <c r="B16" s="160">
        <v>2013</v>
      </c>
      <c r="C16" s="161">
        <v>37.28</v>
      </c>
      <c r="D16" s="161">
        <v>184.54900000000001</v>
      </c>
      <c r="E16" s="171">
        <f t="shared" si="0"/>
        <v>4.9503487124463517</v>
      </c>
    </row>
    <row r="17" spans="1:5">
      <c r="A17" s="210"/>
      <c r="B17" s="160">
        <v>2014</v>
      </c>
      <c r="C17" s="161">
        <v>37.28</v>
      </c>
      <c r="D17" s="161">
        <v>192.45</v>
      </c>
      <c r="E17" s="171">
        <f t="shared" si="0"/>
        <v>5.1622854077253217</v>
      </c>
    </row>
    <row r="18" spans="1:5">
      <c r="A18" s="210"/>
      <c r="B18" s="160">
        <v>2015</v>
      </c>
      <c r="C18" s="161">
        <v>37.237000000000002</v>
      </c>
      <c r="D18" s="161">
        <v>29.548999999999999</v>
      </c>
      <c r="E18" s="171">
        <f t="shared" si="0"/>
        <v>0.79353868464161981</v>
      </c>
    </row>
    <row r="19" spans="1:5">
      <c r="A19" s="211"/>
      <c r="B19" s="160">
        <v>2016</v>
      </c>
      <c r="C19" s="161"/>
      <c r="D19" s="161"/>
      <c r="E19" s="171"/>
    </row>
    <row r="20" spans="1:5">
      <c r="A20" s="215" t="s">
        <v>1082</v>
      </c>
      <c r="B20" s="162">
        <v>2011</v>
      </c>
      <c r="C20" s="163"/>
      <c r="D20" s="163"/>
      <c r="E20" s="172"/>
    </row>
    <row r="21" spans="1:5">
      <c r="A21" s="216"/>
      <c r="B21" s="162">
        <v>2012</v>
      </c>
      <c r="C21" s="163"/>
      <c r="D21" s="163"/>
      <c r="E21" s="172"/>
    </row>
    <row r="22" spans="1:5">
      <c r="A22" s="216"/>
      <c r="B22" s="162">
        <v>2013</v>
      </c>
      <c r="C22" s="163"/>
      <c r="D22" s="163"/>
      <c r="E22" s="172"/>
    </row>
    <row r="23" spans="1:5">
      <c r="A23" s="216"/>
      <c r="B23" s="162">
        <v>2014</v>
      </c>
      <c r="C23" s="163"/>
      <c r="D23" s="163"/>
      <c r="E23" s="172"/>
    </row>
    <row r="24" spans="1:5">
      <c r="A24" s="216"/>
      <c r="B24" s="162">
        <v>2015</v>
      </c>
      <c r="C24" s="163"/>
      <c r="D24" s="163"/>
      <c r="E24" s="172"/>
    </row>
    <row r="25" spans="1:5">
      <c r="A25" s="217"/>
      <c r="B25" s="162">
        <v>2016</v>
      </c>
      <c r="C25" s="163"/>
      <c r="D25" s="163"/>
      <c r="E25" s="172"/>
    </row>
    <row r="26" spans="1:5">
      <c r="A26" s="218" t="s">
        <v>1083</v>
      </c>
      <c r="B26" s="160">
        <v>2011</v>
      </c>
      <c r="C26" s="161">
        <f>C20+C14+C8+C2</f>
        <v>0</v>
      </c>
      <c r="D26" s="161">
        <f>D20+D14+D8+D2</f>
        <v>0</v>
      </c>
      <c r="E26" s="171">
        <f>E20+E14+E8+E2</f>
        <v>0</v>
      </c>
    </row>
    <row r="27" spans="1:5">
      <c r="A27" s="219"/>
      <c r="B27" s="160">
        <v>2012</v>
      </c>
      <c r="C27" s="161">
        <f>C21+C26+C15+C9+C3</f>
        <v>0</v>
      </c>
      <c r="D27" s="161">
        <f t="shared" ref="D27:E31" si="1">D21+D15+D9+D3</f>
        <v>0</v>
      </c>
      <c r="E27" s="171">
        <f t="shared" si="1"/>
        <v>0</v>
      </c>
    </row>
    <row r="28" spans="1:5">
      <c r="A28" s="219"/>
      <c r="B28" s="160">
        <v>2013</v>
      </c>
      <c r="C28" s="161">
        <f>C22+C16+C10+C4</f>
        <v>201.54499999999999</v>
      </c>
      <c r="D28" s="161">
        <f t="shared" si="1"/>
        <v>255.96799999999999</v>
      </c>
      <c r="E28" s="171">
        <f t="shared" si="1"/>
        <v>5.7712980485719809</v>
      </c>
    </row>
    <row r="29" spans="1:5">
      <c r="A29" s="219"/>
      <c r="B29" s="160">
        <v>2014</v>
      </c>
      <c r="C29" s="161">
        <f>C23+C17+C11+C5</f>
        <v>208.904</v>
      </c>
      <c r="D29" s="161">
        <f t="shared" si="1"/>
        <v>290.291</v>
      </c>
      <c r="E29" s="171">
        <f t="shared" si="1"/>
        <v>6.1546675628260568</v>
      </c>
    </row>
    <row r="30" spans="1:5">
      <c r="A30" s="219"/>
      <c r="B30" s="160">
        <v>2015</v>
      </c>
      <c r="C30" s="161">
        <f>C24+C18+C12+C6</f>
        <v>209.64999999999998</v>
      </c>
      <c r="D30" s="161">
        <f t="shared" si="1"/>
        <v>840.37799999999993</v>
      </c>
      <c r="E30" s="171">
        <f t="shared" si="1"/>
        <v>28.288875132082428</v>
      </c>
    </row>
    <row r="31" spans="1:5">
      <c r="A31" s="220"/>
      <c r="B31" s="160">
        <v>2016</v>
      </c>
      <c r="C31" s="161">
        <f>C25+C19+C13+C7</f>
        <v>0</v>
      </c>
      <c r="D31" s="161">
        <f t="shared" si="1"/>
        <v>0</v>
      </c>
      <c r="E31" s="171">
        <f t="shared" si="1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1"/>
  <sheetViews>
    <sheetView rightToLeft="1" topLeftCell="B1" workbookViewId="0">
      <selection activeCell="D13" sqref="D13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21" t="s">
        <v>1084</v>
      </c>
      <c r="B1" s="222"/>
      <c r="C1" s="222"/>
      <c r="D1" s="223"/>
    </row>
    <row r="2" spans="1:4">
      <c r="A2" s="224"/>
      <c r="B2" s="225"/>
      <c r="C2" s="225"/>
      <c r="D2" s="226"/>
    </row>
    <row r="3" spans="1:4">
      <c r="A3" s="164"/>
      <c r="B3" s="165" t="s">
        <v>1085</v>
      </c>
      <c r="C3" s="166" t="s">
        <v>1086</v>
      </c>
      <c r="D3" s="227" t="s">
        <v>1087</v>
      </c>
    </row>
    <row r="4" spans="1:4">
      <c r="A4" s="167" t="s">
        <v>1088</v>
      </c>
      <c r="B4" s="159" t="s">
        <v>1089</v>
      </c>
      <c r="C4" s="159" t="s">
        <v>1090</v>
      </c>
      <c r="D4" s="228"/>
    </row>
    <row r="5" spans="1:4">
      <c r="A5" s="159" t="s">
        <v>1091</v>
      </c>
      <c r="B5" s="28">
        <f>B6</f>
        <v>96244.842999999993</v>
      </c>
      <c r="C5" s="28">
        <f>C6</f>
        <v>91177.828999999998</v>
      </c>
      <c r="D5" s="28">
        <f>D6</f>
        <v>5067.0139999999956</v>
      </c>
    </row>
    <row r="6" spans="1:4">
      <c r="A6" s="168" t="s">
        <v>1092</v>
      </c>
      <c r="B6" s="10">
        <v>96244.842999999993</v>
      </c>
      <c r="C6" s="10">
        <v>91177.828999999998</v>
      </c>
      <c r="D6" s="10">
        <f>B6-C6</f>
        <v>5067.0139999999956</v>
      </c>
    </row>
    <row r="7" spans="1:4">
      <c r="A7" s="159" t="s">
        <v>1093</v>
      </c>
      <c r="B7" s="28">
        <f>B8</f>
        <v>474758.05499999999</v>
      </c>
      <c r="C7" s="28">
        <f>C8</f>
        <v>467888.31400000001</v>
      </c>
      <c r="D7" s="10">
        <f t="shared" ref="D7:D10" si="0">B7-C7</f>
        <v>6869.74099999998</v>
      </c>
    </row>
    <row r="8" spans="1:4">
      <c r="A8" s="168" t="s">
        <v>1094</v>
      </c>
      <c r="B8" s="10">
        <v>474758.05499999999</v>
      </c>
      <c r="C8" s="10">
        <v>467888.31400000001</v>
      </c>
      <c r="D8" s="10">
        <f t="shared" si="0"/>
        <v>6869.74099999998</v>
      </c>
    </row>
    <row r="9" spans="1:4">
      <c r="A9" s="159" t="s">
        <v>1095</v>
      </c>
      <c r="B9" s="169">
        <f>B8+B6</f>
        <v>571002.89800000004</v>
      </c>
      <c r="C9" s="169">
        <f>C8+C6</f>
        <v>559066.14300000004</v>
      </c>
      <c r="D9" s="10">
        <f t="shared" si="0"/>
        <v>11936.755000000005</v>
      </c>
    </row>
    <row r="10" spans="1:4">
      <c r="A10" s="168" t="s">
        <v>1096</v>
      </c>
      <c r="B10" s="10"/>
      <c r="C10" s="10"/>
      <c r="D10" s="10">
        <f t="shared" si="0"/>
        <v>0</v>
      </c>
    </row>
    <row r="11" spans="1:4">
      <c r="A11" s="159" t="s">
        <v>1097</v>
      </c>
      <c r="B11" s="28">
        <f>B10+B9</f>
        <v>571002.89800000004</v>
      </c>
      <c r="C11" s="28">
        <f>C10+C9</f>
        <v>559066.14300000004</v>
      </c>
      <c r="D11" s="28">
        <f>D10+D9</f>
        <v>11936.755000000005</v>
      </c>
    </row>
  </sheetData>
  <mergeCells count="2">
    <mergeCell ref="A1:D2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26</vt:i4>
      </vt:variant>
      <vt:variant>
        <vt:lpstr>Plages nommées</vt:lpstr>
      </vt:variant>
      <vt:variant>
        <vt:i4>3</vt:i4>
      </vt:variant>
    </vt:vector>
  </HeadingPairs>
  <TitlesOfParts>
    <vt:vector size="29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PIA 2016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مرافق البلدية </vt:lpstr>
      <vt:lpstr>قائمة في العملة</vt:lpstr>
      <vt:lpstr>المجلس البلدي</vt:lpstr>
      <vt:lpstr>النشاط البلدي 2014</vt:lpstr>
      <vt:lpstr>النشاط البلدي 2015</vt:lpstr>
      <vt:lpstr>النشاط البلدي 2016 </vt:lpstr>
      <vt:lpstr>النشاط البلدي 2017 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2018-02-19T12:56:41Z</dcterms:modified>
</cp:coreProperties>
</file>