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قفصة\"/>
    </mc:Choice>
  </mc:AlternateContent>
  <bookViews>
    <workbookView xWindow="60" yWindow="-45" windowWidth="10170" windowHeight="8130" tabRatio="963" firstSheet="8" activeTab="9"/>
  </bookViews>
  <sheets>
    <sheet name="ميزانية 2012" sheetId="36" r:id="rId1"/>
    <sheet name="ميزانية 2013" sheetId="35" r:id="rId2"/>
    <sheet name="ميزانية 2014" sheetId="34" r:id="rId3"/>
    <sheet name="ميزانية 2015" sheetId="33" r:id="rId4"/>
    <sheet name="ميزانية 2016" sheetId="37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D313" i="33" l="1"/>
  <c r="E313" i="33" s="1"/>
  <c r="C581" i="35"/>
  <c r="M5" i="12"/>
  <c r="M6" i="12"/>
  <c r="M7" i="12"/>
  <c r="M8" i="12"/>
  <c r="M9" i="12"/>
  <c r="M10" i="12"/>
  <c r="M11" i="12"/>
  <c r="S5" i="12"/>
  <c r="BA5" i="12"/>
  <c r="D778" i="37" l="1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D769" i="37"/>
  <c r="E769" i="37" s="1"/>
  <c r="C768" i="37"/>
  <c r="C767" i="37" s="1"/>
  <c r="D766" i="37"/>
  <c r="C765" i="37"/>
  <c r="D764" i="37"/>
  <c r="E764" i="37" s="1"/>
  <c r="E763" i="37"/>
  <c r="D763" i="37"/>
  <c r="D762" i="37"/>
  <c r="D761" i="37" s="1"/>
  <c r="C761" i="37"/>
  <c r="C760" i="37" s="1"/>
  <c r="D759" i="37"/>
  <c r="E759" i="37" s="1"/>
  <c r="D758" i="37"/>
  <c r="E758" i="37" s="1"/>
  <c r="D757" i="37"/>
  <c r="D756" i="37" s="1"/>
  <c r="D755" i="37" s="1"/>
  <c r="C756" i="37"/>
  <c r="C755" i="37" s="1"/>
  <c r="D754" i="37"/>
  <c r="E754" i="37" s="1"/>
  <c r="D753" i="37"/>
  <c r="E753" i="37" s="1"/>
  <c r="D752" i="37"/>
  <c r="D751" i="37" s="1"/>
  <c r="D750" i="37" s="1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E734" i="37" s="1"/>
  <c r="D734" i="37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C727" i="37"/>
  <c r="H724" i="37"/>
  <c r="D724" i="37"/>
  <c r="E724" i="37" s="1"/>
  <c r="H723" i="37"/>
  <c r="D723" i="37"/>
  <c r="H722" i="37"/>
  <c r="C722" i="37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E713" i="37"/>
  <c r="D713" i="37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E686" i="37" s="1"/>
  <c r="H685" i="37"/>
  <c r="D685" i="37"/>
  <c r="E685" i="37" s="1"/>
  <c r="H684" i="37"/>
  <c r="D684" i="37"/>
  <c r="D683" i="37" s="1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H655" i="37"/>
  <c r="D655" i="37"/>
  <c r="E655" i="37" s="1"/>
  <c r="H654" i="37"/>
  <c r="E654" i="37"/>
  <c r="D654" i="37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E648" i="37" s="1"/>
  <c r="H647" i="37"/>
  <c r="D647" i="37"/>
  <c r="D646" i="37" s="1"/>
  <c r="H646" i="37"/>
  <c r="C646" i="37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E640" i="37" s="1"/>
  <c r="H639" i="37"/>
  <c r="D639" i="37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E630" i="37"/>
  <c r="D630" i="37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6" i="37"/>
  <c r="D576" i="37"/>
  <c r="E576" i="37" s="1"/>
  <c r="H575" i="37"/>
  <c r="D575" i="37"/>
  <c r="E575" i="37" s="1"/>
  <c r="H574" i="37"/>
  <c r="D574" i="37"/>
  <c r="H573" i="37"/>
  <c r="D573" i="37"/>
  <c r="E573" i="37" s="1"/>
  <c r="H572" i="37"/>
  <c r="E572" i="37"/>
  <c r="D572" i="37"/>
  <c r="H571" i="37"/>
  <c r="D571" i="37"/>
  <c r="E571" i="37" s="1"/>
  <c r="H570" i="37"/>
  <c r="D570" i="37"/>
  <c r="E570" i="37" s="1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E564" i="37" s="1"/>
  <c r="H563" i="37"/>
  <c r="D563" i="37"/>
  <c r="E563" i="37" s="1"/>
  <c r="C562" i="37"/>
  <c r="H562" i="37" s="1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H544" i="37"/>
  <c r="C544" i="37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C538" i="37"/>
  <c r="H538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D529" i="37" s="1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E521" i="37"/>
  <c r="D521" i="37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H498" i="37"/>
  <c r="D498" i="37"/>
  <c r="E498" i="37" s="1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H491" i="37"/>
  <c r="C491" i="37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E487" i="37" s="1"/>
  <c r="E486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E471" i="37"/>
  <c r="D471" i="37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E461" i="37"/>
  <c r="D461" i="37"/>
  <c r="H460" i="37"/>
  <c r="D460" i="37"/>
  <c r="C459" i="37"/>
  <c r="H458" i="37"/>
  <c r="D458" i="37"/>
  <c r="E458" i="37" s="1"/>
  <c r="H457" i="37"/>
  <c r="D457" i="37"/>
  <c r="E457" i="37" s="1"/>
  <c r="H456" i="37"/>
  <c r="D456" i="37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C412" i="37"/>
  <c r="H412" i="37" s="1"/>
  <c r="H411" i="37"/>
  <c r="D411" i="37"/>
  <c r="E411" i="37" s="1"/>
  <c r="H410" i="37"/>
  <c r="D410" i="37"/>
  <c r="E410" i="37" s="1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H399" i="37"/>
  <c r="C399" i="37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E391" i="37"/>
  <c r="D391" i="37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H373" i="37"/>
  <c r="C373" i="37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E361" i="37"/>
  <c r="D361" i="37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E336" i="37"/>
  <c r="D336" i="37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E326" i="37"/>
  <c r="D326" i="37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C314" i="37"/>
  <c r="H314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C308" i="37"/>
  <c r="H308" i="37" s="1"/>
  <c r="H307" i="37"/>
  <c r="D307" i="37"/>
  <c r="E307" i="37" s="1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E295" i="37" s="1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D250" i="37" s="1"/>
  <c r="C250" i="37"/>
  <c r="D249" i="37"/>
  <c r="E249" i="37" s="1"/>
  <c r="D248" i="37"/>
  <c r="D247" i="37"/>
  <c r="E247" i="37" s="1"/>
  <c r="D246" i="37"/>
  <c r="E246" i="37" s="1"/>
  <c r="D245" i="37"/>
  <c r="E245" i="37" s="1"/>
  <c r="C244" i="37"/>
  <c r="C243" i="37" s="1"/>
  <c r="E242" i="37"/>
  <c r="D242" i="37"/>
  <c r="D241" i="37"/>
  <c r="E241" i="37" s="1"/>
  <c r="D240" i="37"/>
  <c r="E240" i="37" s="1"/>
  <c r="D239" i="37"/>
  <c r="D238" i="37" s="1"/>
  <c r="C239" i="37"/>
  <c r="C238" i="37" s="1"/>
  <c r="D237" i="37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C228" i="37" s="1"/>
  <c r="D227" i="37"/>
  <c r="E227" i="37" s="1"/>
  <c r="D226" i="37"/>
  <c r="D223" i="37" s="1"/>
  <c r="D222" i="37" s="1"/>
  <c r="D225" i="37"/>
  <c r="E225" i="37" s="1"/>
  <c r="D224" i="37"/>
  <c r="E224" i="37" s="1"/>
  <c r="C223" i="37"/>
  <c r="C222" i="37" s="1"/>
  <c r="D221" i="37"/>
  <c r="D220" i="37" s="1"/>
  <c r="C220" i="37"/>
  <c r="D219" i="37"/>
  <c r="D218" i="37"/>
  <c r="E218" i="37" s="1"/>
  <c r="D217" i="37"/>
  <c r="E217" i="37" s="1"/>
  <c r="C216" i="37"/>
  <c r="C215" i="37" s="1"/>
  <c r="D214" i="37"/>
  <c r="C213" i="37"/>
  <c r="D212" i="37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D201" i="37"/>
  <c r="D200" i="37" s="1"/>
  <c r="C201" i="37"/>
  <c r="C200" i="37" s="1"/>
  <c r="D199" i="37"/>
  <c r="C198" i="37"/>
  <c r="C197" i="37"/>
  <c r="E196" i="37"/>
  <c r="E195" i="37" s="1"/>
  <c r="D196" i="37"/>
  <c r="D195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E186" i="37"/>
  <c r="D186" i="37"/>
  <c r="C185" i="37"/>
  <c r="C184" i="37"/>
  <c r="E183" i="37"/>
  <c r="E182" i="37" s="1"/>
  <c r="D183" i="37"/>
  <c r="D182" i="37"/>
  <c r="C182" i="37"/>
  <c r="D181" i="37"/>
  <c r="D180" i="37" s="1"/>
  <c r="C180" i="37"/>
  <c r="D179" i="37"/>
  <c r="H176" i="37"/>
  <c r="D176" i="37"/>
  <c r="E176" i="37" s="1"/>
  <c r="H175" i="37"/>
  <c r="D175" i="37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H168" i="37"/>
  <c r="D168" i="37"/>
  <c r="E168" i="37" s="1"/>
  <c r="C167" i="37"/>
  <c r="H167" i="37" s="1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E159" i="37"/>
  <c r="D159" i="37"/>
  <c r="H158" i="37"/>
  <c r="E158" i="37"/>
  <c r="E157" i="37" s="1"/>
  <c r="D158" i="37"/>
  <c r="D157" i="37" s="1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E147" i="37"/>
  <c r="D147" i="37"/>
  <c r="D146" i="37" s="1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E134" i="37" s="1"/>
  <c r="H133" i="37"/>
  <c r="D133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E71" i="37"/>
  <c r="D71" i="37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E63" i="37"/>
  <c r="D63" i="37"/>
  <c r="H62" i="37"/>
  <c r="D62" i="37"/>
  <c r="E62" i="37" s="1"/>
  <c r="H61" i="37"/>
  <c r="J61" i="37" s="1"/>
  <c r="C61" i="37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E13" i="37"/>
  <c r="D13" i="37"/>
  <c r="H12" i="37"/>
  <c r="D12" i="37"/>
  <c r="E12" i="37" s="1"/>
  <c r="C11" i="37"/>
  <c r="H11" i="37" s="1"/>
  <c r="J11" i="37" s="1"/>
  <c r="H10" i="37"/>
  <c r="D10" i="37"/>
  <c r="E10" i="37" s="1"/>
  <c r="H9" i="37"/>
  <c r="E9" i="37"/>
  <c r="D9" i="37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D768" i="36" s="1"/>
  <c r="D767" i="36" s="1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E757" i="36" s="1"/>
  <c r="C756" i="36"/>
  <c r="C755" i="36" s="1"/>
  <c r="D754" i="36"/>
  <c r="E754" i="36" s="1"/>
  <c r="D753" i="36"/>
  <c r="E753" i="36" s="1"/>
  <c r="D752" i="36"/>
  <c r="E752" i="36" s="1"/>
  <c r="C751" i="36"/>
  <c r="C750" i="36"/>
  <c r="D749" i="36"/>
  <c r="E749" i="36" s="1"/>
  <c r="D748" i="36"/>
  <c r="E748" i="36" s="1"/>
  <c r="D747" i="36"/>
  <c r="E747" i="36" s="1"/>
  <c r="E746" i="36" s="1"/>
  <c r="D746" i="36"/>
  <c r="C746" i="36"/>
  <c r="D745" i="36"/>
  <c r="D744" i="36" s="1"/>
  <c r="C744" i="36"/>
  <c r="D742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C734" i="36"/>
  <c r="C733" i="36" s="1"/>
  <c r="D732" i="36"/>
  <c r="C731" i="36"/>
  <c r="C730" i="36" s="1"/>
  <c r="D729" i="36"/>
  <c r="D728" i="36"/>
  <c r="E728" i="36" s="1"/>
  <c r="C727" i="36"/>
  <c r="H724" i="36"/>
  <c r="D724" i="36"/>
  <c r="H723" i="36"/>
  <c r="D723" i="36"/>
  <c r="E723" i="36" s="1"/>
  <c r="H722" i="36"/>
  <c r="C722" i="36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E706" i="36"/>
  <c r="D706" i="36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C700" i="36"/>
  <c r="H700" i="36" s="1"/>
  <c r="H699" i="36"/>
  <c r="D699" i="36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E689" i="36" s="1"/>
  <c r="H688" i="36"/>
  <c r="D688" i="36"/>
  <c r="C687" i="36"/>
  <c r="H687" i="36" s="1"/>
  <c r="H686" i="36"/>
  <c r="D686" i="36"/>
  <c r="E686" i="36" s="1"/>
  <c r="H685" i="36"/>
  <c r="D685" i="36"/>
  <c r="E685" i="36" s="1"/>
  <c r="H684" i="36"/>
  <c r="D684" i="36"/>
  <c r="C683" i="36"/>
  <c r="H683" i="36" s="1"/>
  <c r="H682" i="36"/>
  <c r="D682" i="36"/>
  <c r="E682" i="36" s="1"/>
  <c r="H681" i="36"/>
  <c r="D681" i="36"/>
  <c r="E681" i="36" s="1"/>
  <c r="H680" i="36"/>
  <c r="D680" i="36"/>
  <c r="C679" i="36"/>
  <c r="H679" i="36" s="1"/>
  <c r="H678" i="36"/>
  <c r="D678" i="36"/>
  <c r="E678" i="36" s="1"/>
  <c r="H677" i="36"/>
  <c r="D677" i="36"/>
  <c r="E677" i="36" s="1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C665" i="36"/>
  <c r="H665" i="36" s="1"/>
  <c r="H664" i="36"/>
  <c r="D664" i="36"/>
  <c r="E664" i="36" s="1"/>
  <c r="H663" i="36"/>
  <c r="D663" i="36"/>
  <c r="E663" i="36" s="1"/>
  <c r="H662" i="36"/>
  <c r="D662" i="36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E647" i="36" s="1"/>
  <c r="C646" i="36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E640" i="36"/>
  <c r="D640" i="36"/>
  <c r="H639" i="36"/>
  <c r="D639" i="36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E625" i="36"/>
  <c r="D625" i="36"/>
  <c r="H624" i="36"/>
  <c r="D624" i="36"/>
  <c r="E624" i="36" s="1"/>
  <c r="H623" i="36"/>
  <c r="D623" i="36"/>
  <c r="E623" i="36" s="1"/>
  <c r="H622" i="36"/>
  <c r="D622" i="36"/>
  <c r="E622" i="36" s="1"/>
  <c r="H621" i="36"/>
  <c r="E621" i="36"/>
  <c r="D621" i="36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E617" i="36" s="1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D603" i="36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D599" i="36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D595" i="36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E565" i="36"/>
  <c r="D565" i="36"/>
  <c r="H564" i="36"/>
  <c r="D564" i="36"/>
  <c r="H563" i="36"/>
  <c r="D563" i="36"/>
  <c r="E563" i="36" s="1"/>
  <c r="C562" i="36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E553" i="36" s="1"/>
  <c r="C552" i="36"/>
  <c r="H552" i="36" s="1"/>
  <c r="H549" i="36"/>
  <c r="D549" i="36"/>
  <c r="E549" i="36" s="1"/>
  <c r="H548" i="36"/>
  <c r="D548" i="36"/>
  <c r="D547" i="36" s="1"/>
  <c r="C547" i="36"/>
  <c r="H547" i="36" s="1"/>
  <c r="J547" i="36" s="1"/>
  <c r="H546" i="36"/>
  <c r="D546" i="36"/>
  <c r="E546" i="36" s="1"/>
  <c r="H545" i="36"/>
  <c r="D545" i="36"/>
  <c r="E545" i="36" s="1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E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E534" i="36"/>
  <c r="D534" i="36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E518" i="36"/>
  <c r="D518" i="36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C513" i="36"/>
  <c r="H512" i="36"/>
  <c r="D512" i="36"/>
  <c r="E512" i="36" s="1"/>
  <c r="H511" i="36"/>
  <c r="D511" i="36"/>
  <c r="E511" i="36" s="1"/>
  <c r="H510" i="36"/>
  <c r="D510" i="36"/>
  <c r="E510" i="36" s="1"/>
  <c r="H508" i="36"/>
  <c r="E508" i="36"/>
  <c r="D508" i="36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E490" i="36"/>
  <c r="D490" i="36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E478" i="36"/>
  <c r="D478" i="36"/>
  <c r="C477" i="36"/>
  <c r="H477" i="36" s="1"/>
  <c r="H476" i="36"/>
  <c r="D476" i="36"/>
  <c r="E476" i="36" s="1"/>
  <c r="H475" i="36"/>
  <c r="D475" i="36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E470" i="36"/>
  <c r="D470" i="36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C459" i="36"/>
  <c r="H459" i="36" s="1"/>
  <c r="H458" i="36"/>
  <c r="D458" i="36"/>
  <c r="E458" i="36" s="1"/>
  <c r="H457" i="36"/>
  <c r="D457" i="36"/>
  <c r="E457" i="36" s="1"/>
  <c r="H456" i="36"/>
  <c r="D456" i="36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E419" i="36"/>
  <c r="D419" i="36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H405" i="36"/>
  <c r="D405" i="36"/>
  <c r="E405" i="36" s="1"/>
  <c r="H404" i="36"/>
  <c r="C404" i="36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E400" i="36" s="1"/>
  <c r="C399" i="36"/>
  <c r="H399" i="36" s="1"/>
  <c r="H398" i="36"/>
  <c r="D398" i="36"/>
  <c r="E398" i="36" s="1"/>
  <c r="H397" i="36"/>
  <c r="D397" i="36"/>
  <c r="E397" i="36" s="1"/>
  <c r="H396" i="36"/>
  <c r="D396" i="36"/>
  <c r="E396" i="36" s="1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E364" i="36" s="1"/>
  <c r="H363" i="36"/>
  <c r="D363" i="36"/>
  <c r="E363" i="36" s="1"/>
  <c r="C362" i="36"/>
  <c r="H362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E350" i="36" s="1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E337" i="36"/>
  <c r="D337" i="36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E327" i="36" s="1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E318" i="36"/>
  <c r="D318" i="36"/>
  <c r="H317" i="36"/>
  <c r="D317" i="36"/>
  <c r="E317" i="36" s="1"/>
  <c r="H316" i="36"/>
  <c r="E316" i="36"/>
  <c r="D316" i="36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D307" i="36"/>
  <c r="E307" i="36" s="1"/>
  <c r="H306" i="36"/>
  <c r="D306" i="36"/>
  <c r="E306" i="36" s="1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C298" i="36"/>
  <c r="H298" i="36" s="1"/>
  <c r="H297" i="36"/>
  <c r="D297" i="36"/>
  <c r="C296" i="36"/>
  <c r="H296" i="36" s="1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D250" i="36" s="1"/>
  <c r="C250" i="36"/>
  <c r="D249" i="36"/>
  <c r="E249" i="36" s="1"/>
  <c r="D248" i="36"/>
  <c r="E248" i="36" s="1"/>
  <c r="D247" i="36"/>
  <c r="E247" i="36" s="1"/>
  <c r="D246" i="36"/>
  <c r="E245" i="36"/>
  <c r="D245" i="36"/>
  <c r="C244" i="36"/>
  <c r="C243" i="36" s="1"/>
  <c r="D242" i="36"/>
  <c r="E242" i="36" s="1"/>
  <c r="D241" i="36"/>
  <c r="D239" i="36" s="1"/>
  <c r="D238" i="36" s="1"/>
  <c r="D240" i="36"/>
  <c r="E240" i="36" s="1"/>
  <c r="C239" i="36"/>
  <c r="C238" i="36" s="1"/>
  <c r="D237" i="36"/>
  <c r="E237" i="36" s="1"/>
  <c r="E236" i="36" s="1"/>
  <c r="E235" i="36" s="1"/>
  <c r="C236" i="36"/>
  <c r="C235" i="36" s="1"/>
  <c r="D234" i="36"/>
  <c r="D233" i="36" s="1"/>
  <c r="C233" i="36"/>
  <c r="D232" i="36"/>
  <c r="E232" i="36" s="1"/>
  <c r="D231" i="36"/>
  <c r="D230" i="36"/>
  <c r="E230" i="36" s="1"/>
  <c r="C229" i="36"/>
  <c r="C228" i="36" s="1"/>
  <c r="D227" i="36"/>
  <c r="E227" i="36" s="1"/>
  <c r="D226" i="36"/>
  <c r="D225" i="36"/>
  <c r="E225" i="36" s="1"/>
  <c r="D224" i="36"/>
  <c r="E224" i="36" s="1"/>
  <c r="C223" i="36"/>
  <c r="C222" i="36"/>
  <c r="D221" i="36"/>
  <c r="D220" i="36" s="1"/>
  <c r="C220" i="36"/>
  <c r="D219" i="36"/>
  <c r="E219" i="36" s="1"/>
  <c r="E218" i="36"/>
  <c r="D218" i="36"/>
  <c r="D217" i="36"/>
  <c r="E217" i="36" s="1"/>
  <c r="D216" i="36"/>
  <c r="C216" i="36"/>
  <c r="C215" i="36" s="1"/>
  <c r="D214" i="36"/>
  <c r="E214" i="36" s="1"/>
  <c r="E213" i="36" s="1"/>
  <c r="D213" i="36"/>
  <c r="C213" i="36"/>
  <c r="D212" i="36"/>
  <c r="C211" i="36"/>
  <c r="E210" i="36"/>
  <c r="D210" i="36"/>
  <c r="D209" i="36"/>
  <c r="E209" i="36" s="1"/>
  <c r="D208" i="36"/>
  <c r="E208" i="36" s="1"/>
  <c r="C207" i="36"/>
  <c r="C203" i="36" s="1"/>
  <c r="D206" i="36"/>
  <c r="E206" i="36" s="1"/>
  <c r="D205" i="36"/>
  <c r="E205" i="36" s="1"/>
  <c r="C204" i="36"/>
  <c r="D202" i="36"/>
  <c r="E202" i="36" s="1"/>
  <c r="E201" i="36" s="1"/>
  <c r="E200" i="36" s="1"/>
  <c r="C201" i="36"/>
  <c r="C200" i="36"/>
  <c r="D199" i="36"/>
  <c r="E199" i="36" s="1"/>
  <c r="E198" i="36" s="1"/>
  <c r="E197" i="36" s="1"/>
  <c r="C198" i="36"/>
  <c r="C197" i="36" s="1"/>
  <c r="D196" i="36"/>
  <c r="C195" i="36"/>
  <c r="E194" i="36"/>
  <c r="E193" i="36" s="1"/>
  <c r="D194" i="36"/>
  <c r="D193" i="36" s="1"/>
  <c r="C193" i="36"/>
  <c r="D192" i="36"/>
  <c r="E192" i="36" s="1"/>
  <c r="D191" i="36"/>
  <c r="E191" i="36" s="1"/>
  <c r="D190" i="36"/>
  <c r="C189" i="36"/>
  <c r="C188" i="36"/>
  <c r="D187" i="36"/>
  <c r="E187" i="36" s="1"/>
  <c r="D186" i="36"/>
  <c r="E186" i="36" s="1"/>
  <c r="C185" i="36"/>
  <c r="C184" i="36" s="1"/>
  <c r="D183" i="36"/>
  <c r="C182" i="36"/>
  <c r="D181" i="36"/>
  <c r="D180" i="36" s="1"/>
  <c r="C180" i="36"/>
  <c r="C179" i="36" s="1"/>
  <c r="H176" i="36"/>
  <c r="D176" i="36"/>
  <c r="E176" i="36" s="1"/>
  <c r="H175" i="36"/>
  <c r="D175" i="36"/>
  <c r="E175" i="36" s="1"/>
  <c r="D174" i="36"/>
  <c r="C174" i="36"/>
  <c r="H174" i="36" s="1"/>
  <c r="H173" i="36"/>
  <c r="D173" i="36"/>
  <c r="H172" i="36"/>
  <c r="D172" i="36"/>
  <c r="E172" i="36" s="1"/>
  <c r="C171" i="36"/>
  <c r="H171" i="36" s="1"/>
  <c r="C170" i="36"/>
  <c r="H170" i="36" s="1"/>
  <c r="J170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C157" i="36"/>
  <c r="H157" i="36" s="1"/>
  <c r="H156" i="36"/>
  <c r="D156" i="36"/>
  <c r="H155" i="36"/>
  <c r="D155" i="36"/>
  <c r="E155" i="36" s="1"/>
  <c r="C154" i="36"/>
  <c r="C153" i="36" s="1"/>
  <c r="H153" i="36" s="1"/>
  <c r="J153" i="36" s="1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D146" i="36" s="1"/>
  <c r="H146" i="36"/>
  <c r="C146" i="36"/>
  <c r="H145" i="36"/>
  <c r="D145" i="36"/>
  <c r="D143" i="36" s="1"/>
  <c r="H144" i="36"/>
  <c r="D144" i="36"/>
  <c r="E144" i="36" s="1"/>
  <c r="C143" i="36"/>
  <c r="H143" i="36" s="1"/>
  <c r="H142" i="36"/>
  <c r="D142" i="36"/>
  <c r="E142" i="36" s="1"/>
  <c r="H141" i="36"/>
  <c r="D141" i="36"/>
  <c r="D140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E133" i="36" s="1"/>
  <c r="E132" i="36" s="1"/>
  <c r="C132" i="36"/>
  <c r="H132" i="36" s="1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D126" i="36" s="1"/>
  <c r="C126" i="36"/>
  <c r="H126" i="36" s="1"/>
  <c r="H125" i="36"/>
  <c r="D125" i="36"/>
  <c r="E125" i="36" s="1"/>
  <c r="H124" i="36"/>
  <c r="D124" i="36"/>
  <c r="D123" i="36" s="1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E98" i="36" s="1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E93" i="36"/>
  <c r="D93" i="36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E87" i="36"/>
  <c r="D87" i="36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E73" i="36"/>
  <c r="D73" i="36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E45" i="36"/>
  <c r="D45" i="36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E23" i="36"/>
  <c r="D23" i="36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E17" i="36"/>
  <c r="D17" i="36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D772" i="35" s="1"/>
  <c r="D771" i="35" s="1"/>
  <c r="C772" i="35"/>
  <c r="C771" i="35" s="1"/>
  <c r="D770" i="35"/>
  <c r="E770" i="35" s="1"/>
  <c r="D769" i="35"/>
  <c r="D768" i="35" s="1"/>
  <c r="D767" i="35" s="1"/>
  <c r="C768" i="35"/>
  <c r="C767" i="35"/>
  <c r="D766" i="35"/>
  <c r="D765" i="35" s="1"/>
  <c r="C765" i="35"/>
  <c r="D764" i="35"/>
  <c r="E764" i="35" s="1"/>
  <c r="D763" i="35"/>
  <c r="D762" i="35"/>
  <c r="E762" i="35" s="1"/>
  <c r="C761" i="35"/>
  <c r="C760" i="35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E753" i="35" s="1"/>
  <c r="D752" i="35"/>
  <c r="E752" i="35" s="1"/>
  <c r="C751" i="35"/>
  <c r="C750" i="35" s="1"/>
  <c r="D749" i="35"/>
  <c r="E749" i="35" s="1"/>
  <c r="D748" i="35"/>
  <c r="E748" i="35" s="1"/>
  <c r="D747" i="35"/>
  <c r="C746" i="35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/>
  <c r="D732" i="35"/>
  <c r="D731" i="35" s="1"/>
  <c r="D730" i="35" s="1"/>
  <c r="C731" i="35"/>
  <c r="C730" i="35" s="1"/>
  <c r="D729" i="35"/>
  <c r="E729" i="35" s="1"/>
  <c r="D728" i="35"/>
  <c r="D727" i="35" s="1"/>
  <c r="C727" i="35"/>
  <c r="H724" i="35"/>
  <c r="D724" i="35"/>
  <c r="E724" i="35" s="1"/>
  <c r="H723" i="35"/>
  <c r="D723" i="35"/>
  <c r="E723" i="35" s="1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D687" i="35" s="1"/>
  <c r="C687" i="35"/>
  <c r="H687" i="35" s="1"/>
  <c r="H686" i="35"/>
  <c r="D686" i="35"/>
  <c r="E686" i="35" s="1"/>
  <c r="H685" i="35"/>
  <c r="D685" i="35"/>
  <c r="H684" i="35"/>
  <c r="D684" i="35"/>
  <c r="E684" i="35" s="1"/>
  <c r="H683" i="35"/>
  <c r="C683" i="35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D661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E611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H600" i="35"/>
  <c r="D600" i="35"/>
  <c r="E600" i="35" s="1"/>
  <c r="C599" i="35"/>
  <c r="H599" i="35" s="1"/>
  <c r="H598" i="35"/>
  <c r="D598" i="35"/>
  <c r="E598" i="35" s="1"/>
  <c r="H597" i="35"/>
  <c r="D597" i="35"/>
  <c r="E597" i="35" s="1"/>
  <c r="H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H581" i="35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E566" i="35"/>
  <c r="D566" i="35"/>
  <c r="H565" i="35"/>
  <c r="D565" i="35"/>
  <c r="E565" i="35" s="1"/>
  <c r="H564" i="35"/>
  <c r="D564" i="35"/>
  <c r="E564" i="35" s="1"/>
  <c r="H563" i="35"/>
  <c r="D563" i="35"/>
  <c r="E563" i="35" s="1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D553" i="35"/>
  <c r="C552" i="35"/>
  <c r="H552" i="35" s="1"/>
  <c r="H549" i="35"/>
  <c r="D549" i="35"/>
  <c r="E549" i="35" s="1"/>
  <c r="H548" i="35"/>
  <c r="E548" i="35"/>
  <c r="D548" i="35"/>
  <c r="D547" i="35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E532" i="35"/>
  <c r="D532" i="35"/>
  <c r="C531" i="35"/>
  <c r="H531" i="35" s="1"/>
  <c r="H530" i="35"/>
  <c r="D530" i="35"/>
  <c r="E530" i="35" s="1"/>
  <c r="E529" i="35" s="1"/>
  <c r="C529" i="35"/>
  <c r="H529" i="35" s="1"/>
  <c r="C528" i="35"/>
  <c r="H528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E511" i="35"/>
  <c r="D511" i="35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D486" i="35" s="1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H477" i="35"/>
  <c r="C477" i="35"/>
  <c r="H476" i="35"/>
  <c r="D476" i="35"/>
  <c r="E476" i="35" s="1"/>
  <c r="H475" i="35"/>
  <c r="D475" i="35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D459" i="35" s="1"/>
  <c r="C459" i="35"/>
  <c r="H459" i="35" s="1"/>
  <c r="H458" i="35"/>
  <c r="D458" i="35"/>
  <c r="E458" i="35" s="1"/>
  <c r="H457" i="35"/>
  <c r="D457" i="35"/>
  <c r="H456" i="35"/>
  <c r="D456" i="35"/>
  <c r="E456" i="35" s="1"/>
  <c r="H455" i="35"/>
  <c r="C455" i="35"/>
  <c r="H454" i="35"/>
  <c r="D454" i="35"/>
  <c r="E454" i="35" s="1"/>
  <c r="H453" i="35"/>
  <c r="D453" i="35"/>
  <c r="E453" i="35" s="1"/>
  <c r="H452" i="35"/>
  <c r="D452" i="35"/>
  <c r="D450" i="35" s="1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D445" i="35" s="1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E410" i="35" s="1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D404" i="35" s="1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D395" i="35" s="1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E390" i="35"/>
  <c r="D390" i="35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H374" i="35"/>
  <c r="D374" i="35"/>
  <c r="E374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D348" i="35" s="1"/>
  <c r="C348" i="35"/>
  <c r="H347" i="35"/>
  <c r="D347" i="35"/>
  <c r="E347" i="35" s="1"/>
  <c r="H346" i="35"/>
  <c r="D346" i="35"/>
  <c r="E346" i="35" s="1"/>
  <c r="H345" i="35"/>
  <c r="D345" i="35"/>
  <c r="E345" i="35" s="1"/>
  <c r="E344" i="35" s="1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E316" i="35"/>
  <c r="D316" i="35"/>
  <c r="D315" i="35"/>
  <c r="C315" i="35"/>
  <c r="H315" i="35" s="1"/>
  <c r="H313" i="35"/>
  <c r="D313" i="35"/>
  <c r="E313" i="35" s="1"/>
  <c r="H312" i="35"/>
  <c r="E312" i="35"/>
  <c r="D312" i="35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D307" i="35"/>
  <c r="E307" i="35" s="1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E301" i="35"/>
  <c r="D301" i="35"/>
  <c r="H300" i="35"/>
  <c r="D300" i="35"/>
  <c r="E300" i="35" s="1"/>
  <c r="H299" i="35"/>
  <c r="D299" i="35"/>
  <c r="E299" i="35" s="1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E272" i="35"/>
  <c r="D272" i="35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D250" i="35" s="1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C236" i="35"/>
  <c r="C235" i="35"/>
  <c r="D234" i="35"/>
  <c r="E234" i="35" s="1"/>
  <c r="E233" i="35" s="1"/>
  <c r="C233" i="35"/>
  <c r="D232" i="35"/>
  <c r="D229" i="35" s="1"/>
  <c r="E231" i="35"/>
  <c r="D231" i="35"/>
  <c r="D230" i="35"/>
  <c r="E230" i="35" s="1"/>
  <c r="C229" i="35"/>
  <c r="C228" i="35" s="1"/>
  <c r="D227" i="35"/>
  <c r="E227" i="35" s="1"/>
  <c r="D226" i="35"/>
  <c r="E226" i="35" s="1"/>
  <c r="D225" i="35"/>
  <c r="E225" i="35" s="1"/>
  <c r="D224" i="35"/>
  <c r="E224" i="35" s="1"/>
  <c r="C223" i="35"/>
  <c r="C222" i="35" s="1"/>
  <c r="E221" i="35"/>
  <c r="E220" i="35" s="1"/>
  <c r="D221" i="35"/>
  <c r="D220" i="35" s="1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D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C204" i="35"/>
  <c r="E202" i="35"/>
  <c r="E201" i="35" s="1"/>
  <c r="E200" i="35" s="1"/>
  <c r="D202" i="35"/>
  <c r="D201" i="35" s="1"/>
  <c r="D200" i="35" s="1"/>
  <c r="C201" i="35"/>
  <c r="C200" i="35" s="1"/>
  <c r="D199" i="35"/>
  <c r="D198" i="35" s="1"/>
  <c r="D197" i="35" s="1"/>
  <c r="C198" i="35"/>
  <c r="C197" i="35" s="1"/>
  <c r="D196" i="35"/>
  <c r="D195" i="35" s="1"/>
  <c r="C195" i="35"/>
  <c r="D194" i="35"/>
  <c r="E194" i="35" s="1"/>
  <c r="E193" i="35" s="1"/>
  <c r="C193" i="35"/>
  <c r="D192" i="35"/>
  <c r="E192" i="35" s="1"/>
  <c r="D191" i="35"/>
  <c r="E191" i="35" s="1"/>
  <c r="D190" i="35"/>
  <c r="C189" i="35"/>
  <c r="D187" i="35"/>
  <c r="E187" i="35" s="1"/>
  <c r="D186" i="35"/>
  <c r="E186" i="35" s="1"/>
  <c r="C185" i="35"/>
  <c r="C184" i="35" s="1"/>
  <c r="D183" i="35"/>
  <c r="D182" i="35" s="1"/>
  <c r="C182" i="35"/>
  <c r="C179" i="35" s="1"/>
  <c r="D181" i="35"/>
  <c r="E181" i="35" s="1"/>
  <c r="E180" i="35" s="1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C153" i="35"/>
  <c r="H153" i="35" s="1"/>
  <c r="J153" i="35" s="1"/>
  <c r="H151" i="35"/>
  <c r="D151" i="35"/>
  <c r="H150" i="35"/>
  <c r="D150" i="35"/>
  <c r="E150" i="35" s="1"/>
  <c r="C149" i="35"/>
  <c r="H149" i="35" s="1"/>
  <c r="H148" i="35"/>
  <c r="E148" i="35"/>
  <c r="D148" i="35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E142" i="35"/>
  <c r="D142" i="35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E137" i="35" s="1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D117" i="35" s="1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E76" i="35"/>
  <c r="D76" i="35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E770" i="34" s="1"/>
  <c r="D769" i="34"/>
  <c r="C768" i="34"/>
  <c r="C767" i="34"/>
  <c r="D766" i="34"/>
  <c r="E766" i="34" s="1"/>
  <c r="E765" i="34" s="1"/>
  <c r="D765" i="34"/>
  <c r="C765" i="34"/>
  <c r="D764" i="34"/>
  <c r="E764" i="34" s="1"/>
  <c r="D763" i="34"/>
  <c r="E763" i="34" s="1"/>
  <c r="E762" i="34"/>
  <c r="E761" i="34" s="1"/>
  <c r="D762" i="34"/>
  <c r="C761" i="34"/>
  <c r="C760" i="34" s="1"/>
  <c r="D759" i="34"/>
  <c r="E759" i="34" s="1"/>
  <c r="D758" i="34"/>
  <c r="E758" i="34" s="1"/>
  <c r="D757" i="34"/>
  <c r="E757" i="34" s="1"/>
  <c r="C756" i="34"/>
  <c r="C755" i="34"/>
  <c r="D754" i="34"/>
  <c r="E754" i="34" s="1"/>
  <c r="D753" i="34"/>
  <c r="E753" i="34" s="1"/>
  <c r="D752" i="34"/>
  <c r="E752" i="34" s="1"/>
  <c r="D751" i="34"/>
  <c r="C751" i="34"/>
  <c r="C750" i="34"/>
  <c r="D749" i="34"/>
  <c r="E749" i="34" s="1"/>
  <c r="D748" i="34"/>
  <c r="E748" i="34" s="1"/>
  <c r="D747" i="34"/>
  <c r="D746" i="34" s="1"/>
  <c r="C746" i="34"/>
  <c r="D745" i="34"/>
  <c r="D744" i="34" s="1"/>
  <c r="C744" i="34"/>
  <c r="C743" i="34" s="1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/>
  <c r="D732" i="34"/>
  <c r="C731" i="34"/>
  <c r="C730" i="34"/>
  <c r="D729" i="34"/>
  <c r="E729" i="34" s="1"/>
  <c r="D728" i="34"/>
  <c r="D727" i="34" s="1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E665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D562" i="34" s="1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E545" i="34" s="1"/>
  <c r="C544" i="34"/>
  <c r="H544" i="34" s="1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D529" i="34" s="1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E515" i="34"/>
  <c r="D515" i="34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E506" i="34" s="1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E495" i="34" s="1"/>
  <c r="D494" i="34"/>
  <c r="C494" i="34"/>
  <c r="H494" i="34" s="1"/>
  <c r="H493" i="34"/>
  <c r="D493" i="34"/>
  <c r="E493" i="34" s="1"/>
  <c r="H492" i="34"/>
  <c r="D492" i="34"/>
  <c r="E492" i="34" s="1"/>
  <c r="E491" i="34" s="1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E486" i="34" s="1"/>
  <c r="H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H468" i="34"/>
  <c r="C468" i="34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E456" i="34" s="1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E451" i="34" s="1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E430" i="34" s="1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E418" i="34"/>
  <c r="D418" i="34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E407" i="34"/>
  <c r="D407" i="34"/>
  <c r="H406" i="34"/>
  <c r="D406" i="34"/>
  <c r="E406" i="34" s="1"/>
  <c r="H405" i="34"/>
  <c r="D405" i="34"/>
  <c r="E405" i="34" s="1"/>
  <c r="D404" i="34"/>
  <c r="C404" i="34"/>
  <c r="H404" i="34" s="1"/>
  <c r="H403" i="34"/>
  <c r="D403" i="34"/>
  <c r="E403" i="34" s="1"/>
  <c r="H402" i="34"/>
  <c r="E402" i="34"/>
  <c r="D402" i="34"/>
  <c r="H401" i="34"/>
  <c r="D401" i="34"/>
  <c r="E401" i="34" s="1"/>
  <c r="H400" i="34"/>
  <c r="D400" i="34"/>
  <c r="E400" i="34" s="1"/>
  <c r="H399" i="34"/>
  <c r="D399" i="34"/>
  <c r="C399" i="34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E391" i="34"/>
  <c r="D391" i="34"/>
  <c r="H390" i="34"/>
  <c r="D390" i="34"/>
  <c r="E390" i="34" s="1"/>
  <c r="H389" i="34"/>
  <c r="D389" i="34"/>
  <c r="E389" i="34" s="1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E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E368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E354" i="34" s="1"/>
  <c r="E353" i="34" s="1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E335" i="34"/>
  <c r="D335" i="34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E327" i="34"/>
  <c r="D327" i="34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D315" i="34" s="1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E299" i="34" s="1"/>
  <c r="C298" i="34"/>
  <c r="H298" i="34" s="1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E280" i="34"/>
  <c r="D280" i="34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D265" i="34"/>
  <c r="C265" i="34"/>
  <c r="H265" i="34" s="1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D250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/>
  <c r="D237" i="34"/>
  <c r="D236" i="34" s="1"/>
  <c r="D235" i="34" s="1"/>
  <c r="C236" i="34"/>
  <c r="C235" i="34" s="1"/>
  <c r="D234" i="34"/>
  <c r="D233" i="34" s="1"/>
  <c r="C233" i="34"/>
  <c r="E232" i="34"/>
  <c r="D232" i="34"/>
  <c r="D231" i="34"/>
  <c r="E231" i="34" s="1"/>
  <c r="D230" i="34"/>
  <c r="E230" i="34" s="1"/>
  <c r="C229" i="34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C215" i="34"/>
  <c r="D214" i="34"/>
  <c r="D213" i="34" s="1"/>
  <c r="C213" i="34"/>
  <c r="D212" i="34"/>
  <c r="E212" i="34" s="1"/>
  <c r="E211" i="34" s="1"/>
  <c r="D211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E205" i="34" s="1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E186" i="34"/>
  <c r="E185" i="34" s="1"/>
  <c r="E184" i="34" s="1"/>
  <c r="D186" i="34"/>
  <c r="C185" i="34"/>
  <c r="C184" i="34" s="1"/>
  <c r="D183" i="34"/>
  <c r="E183" i="34" s="1"/>
  <c r="E182" i="34" s="1"/>
  <c r="D182" i="34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E168" i="34" s="1"/>
  <c r="E167" i="34" s="1"/>
  <c r="D167" i="34"/>
  <c r="C167" i="34"/>
  <c r="H167" i="34" s="1"/>
  <c r="H166" i="34"/>
  <c r="D166" i="34"/>
  <c r="E166" i="34" s="1"/>
  <c r="H165" i="34"/>
  <c r="D165" i="34"/>
  <c r="E165" i="34" s="1"/>
  <c r="E164" i="34" s="1"/>
  <c r="E163" i="34" s="1"/>
  <c r="C164" i="34"/>
  <c r="C163" i="34" s="1"/>
  <c r="H163" i="34" s="1"/>
  <c r="J163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E108" i="34"/>
  <c r="D108" i="34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E103" i="34"/>
  <c r="D103" i="34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E70" i="34"/>
  <c r="D70" i="34"/>
  <c r="H69" i="34"/>
  <c r="D69" i="34"/>
  <c r="E69" i="34" s="1"/>
  <c r="C68" i="34"/>
  <c r="H68" i="34" s="1"/>
  <c r="J68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E62" i="34"/>
  <c r="D62" i="34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E37" i="34"/>
  <c r="D37" i="34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E26" i="34"/>
  <c r="D26" i="34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E13" i="34"/>
  <c r="D13" i="34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331" i="34" l="1"/>
  <c r="E375" i="35"/>
  <c r="D373" i="35"/>
  <c r="E234" i="37"/>
  <c r="E233" i="37" s="1"/>
  <c r="D233" i="37"/>
  <c r="E582" i="37"/>
  <c r="D581" i="37"/>
  <c r="E770" i="37"/>
  <c r="D768" i="37"/>
  <c r="D767" i="37" s="1"/>
  <c r="E123" i="34"/>
  <c r="E760" i="34"/>
  <c r="E175" i="37"/>
  <c r="D174" i="37"/>
  <c r="D223" i="34"/>
  <c r="D222" i="34" s="1"/>
  <c r="E325" i="34"/>
  <c r="E416" i="34"/>
  <c r="C484" i="34"/>
  <c r="H484" i="34" s="1"/>
  <c r="E530" i="34"/>
  <c r="E529" i="34" s="1"/>
  <c r="C538" i="34"/>
  <c r="H538" i="34" s="1"/>
  <c r="E563" i="34"/>
  <c r="C163" i="35"/>
  <c r="H163" i="35" s="1"/>
  <c r="J163" i="35" s="1"/>
  <c r="D189" i="35"/>
  <c r="E196" i="35"/>
  <c r="E195" i="35" s="1"/>
  <c r="E199" i="35"/>
  <c r="E198" i="35" s="1"/>
  <c r="E197" i="35" s="1"/>
  <c r="E763" i="35"/>
  <c r="D761" i="35"/>
  <c r="D760" i="35" s="1"/>
  <c r="E766" i="35"/>
  <c r="E765" i="35" s="1"/>
  <c r="E769" i="35"/>
  <c r="E768" i="35" s="1"/>
  <c r="E767" i="35" s="1"/>
  <c r="E141" i="36"/>
  <c r="E183" i="36"/>
  <c r="E182" i="36" s="1"/>
  <c r="D182" i="36"/>
  <c r="D569" i="36"/>
  <c r="D577" i="36"/>
  <c r="D581" i="36"/>
  <c r="D587" i="36"/>
  <c r="E639" i="36"/>
  <c r="D638" i="36"/>
  <c r="C135" i="37"/>
  <c r="H135" i="37" s="1"/>
  <c r="J135" i="37" s="1"/>
  <c r="E639" i="37"/>
  <c r="D638" i="37"/>
  <c r="E766" i="37"/>
  <c r="E765" i="37" s="1"/>
  <c r="D765" i="37"/>
  <c r="E204" i="35"/>
  <c r="D164" i="34"/>
  <c r="D163" i="34" s="1"/>
  <c r="D136" i="34"/>
  <c r="D445" i="34"/>
  <c r="D491" i="34"/>
  <c r="D761" i="34"/>
  <c r="D760" i="34" s="1"/>
  <c r="D129" i="35"/>
  <c r="E601" i="35"/>
  <c r="D599" i="35"/>
  <c r="D642" i="35"/>
  <c r="D671" i="35"/>
  <c r="E728" i="35"/>
  <c r="E727" i="35" s="1"/>
  <c r="H154" i="36"/>
  <c r="E212" i="36"/>
  <c r="E211" i="36" s="1"/>
  <c r="D211" i="36"/>
  <c r="E548" i="36"/>
  <c r="E547" i="36" s="1"/>
  <c r="E325" i="37"/>
  <c r="E463" i="37"/>
  <c r="D491" i="37"/>
  <c r="E492" i="37"/>
  <c r="D700" i="37"/>
  <c r="D733" i="37"/>
  <c r="E395" i="34"/>
  <c r="E677" i="35"/>
  <c r="D676" i="35"/>
  <c r="E129" i="34"/>
  <c r="E171" i="34"/>
  <c r="D185" i="34"/>
  <c r="D184" i="34" s="1"/>
  <c r="D189" i="34"/>
  <c r="E202" i="34"/>
  <c r="E201" i="34" s="1"/>
  <c r="E200" i="34" s="1"/>
  <c r="C228" i="34"/>
  <c r="D373" i="34"/>
  <c r="E388" i="34"/>
  <c r="D468" i="34"/>
  <c r="D616" i="34"/>
  <c r="E642" i="34"/>
  <c r="D671" i="34"/>
  <c r="E722" i="34"/>
  <c r="D734" i="34"/>
  <c r="D123" i="35"/>
  <c r="E183" i="35"/>
  <c r="E182" i="35" s="1"/>
  <c r="E179" i="35" s="1"/>
  <c r="E207" i="35"/>
  <c r="E396" i="35"/>
  <c r="E547" i="35"/>
  <c r="E666" i="35"/>
  <c r="D665" i="35"/>
  <c r="E747" i="35"/>
  <c r="E746" i="35" s="1"/>
  <c r="D746" i="35"/>
  <c r="D132" i="36"/>
  <c r="E181" i="36"/>
  <c r="E180" i="36" s="1"/>
  <c r="E369" i="36"/>
  <c r="D368" i="36"/>
  <c r="D395" i="36"/>
  <c r="D399" i="36"/>
  <c r="E451" i="36"/>
  <c r="D450" i="36"/>
  <c r="H513" i="36"/>
  <c r="C509" i="36"/>
  <c r="H509" i="36" s="1"/>
  <c r="D544" i="36"/>
  <c r="E185" i="37"/>
  <c r="E184" i="37" s="1"/>
  <c r="E219" i="37"/>
  <c r="D216" i="37"/>
  <c r="D722" i="37"/>
  <c r="E723" i="37"/>
  <c r="E328" i="35"/>
  <c r="D388" i="35"/>
  <c r="D416" i="35"/>
  <c r="E477" i="35"/>
  <c r="D552" i="35"/>
  <c r="E722" i="35"/>
  <c r="C743" i="35"/>
  <c r="D185" i="36"/>
  <c r="D184" i="36" s="1"/>
  <c r="D522" i="36"/>
  <c r="D117" i="37"/>
  <c r="D126" i="37"/>
  <c r="C179" i="37"/>
  <c r="D760" i="37"/>
  <c r="E553" i="35"/>
  <c r="E552" i="35" s="1"/>
  <c r="D595" i="35"/>
  <c r="D120" i="36"/>
  <c r="D157" i="36"/>
  <c r="D477" i="36"/>
  <c r="E523" i="36"/>
  <c r="C743" i="36"/>
  <c r="E117" i="37"/>
  <c r="E204" i="37"/>
  <c r="D325" i="37"/>
  <c r="D368" i="37"/>
  <c r="D727" i="37"/>
  <c r="E768" i="37"/>
  <c r="E767" i="37" s="1"/>
  <c r="E143" i="34"/>
  <c r="E149" i="34"/>
  <c r="E157" i="34"/>
  <c r="C188" i="34"/>
  <c r="E204" i="34"/>
  <c r="D207" i="34"/>
  <c r="E229" i="34"/>
  <c r="D412" i="34"/>
  <c r="E474" i="34"/>
  <c r="D486" i="34"/>
  <c r="D544" i="34"/>
  <c r="D547" i="34"/>
  <c r="E592" i="34"/>
  <c r="E628" i="34"/>
  <c r="D750" i="34"/>
  <c r="E61" i="34"/>
  <c r="E348" i="34"/>
  <c r="E587" i="34"/>
  <c r="E595" i="34"/>
  <c r="E677" i="34"/>
  <c r="E676" i="34" s="1"/>
  <c r="D676" i="34"/>
  <c r="E688" i="34"/>
  <c r="E687" i="34" s="1"/>
  <c r="D687" i="34"/>
  <c r="E140" i="34"/>
  <c r="E146" i="34"/>
  <c r="E154" i="34"/>
  <c r="E160" i="34"/>
  <c r="H164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 s="1"/>
  <c r="D239" i="34"/>
  <c r="D238" i="34" s="1"/>
  <c r="E251" i="34"/>
  <c r="E250" i="34" s="1"/>
  <c r="E305" i="34"/>
  <c r="E316" i="34"/>
  <c r="D409" i="34"/>
  <c r="D450" i="34"/>
  <c r="E477" i="34"/>
  <c r="E513" i="34"/>
  <c r="E547" i="34"/>
  <c r="E569" i="34"/>
  <c r="E640" i="34"/>
  <c r="D638" i="34"/>
  <c r="D653" i="34"/>
  <c r="E686" i="34"/>
  <c r="D683" i="34"/>
  <c r="D733" i="34"/>
  <c r="D756" i="34"/>
  <c r="D755" i="34" s="1"/>
  <c r="E120" i="34"/>
  <c r="E126" i="34"/>
  <c r="E132" i="34"/>
  <c r="E174" i="34"/>
  <c r="E170" i="34" s="1"/>
  <c r="E196" i="34"/>
  <c r="E195" i="34" s="1"/>
  <c r="D204" i="34"/>
  <c r="D244" i="34"/>
  <c r="D243" i="34" s="1"/>
  <c r="E328" i="34"/>
  <c r="D353" i="34"/>
  <c r="E459" i="34"/>
  <c r="E494" i="34"/>
  <c r="D497" i="34"/>
  <c r="D504" i="34"/>
  <c r="C645" i="34"/>
  <c r="H645" i="34" s="1"/>
  <c r="J645" i="34" s="1"/>
  <c r="E662" i="34"/>
  <c r="E661" i="34" s="1"/>
  <c r="D661" i="34"/>
  <c r="E718" i="34"/>
  <c r="E717" i="34" s="1"/>
  <c r="E716" i="34" s="1"/>
  <c r="E732" i="34"/>
  <c r="E731" i="34" s="1"/>
  <c r="E730" i="34" s="1"/>
  <c r="D731" i="34"/>
  <c r="D730" i="34" s="1"/>
  <c r="D768" i="34"/>
  <c r="D767" i="34" s="1"/>
  <c r="E769" i="34"/>
  <c r="E373" i="35"/>
  <c r="E676" i="35"/>
  <c r="C178" i="36"/>
  <c r="E374" i="36"/>
  <c r="E373" i="36" s="1"/>
  <c r="D373" i="36"/>
  <c r="E456" i="36"/>
  <c r="E455" i="36" s="1"/>
  <c r="D455" i="36"/>
  <c r="E475" i="36"/>
  <c r="E474" i="36" s="1"/>
  <c r="D474" i="36"/>
  <c r="H562" i="36"/>
  <c r="C561" i="36"/>
  <c r="H561" i="36" s="1"/>
  <c r="J561" i="36" s="1"/>
  <c r="E654" i="36"/>
  <c r="E653" i="36" s="1"/>
  <c r="D653" i="36"/>
  <c r="E699" i="36"/>
  <c r="D694" i="36"/>
  <c r="E732" i="36"/>
  <c r="E731" i="36" s="1"/>
  <c r="E730" i="36" s="1"/>
  <c r="D731" i="36"/>
  <c r="D730" i="36" s="1"/>
  <c r="E766" i="36"/>
  <c r="E765" i="36" s="1"/>
  <c r="D765" i="36"/>
  <c r="C153" i="37"/>
  <c r="H154" i="37"/>
  <c r="E214" i="37"/>
  <c r="E213" i="37" s="1"/>
  <c r="D213" i="37"/>
  <c r="E574" i="37"/>
  <c r="D569" i="37"/>
  <c r="E656" i="37"/>
  <c r="D653" i="37"/>
  <c r="C726" i="34"/>
  <c r="E734" i="34"/>
  <c r="D743" i="34"/>
  <c r="D772" i="34"/>
  <c r="D771" i="34" s="1"/>
  <c r="D61" i="35"/>
  <c r="E140" i="35"/>
  <c r="E146" i="35"/>
  <c r="E190" i="35"/>
  <c r="E189" i="35" s="1"/>
  <c r="E188" i="35" s="1"/>
  <c r="E216" i="35"/>
  <c r="E215" i="35" s="1"/>
  <c r="E232" i="35"/>
  <c r="E229" i="35" s="1"/>
  <c r="E228" i="35" s="1"/>
  <c r="E251" i="35"/>
  <c r="E250" i="35" s="1"/>
  <c r="E417" i="35"/>
  <c r="E460" i="35"/>
  <c r="E513" i="35"/>
  <c r="D531" i="35"/>
  <c r="E596" i="35"/>
  <c r="D638" i="35"/>
  <c r="D653" i="35"/>
  <c r="E662" i="35"/>
  <c r="E665" i="35"/>
  <c r="E688" i="35"/>
  <c r="C726" i="35"/>
  <c r="D756" i="35"/>
  <c r="D755" i="35" s="1"/>
  <c r="D61" i="36"/>
  <c r="E121" i="36"/>
  <c r="E124" i="36"/>
  <c r="E127" i="36"/>
  <c r="E158" i="36"/>
  <c r="E164" i="36"/>
  <c r="E196" i="36"/>
  <c r="E195" i="36" s="1"/>
  <c r="D195" i="36"/>
  <c r="E216" i="36"/>
  <c r="E231" i="36"/>
  <c r="D229" i="36"/>
  <c r="D228" i="36" s="1"/>
  <c r="E234" i="36"/>
  <c r="E233" i="36" s="1"/>
  <c r="E241" i="36"/>
  <c r="E406" i="36"/>
  <c r="D404" i="36"/>
  <c r="D513" i="36"/>
  <c r="E514" i="36"/>
  <c r="E513" i="36" s="1"/>
  <c r="E672" i="36"/>
  <c r="E671" i="36" s="1"/>
  <c r="D671" i="36"/>
  <c r="E688" i="36"/>
  <c r="E687" i="36" s="1"/>
  <c r="D687" i="36"/>
  <c r="E729" i="36"/>
  <c r="D727" i="36"/>
  <c r="E683" i="34"/>
  <c r="E747" i="34"/>
  <c r="E746" i="34" s="1"/>
  <c r="D143" i="35"/>
  <c r="D149" i="35"/>
  <c r="D180" i="35"/>
  <c r="D179" i="35" s="1"/>
  <c r="D185" i="35"/>
  <c r="D184" i="35" s="1"/>
  <c r="C188" i="35"/>
  <c r="D204" i="35"/>
  <c r="E212" i="35"/>
  <c r="E211" i="35" s="1"/>
  <c r="E203" i="35" s="1"/>
  <c r="C215" i="35"/>
  <c r="D223" i="35"/>
  <c r="D222" i="35" s="1"/>
  <c r="D236" i="35"/>
  <c r="D235" i="35" s="1"/>
  <c r="E325" i="35"/>
  <c r="E331" i="35"/>
  <c r="D353" i="35"/>
  <c r="D368" i="35"/>
  <c r="D399" i="35"/>
  <c r="E409" i="35"/>
  <c r="D412" i="35"/>
  <c r="D468" i="35"/>
  <c r="E494" i="35"/>
  <c r="D497" i="35"/>
  <c r="D562" i="35"/>
  <c r="D569" i="35"/>
  <c r="D581" i="35"/>
  <c r="D646" i="35"/>
  <c r="D683" i="35"/>
  <c r="D129" i="36"/>
  <c r="E147" i="36"/>
  <c r="E146" i="36" s="1"/>
  <c r="D160" i="36"/>
  <c r="D171" i="36"/>
  <c r="D170" i="36" s="1"/>
  <c r="D179" i="36"/>
  <c r="D189" i="36"/>
  <c r="E239" i="36"/>
  <c r="E238" i="36" s="1"/>
  <c r="H646" i="36"/>
  <c r="C645" i="36"/>
  <c r="H645" i="36" s="1"/>
  <c r="J645" i="36" s="1"/>
  <c r="E666" i="36"/>
  <c r="E665" i="36" s="1"/>
  <c r="D665" i="36"/>
  <c r="E684" i="36"/>
  <c r="E683" i="36" s="1"/>
  <c r="D683" i="36"/>
  <c r="E742" i="36"/>
  <c r="E741" i="36" s="1"/>
  <c r="D741" i="36"/>
  <c r="E773" i="36"/>
  <c r="D772" i="36"/>
  <c r="D771" i="36" s="1"/>
  <c r="E237" i="37"/>
  <c r="E236" i="37" s="1"/>
  <c r="E235" i="37" s="1"/>
  <c r="D236" i="37"/>
  <c r="D235" i="37" s="1"/>
  <c r="E679" i="34"/>
  <c r="E751" i="34"/>
  <c r="E750" i="34" s="1"/>
  <c r="E756" i="34"/>
  <c r="E755" i="34" s="1"/>
  <c r="E120" i="35"/>
  <c r="E132" i="35"/>
  <c r="E185" i="35"/>
  <c r="E184" i="35" s="1"/>
  <c r="D193" i="35"/>
  <c r="D188" i="35" s="1"/>
  <c r="E223" i="35"/>
  <c r="E222" i="35" s="1"/>
  <c r="D244" i="35"/>
  <c r="D243" i="35" s="1"/>
  <c r="E260" i="35"/>
  <c r="E416" i="35"/>
  <c r="D422" i="35"/>
  <c r="E459" i="35"/>
  <c r="E468" i="35"/>
  <c r="D474" i="35"/>
  <c r="D491" i="35"/>
  <c r="E544" i="35"/>
  <c r="E538" i="35" s="1"/>
  <c r="D616" i="35"/>
  <c r="E646" i="35"/>
  <c r="E661" i="35"/>
  <c r="E679" i="35"/>
  <c r="E687" i="35"/>
  <c r="E694" i="35"/>
  <c r="D700" i="35"/>
  <c r="D718" i="35"/>
  <c r="D722" i="35"/>
  <c r="D734" i="35"/>
  <c r="D733" i="35" s="1"/>
  <c r="D743" i="35"/>
  <c r="D751" i="35"/>
  <c r="D750" i="35" s="1"/>
  <c r="C116" i="36"/>
  <c r="H116" i="36" s="1"/>
  <c r="J116" i="36" s="1"/>
  <c r="E140" i="36"/>
  <c r="D149" i="36"/>
  <c r="D154" i="36"/>
  <c r="D153" i="36" s="1"/>
  <c r="E167" i="36"/>
  <c r="E207" i="36"/>
  <c r="D215" i="36"/>
  <c r="D236" i="36"/>
  <c r="D235" i="36" s="1"/>
  <c r="E246" i="36"/>
  <c r="E244" i="36" s="1"/>
  <c r="E243" i="36" s="1"/>
  <c r="D244" i="36"/>
  <c r="D243" i="36" s="1"/>
  <c r="D298" i="36"/>
  <c r="E299" i="36"/>
  <c r="E355" i="36"/>
  <c r="E353" i="36" s="1"/>
  <c r="D353" i="36"/>
  <c r="E460" i="36"/>
  <c r="E459" i="36" s="1"/>
  <c r="D459" i="36"/>
  <c r="D538" i="36"/>
  <c r="E564" i="36"/>
  <c r="D562" i="36"/>
  <c r="E662" i="36"/>
  <c r="E661" i="36" s="1"/>
  <c r="D661" i="36"/>
  <c r="E680" i="36"/>
  <c r="E679" i="36" s="1"/>
  <c r="D679" i="36"/>
  <c r="E701" i="36"/>
  <c r="E700" i="36" s="1"/>
  <c r="D700" i="36"/>
  <c r="E735" i="36"/>
  <c r="D734" i="36"/>
  <c r="D733" i="36" s="1"/>
  <c r="E133" i="37"/>
  <c r="E132" i="37" s="1"/>
  <c r="D132" i="37"/>
  <c r="D198" i="36"/>
  <c r="D197" i="36" s="1"/>
  <c r="D201" i="36"/>
  <c r="D200" i="36" s="1"/>
  <c r="D204" i="36"/>
  <c r="D223" i="36"/>
  <c r="D222" i="36" s="1"/>
  <c r="E368" i="36"/>
  <c r="E395" i="36"/>
  <c r="E399" i="36"/>
  <c r="E412" i="36"/>
  <c r="E494" i="36"/>
  <c r="D531" i="36"/>
  <c r="H544" i="36"/>
  <c r="D552" i="36"/>
  <c r="E569" i="36"/>
  <c r="E577" i="36"/>
  <c r="E581" i="36"/>
  <c r="E587" i="36"/>
  <c r="E595" i="36"/>
  <c r="E599" i="36"/>
  <c r="E603" i="36"/>
  <c r="D616" i="36"/>
  <c r="D646" i="36"/>
  <c r="D676" i="36"/>
  <c r="E751" i="36"/>
  <c r="D756" i="36"/>
  <c r="D755" i="36" s="1"/>
  <c r="C726" i="36"/>
  <c r="E174" i="37"/>
  <c r="D198" i="37"/>
  <c r="D197" i="37" s="1"/>
  <c r="E199" i="37"/>
  <c r="E198" i="37" s="1"/>
  <c r="E197" i="37" s="1"/>
  <c r="D211" i="37"/>
  <c r="E212" i="37"/>
  <c r="E211" i="37" s="1"/>
  <c r="E229" i="37"/>
  <c r="E248" i="37"/>
  <c r="D244" i="37"/>
  <c r="D243" i="37" s="1"/>
  <c r="E413" i="37"/>
  <c r="D412" i="37"/>
  <c r="E499" i="37"/>
  <c r="D497" i="37"/>
  <c r="E204" i="36"/>
  <c r="E203" i="36" s="1"/>
  <c r="D207" i="36"/>
  <c r="D325" i="36"/>
  <c r="D348" i="36"/>
  <c r="D357" i="36"/>
  <c r="D392" i="36"/>
  <c r="E416" i="36"/>
  <c r="D445" i="36"/>
  <c r="E556" i="36"/>
  <c r="D61" i="37"/>
  <c r="E120" i="37"/>
  <c r="H136" i="37"/>
  <c r="C170" i="37"/>
  <c r="H170" i="37" s="1"/>
  <c r="J170" i="37" s="1"/>
  <c r="H171" i="37"/>
  <c r="D373" i="37"/>
  <c r="D450" i="37"/>
  <c r="E451" i="37"/>
  <c r="H577" i="37"/>
  <c r="C561" i="37"/>
  <c r="H561" i="37" s="1"/>
  <c r="J561" i="37" s="1"/>
  <c r="E595" i="37"/>
  <c r="D616" i="37"/>
  <c r="E617" i="37"/>
  <c r="H653" i="37"/>
  <c r="C645" i="37"/>
  <c r="H645" i="37" s="1"/>
  <c r="J645" i="37" s="1"/>
  <c r="D665" i="37"/>
  <c r="E666" i="37"/>
  <c r="E325" i="36"/>
  <c r="E348" i="36"/>
  <c r="E491" i="36"/>
  <c r="E497" i="36"/>
  <c r="E504" i="36"/>
  <c r="E694" i="36"/>
  <c r="D722" i="36"/>
  <c r="E727" i="36"/>
  <c r="D743" i="36"/>
  <c r="D751" i="36"/>
  <c r="D750" i="36" s="1"/>
  <c r="D761" i="36"/>
  <c r="D760" i="36" s="1"/>
  <c r="E136" i="37"/>
  <c r="E146" i="37"/>
  <c r="E169" i="37"/>
  <c r="E167" i="37" s="1"/>
  <c r="D167" i="37"/>
  <c r="C188" i="37"/>
  <c r="D229" i="37"/>
  <c r="D228" i="37" s="1"/>
  <c r="D289" i="37"/>
  <c r="D331" i="37"/>
  <c r="D455" i="37"/>
  <c r="E456" i="37"/>
  <c r="E455" i="37" s="1"/>
  <c r="C484" i="37"/>
  <c r="D486" i="37"/>
  <c r="E643" i="37"/>
  <c r="E642" i="37" s="1"/>
  <c r="D642" i="37"/>
  <c r="E308" i="37"/>
  <c r="E676" i="37"/>
  <c r="E733" i="37"/>
  <c r="D772" i="37"/>
  <c r="D771" i="37" s="1"/>
  <c r="D140" i="37"/>
  <c r="E154" i="37"/>
  <c r="D207" i="37"/>
  <c r="E260" i="37"/>
  <c r="E369" i="37"/>
  <c r="E374" i="37"/>
  <c r="E373" i="37" s="1"/>
  <c r="E497" i="37"/>
  <c r="E530" i="37"/>
  <c r="E529" i="37" s="1"/>
  <c r="E592" i="37"/>
  <c r="E647" i="37"/>
  <c r="E684" i="37"/>
  <c r="E683" i="37" s="1"/>
  <c r="E701" i="37"/>
  <c r="D741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E149" i="37"/>
  <c r="C203" i="37"/>
  <c r="D215" i="37"/>
  <c r="E239" i="37"/>
  <c r="E238" i="37" s="1"/>
  <c r="E491" i="37"/>
  <c r="E513" i="37"/>
  <c r="D547" i="37"/>
  <c r="E679" i="37"/>
  <c r="C726" i="37"/>
  <c r="E778" i="37"/>
  <c r="E777" i="37" s="1"/>
  <c r="D562" i="37"/>
  <c r="C560" i="37"/>
  <c r="H560" i="37" s="1"/>
  <c r="J560" i="37" s="1"/>
  <c r="E522" i="37"/>
  <c r="E422" i="37"/>
  <c r="D409" i="37"/>
  <c r="E378" i="37"/>
  <c r="E305" i="37"/>
  <c r="D305" i="37"/>
  <c r="E298" i="37"/>
  <c r="E289" i="37"/>
  <c r="D265" i="37"/>
  <c r="E126" i="37"/>
  <c r="D97" i="37"/>
  <c r="E38" i="37"/>
  <c r="D11" i="37"/>
  <c r="E4" i="37"/>
  <c r="D718" i="34"/>
  <c r="E610" i="34"/>
  <c r="E581" i="34"/>
  <c r="E562" i="34"/>
  <c r="E509" i="34"/>
  <c r="D463" i="34"/>
  <c r="E455" i="34"/>
  <c r="D455" i="34"/>
  <c r="D429" i="34"/>
  <c r="D422" i="34"/>
  <c r="E392" i="34"/>
  <c r="D388" i="34"/>
  <c r="E382" i="34"/>
  <c r="E378" i="34"/>
  <c r="E308" i="34"/>
  <c r="E302" i="34"/>
  <c r="D298" i="34"/>
  <c r="E289" i="34"/>
  <c r="C263" i="34"/>
  <c r="H263" i="34" s="1"/>
  <c r="E260" i="34"/>
  <c r="C135" i="34"/>
  <c r="H135" i="34" s="1"/>
  <c r="J135" i="34" s="1"/>
  <c r="E117" i="34"/>
  <c r="D97" i="34"/>
  <c r="E68" i="34"/>
  <c r="C67" i="34"/>
  <c r="H67" i="34" s="1"/>
  <c r="J67" i="34" s="1"/>
  <c r="E38" i="34"/>
  <c r="E11" i="34"/>
  <c r="D11" i="34"/>
  <c r="E4" i="34"/>
  <c r="E718" i="35"/>
  <c r="E717" i="35" s="1"/>
  <c r="E716" i="35" s="1"/>
  <c r="D628" i="35"/>
  <c r="D610" i="35"/>
  <c r="E610" i="35"/>
  <c r="E595" i="35"/>
  <c r="C561" i="35"/>
  <c r="H561" i="35" s="1"/>
  <c r="J561" i="35" s="1"/>
  <c r="E475" i="35"/>
  <c r="D463" i="35"/>
  <c r="D455" i="35"/>
  <c r="D429" i="35"/>
  <c r="E429" i="35"/>
  <c r="D409" i="35"/>
  <c r="E405" i="35"/>
  <c r="E404" i="35" s="1"/>
  <c r="E395" i="35"/>
  <c r="E392" i="35"/>
  <c r="E389" i="35"/>
  <c r="E388" i="35" s="1"/>
  <c r="E378" i="35"/>
  <c r="D378" i="35"/>
  <c r="D344" i="35"/>
  <c r="E308" i="35"/>
  <c r="E305" i="35"/>
  <c r="E302" i="35"/>
  <c r="D298" i="35"/>
  <c r="E289" i="35"/>
  <c r="C263" i="35"/>
  <c r="H263" i="35" s="1"/>
  <c r="D265" i="35"/>
  <c r="D136" i="35"/>
  <c r="E126" i="35"/>
  <c r="C116" i="35"/>
  <c r="H116" i="35" s="1"/>
  <c r="J116" i="35" s="1"/>
  <c r="D97" i="35"/>
  <c r="D11" i="35"/>
  <c r="D4" i="35"/>
  <c r="C3" i="35"/>
  <c r="H3" i="35" s="1"/>
  <c r="J3" i="35" s="1"/>
  <c r="C444" i="36"/>
  <c r="H444" i="36" s="1"/>
  <c r="E445" i="36"/>
  <c r="E429" i="36"/>
  <c r="E422" i="36"/>
  <c r="D409" i="36"/>
  <c r="E404" i="36"/>
  <c r="E392" i="36"/>
  <c r="D388" i="36"/>
  <c r="D382" i="36"/>
  <c r="D378" i="36"/>
  <c r="E362" i="36"/>
  <c r="D362" i="36"/>
  <c r="C340" i="36"/>
  <c r="H340" i="36" s="1"/>
  <c r="D344" i="36"/>
  <c r="E344" i="36"/>
  <c r="E305" i="36"/>
  <c r="D305" i="36"/>
  <c r="C263" i="36"/>
  <c r="E265" i="36"/>
  <c r="D260" i="36"/>
  <c r="E136" i="36"/>
  <c r="H117" i="36"/>
  <c r="D117" i="36"/>
  <c r="D116" i="36" s="1"/>
  <c r="E97" i="36"/>
  <c r="D97" i="36"/>
  <c r="D11" i="36"/>
  <c r="E4" i="36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63" i="37" s="1"/>
  <c r="C178" i="37"/>
  <c r="D185" i="37"/>
  <c r="D184" i="37" s="1"/>
  <c r="D204" i="37"/>
  <c r="D203" i="37" s="1"/>
  <c r="E228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D178" i="37" s="1"/>
  <c r="D177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79" i="37" s="1"/>
  <c r="E194" i="37"/>
  <c r="E193" i="37" s="1"/>
  <c r="E208" i="37"/>
  <c r="E207" i="37" s="1"/>
  <c r="E203" i="37" s="1"/>
  <c r="D260" i="37"/>
  <c r="E267" i="37"/>
  <c r="E265" i="37" s="1"/>
  <c r="E263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09" i="37"/>
  <c r="E528" i="37"/>
  <c r="E556" i="37"/>
  <c r="C509" i="37"/>
  <c r="H509" i="37" s="1"/>
  <c r="E569" i="37"/>
  <c r="E653" i="37"/>
  <c r="E718" i="37"/>
  <c r="E581" i="37"/>
  <c r="E603" i="37"/>
  <c r="E610" i="37"/>
  <c r="E616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E185" i="36"/>
  <c r="E184" i="36" s="1"/>
  <c r="D188" i="36"/>
  <c r="D203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E131" i="36"/>
  <c r="E129" i="36" s="1"/>
  <c r="C135" i="36"/>
  <c r="H135" i="36" s="1"/>
  <c r="J135" i="36" s="1"/>
  <c r="E145" i="36"/>
  <c r="E143" i="36" s="1"/>
  <c r="E135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15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50" i="36"/>
  <c r="E468" i="36"/>
  <c r="E477" i="36"/>
  <c r="E509" i="36"/>
  <c r="E378" i="36"/>
  <c r="E382" i="36"/>
  <c r="E388" i="36"/>
  <c r="E409" i="36"/>
  <c r="D4" i="36"/>
  <c r="C67" i="36"/>
  <c r="H67" i="36" s="1"/>
  <c r="J67" i="36" s="1"/>
  <c r="D136" i="36"/>
  <c r="D135" i="36" s="1"/>
  <c r="D11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484" i="36" s="1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45" i="36" s="1"/>
  <c r="E676" i="36"/>
  <c r="E750" i="36"/>
  <c r="E756" i="36"/>
  <c r="E755" i="36" s="1"/>
  <c r="D416" i="36"/>
  <c r="E552" i="36"/>
  <c r="E551" i="36" s="1"/>
  <c r="E550" i="36" s="1"/>
  <c r="E592" i="36"/>
  <c r="E628" i="36"/>
  <c r="C339" i="36"/>
  <c r="H339" i="36" s="1"/>
  <c r="J339" i="36" s="1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H726" i="36"/>
  <c r="J726" i="36" s="1"/>
  <c r="C725" i="36"/>
  <c r="H725" i="36" s="1"/>
  <c r="J725" i="36" s="1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3" i="35" s="1"/>
  <c r="E167" i="35"/>
  <c r="E172" i="35"/>
  <c r="E171" i="35" s="1"/>
  <c r="D171" i="35"/>
  <c r="D207" i="35"/>
  <c r="D203" i="35" s="1"/>
  <c r="E244" i="35"/>
  <c r="E243" i="35" s="1"/>
  <c r="E265" i="35"/>
  <c r="E298" i="35"/>
  <c r="E315" i="35"/>
  <c r="E314" i="35" s="1"/>
  <c r="E158" i="35"/>
  <c r="E157" i="35" s="1"/>
  <c r="D157" i="35"/>
  <c r="D164" i="35"/>
  <c r="D167" i="35"/>
  <c r="C203" i="35"/>
  <c r="C178" i="35" s="1"/>
  <c r="D233" i="35"/>
  <c r="D228" i="35" s="1"/>
  <c r="E239" i="35"/>
  <c r="E238" i="35" s="1"/>
  <c r="C67" i="35"/>
  <c r="C115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E551" i="35" s="1"/>
  <c r="E550" i="35" s="1"/>
  <c r="D556" i="35"/>
  <c r="D551" i="35" s="1"/>
  <c r="D550" i="35" s="1"/>
  <c r="E750" i="35"/>
  <c r="E756" i="35"/>
  <c r="E755" i="35" s="1"/>
  <c r="D494" i="35"/>
  <c r="D484" i="35" s="1"/>
  <c r="D504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97" i="34"/>
  <c r="E67" i="34" s="1"/>
  <c r="E116" i="34"/>
  <c r="E136" i="34"/>
  <c r="E135" i="34" s="1"/>
  <c r="E153" i="34"/>
  <c r="E207" i="34"/>
  <c r="E265" i="34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44" i="34"/>
  <c r="E538" i="34" s="1"/>
  <c r="D117" i="34"/>
  <c r="D123" i="34"/>
  <c r="D129" i="34"/>
  <c r="D143" i="34"/>
  <c r="D149" i="34"/>
  <c r="D154" i="34"/>
  <c r="D160" i="34"/>
  <c r="D171" i="34"/>
  <c r="D170" i="34" s="1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33" i="34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561" i="34" s="1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C203" i="33" s="1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E57" i="33"/>
  <c r="D57" i="33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C538" i="33" l="1"/>
  <c r="H538" i="33" s="1"/>
  <c r="E645" i="35"/>
  <c r="C178" i="34"/>
  <c r="D717" i="35"/>
  <c r="D716" i="35" s="1"/>
  <c r="E314" i="37"/>
  <c r="D645" i="35"/>
  <c r="D153" i="35"/>
  <c r="C115" i="36"/>
  <c r="D178" i="36"/>
  <c r="D177" i="36" s="1"/>
  <c r="D645" i="37"/>
  <c r="E215" i="37"/>
  <c r="H178" i="34"/>
  <c r="J178" i="34" s="1"/>
  <c r="C177" i="34"/>
  <c r="H177" i="34" s="1"/>
  <c r="J177" i="34" s="1"/>
  <c r="D726" i="34"/>
  <c r="D725" i="34" s="1"/>
  <c r="E152" i="34"/>
  <c r="E135" i="37"/>
  <c r="D645" i="34"/>
  <c r="E645" i="34"/>
  <c r="E551" i="34"/>
  <c r="E550" i="34" s="1"/>
  <c r="D135" i="34"/>
  <c r="D178" i="34"/>
  <c r="D177" i="34" s="1"/>
  <c r="D726" i="35"/>
  <c r="D725" i="35" s="1"/>
  <c r="E178" i="35"/>
  <c r="E177" i="35" s="1"/>
  <c r="D444" i="36"/>
  <c r="C152" i="36"/>
  <c r="H152" i="36" s="1"/>
  <c r="J152" i="36" s="1"/>
  <c r="E259" i="37"/>
  <c r="E116" i="37"/>
  <c r="E115" i="37" s="1"/>
  <c r="D153" i="34"/>
  <c r="D152" i="34" s="1"/>
  <c r="D314" i="35"/>
  <c r="D116" i="35"/>
  <c r="E263" i="35"/>
  <c r="E259" i="35" s="1"/>
  <c r="D726" i="36"/>
  <c r="D725" i="36" s="1"/>
  <c r="E726" i="36"/>
  <c r="E725" i="36" s="1"/>
  <c r="E444" i="36"/>
  <c r="E153" i="36"/>
  <c r="E152" i="36" s="1"/>
  <c r="D116" i="37"/>
  <c r="D645" i="36"/>
  <c r="E560" i="34"/>
  <c r="E726" i="35"/>
  <c r="E725" i="35" s="1"/>
  <c r="D561" i="37"/>
  <c r="E340" i="37"/>
  <c r="D340" i="37"/>
  <c r="D263" i="37"/>
  <c r="E67" i="37"/>
  <c r="H344" i="33"/>
  <c r="C340" i="33"/>
  <c r="D561" i="34"/>
  <c r="D560" i="34" s="1"/>
  <c r="D559" i="34" s="1"/>
  <c r="E483" i="34"/>
  <c r="E340" i="34"/>
  <c r="D340" i="34"/>
  <c r="E263" i="34"/>
  <c r="E259" i="34" s="1"/>
  <c r="D263" i="34"/>
  <c r="E3" i="34"/>
  <c r="E2" i="34" s="1"/>
  <c r="E484" i="35"/>
  <c r="E483" i="35" s="1"/>
  <c r="D340" i="35"/>
  <c r="D339" i="35" s="1"/>
  <c r="D263" i="35"/>
  <c r="D135" i="35"/>
  <c r="D115" i="35" s="1"/>
  <c r="D67" i="35"/>
  <c r="E67" i="35"/>
  <c r="D340" i="36"/>
  <c r="D339" i="36" s="1"/>
  <c r="E340" i="36"/>
  <c r="E339" i="36" s="1"/>
  <c r="E263" i="36"/>
  <c r="D67" i="36"/>
  <c r="D3" i="36"/>
  <c r="E3" i="36"/>
  <c r="E2" i="36" s="1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E178" i="37" s="1"/>
  <c r="E177" i="37" s="1"/>
  <c r="D444" i="37"/>
  <c r="D314" i="37"/>
  <c r="C483" i="37"/>
  <c r="H483" i="37" s="1"/>
  <c r="J483" i="37" s="1"/>
  <c r="D153" i="37"/>
  <c r="D152" i="37" s="1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E259" i="36" s="1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D114" i="36" s="1"/>
  <c r="E178" i="36"/>
  <c r="E177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D114" i="34" s="1"/>
  <c r="E444" i="34"/>
  <c r="H153" i="34"/>
  <c r="J153" i="34" s="1"/>
  <c r="C152" i="34"/>
  <c r="H152" i="34" s="1"/>
  <c r="J152" i="34" s="1"/>
  <c r="E115" i="34"/>
  <c r="E726" i="34"/>
  <c r="E725" i="34" s="1"/>
  <c r="E559" i="34" s="1"/>
  <c r="H551" i="34"/>
  <c r="J551" i="34" s="1"/>
  <c r="C550" i="34"/>
  <c r="H550" i="34" s="1"/>
  <c r="J550" i="34" s="1"/>
  <c r="H3" i="34"/>
  <c r="J3" i="34" s="1"/>
  <c r="C2" i="34"/>
  <c r="D314" i="34"/>
  <c r="D259" i="34" s="1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79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E362" i="33" s="1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BA10" i="12"/>
  <c r="S10" i="12"/>
  <c r="BA9" i="12"/>
  <c r="S9" i="12"/>
  <c r="BA8" i="12"/>
  <c r="S8" i="12"/>
  <c r="BA7" i="12"/>
  <c r="S7" i="12"/>
  <c r="BA6" i="12"/>
  <c r="S6" i="12"/>
  <c r="M4" i="12"/>
  <c r="BA4" i="12"/>
  <c r="S4" i="12"/>
  <c r="A4" i="12"/>
  <c r="BA3" i="12"/>
  <c r="S3" i="12"/>
  <c r="M3" i="12"/>
  <c r="BA2" i="12"/>
  <c r="BA1" i="12"/>
  <c r="D114" i="37" l="1"/>
  <c r="D152" i="35"/>
  <c r="D444" i="33"/>
  <c r="D314" i="33"/>
  <c r="D3" i="33"/>
  <c r="D259" i="36"/>
  <c r="D258" i="36" s="1"/>
  <c r="D257" i="36" s="1"/>
  <c r="E560" i="37"/>
  <c r="D114" i="35"/>
  <c r="E114" i="37"/>
  <c r="E528" i="33"/>
  <c r="D484" i="33"/>
  <c r="C114" i="35"/>
  <c r="H114" i="35" s="1"/>
  <c r="J114" i="35" s="1"/>
  <c r="E152" i="35"/>
  <c r="E114" i="36"/>
  <c r="E339" i="37"/>
  <c r="E258" i="37" s="1"/>
  <c r="E257" i="37" s="1"/>
  <c r="D339" i="37"/>
  <c r="D259" i="37"/>
  <c r="D67" i="33"/>
  <c r="E67" i="33"/>
  <c r="E339" i="34"/>
  <c r="E258" i="34" s="1"/>
  <c r="E257" i="34" s="1"/>
  <c r="D339" i="34"/>
  <c r="D258" i="34" s="1"/>
  <c r="D257" i="34" s="1"/>
  <c r="E339" i="35"/>
  <c r="E258" i="35" s="1"/>
  <c r="E257" i="35" s="1"/>
  <c r="D258" i="35"/>
  <c r="D257" i="35" s="1"/>
  <c r="E2" i="35"/>
  <c r="E258" i="36"/>
  <c r="E257" i="36" s="1"/>
  <c r="D2" i="36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D258" i="37" l="1"/>
  <c r="D257" i="37" s="1"/>
  <c r="E115" i="33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17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<sst xmlns="http://schemas.openxmlformats.org/spreadsheetml/2006/main" count="5107" uniqueCount="1194">
  <si>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</si>
  <si>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</si>
  <si>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</si>
  <si>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</si>
  <si>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</si>
  <si>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</si>
  <si>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</si>
  <si>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</si>
  <si>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</si>
  <si>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</si>
  <si>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</si>
  <si>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</si>
  <si>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</si>
  <si>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</si>
  <si>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</si>
  <si>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</si>
  <si>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</si>
  <si>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</si>
  <si>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</si>
  <si>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</si>
  <si>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</si>
  <si>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</si>
  <si>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</si>
  <si>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</si>
  <si>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</si>
  <si>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</si>
  <si>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</si>
  <si>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</si>
  <si>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</si>
  <si>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</si>
  <si>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</si>
  <si>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</si>
  <si>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</si>
  <si>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</si>
  <si>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</si>
  <si>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</si>
  <si>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</si>
  <si>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</si>
  <si>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</si>
  <si>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</si>
  <si>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</si>
  <si>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</si>
  <si>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</si>
  <si>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</si>
  <si>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</si>
  <si>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</si>
  <si>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</si>
  <si>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</si>
  <si>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</si>
  <si>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</si>
  <si>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</si>
  <si>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</si>
  <si>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</si>
  <si>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</si>
  <si>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</si>
  <si>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</si>
  <si>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</si>
  <si>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</si>
  <si>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</si>
  <si>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</si>
  <si>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</si>
  <si>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</si>
  <si>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</si>
  <si>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</si>
  <si>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</si>
  <si>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</si>
  <si>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</si>
  <si>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</si>
  <si>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</si>
  <si>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</si>
  <si>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</si>
  <si>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</si>
  <si>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</si>
  <si>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</si>
  <si>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</si>
  <si>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</si>
  <si>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</si>
  <si>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</si>
  <si>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</si>
  <si>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</si>
  <si>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</si>
  <si>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</si>
  <si>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</si>
  <si>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</si>
  <si>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</si>
  <si>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</si>
  <si>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</si>
  <si>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</si>
  <si>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</si>
  <si>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</si>
  <si>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</si>
  <si>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</si>
  <si>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</si>
  <si>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</si>
  <si>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</si>
  <si>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</si>
  <si>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</si>
  <si>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</si>
  <si>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</si>
  <si>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</si>
  <si>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</si>
  <si>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</si>
  <si>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</si>
  <si>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</si>
  <si>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</si>
  <si>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</si>
  <si>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</si>
  <si>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</si>
  <si>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</si>
  <si>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</si>
  <si>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</si>
  <si>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</si>
  <si>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</si>
  <si>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</si>
  <si>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</si>
  <si>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</si>
  <si>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</si>
  <si>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</si>
  <si>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</si>
  <si>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</si>
  <si>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</si>
  <si>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</si>
  <si>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</si>
  <si>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</si>
  <si>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</si>
  <si>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</si>
  <si>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</si>
  <si>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</si>
  <si>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</si>
  <si>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</si>
  <si>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</si>
  <si>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</si>
  <si>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</si>
  <si>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</si>
  <si>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</si>
  <si>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</si>
  <si>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</si>
  <si>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</si>
  <si>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</si>
  <si>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</si>
  <si>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</si>
  <si>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</si>
  <si>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</si>
  <si>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</si>
  <si>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</si>
  <si>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</si>
  <si>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</si>
  <si>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</si>
  <si>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</si>
  <si>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</si>
  <si>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</si>
  <si>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</si>
  <si>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</si>
  <si>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</si>
  <si>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</si>
  <si>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</si>
  <si>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</si>
  <si>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</si>
  <si>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</si>
  <si>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</si>
  <si>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</si>
  <si>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</si>
  <si>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</si>
  <si>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</si>
  <si>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</si>
  <si>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</si>
  <si>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</si>
  <si>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</si>
  <si>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</si>
  <si>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</si>
  <si>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</si>
  <si>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</si>
  <si>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</si>
  <si>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</si>
  <si>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</si>
  <si>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</si>
  <si>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</si>
  <si>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</si>
  <si>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</si>
  <si>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</si>
  <si>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</si>
  <si>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</si>
  <si>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</si>
  <si>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</si>
  <si>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</si>
  <si>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</si>
  <si>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</si>
  <si>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</si>
  <si>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</si>
  <si>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</si>
  <si>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</si>
  <si>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</si>
  <si>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</si>
  <si>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</si>
  <si>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</si>
  <si>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</si>
  <si>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</si>
  <si>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</si>
  <si>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</si>
  <si>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</si>
  <si>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</si>
  <si>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</si>
  <si>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</si>
  <si>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</si>
  <si>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</si>
  <si>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</si>
  <si>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</si>
  <si>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</si>
  <si>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</si>
  <si>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</si>
  <si>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</si>
  <si>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</si>
  <si>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</si>
  <si>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</si>
  <si>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</si>
  <si>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</si>
  <si>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</si>
  <si>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</si>
  <si>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</si>
  <si>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</si>
  <si>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</si>
  <si>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</si>
  <si>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</si>
  <si>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</si>
  <si>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</si>
  <si>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</si>
  <si>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</si>
  <si>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</si>
  <si>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</si>
  <si>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</si>
  <si>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</si>
  <si>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</si>
  <si>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</si>
  <si>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</si>
  <si>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</si>
  <si>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</si>
  <si>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</si>
  <si>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</si>
  <si>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</si>
  <si>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</si>
  <si>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</si>
  <si>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</si>
  <si>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</si>
  <si>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</si>
  <si>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</si>
  <si>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</si>
  <si>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</si>
  <si>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</si>
  <si>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</si>
  <si>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</si>
  <si>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</si>
  <si>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</si>
  <si>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</si>
  <si>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</si>
  <si>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</si>
  <si>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</si>
  <si>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</si>
  <si>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</si>
  <si>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</si>
  <si>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</si>
  <si>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</si>
  <si>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</si>
  <si>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</si>
  <si>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</si>
  <si>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</si>
  <si>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</si>
  <si>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</si>
  <si>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</si>
  <si>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</si>
  <si>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</si>
  <si>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</si>
  <si>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</si>
  <si>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</si>
  <si>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</si>
  <si>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</si>
  <si>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</si>
  <si>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</si>
  <si>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</si>
  <si>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</si>
  <si>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</si>
  <si>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</si>
  <si>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</si>
  <si>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</si>
  <si>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</si>
  <si>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</si>
  <si>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</si>
  <si>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</si>
  <si>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</si>
  <si>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</si>
  <si>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</si>
  <si>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</si>
  <si>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</si>
  <si>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</si>
  <si>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</si>
  <si>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</si>
  <si>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</si>
  <si>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</si>
  <si>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</si>
  <si>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</si>
  <si>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</si>
  <si>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</si>
  <si>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</si>
  <si>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</si>
  <si>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</si>
  <si>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</si>
  <si>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</si>
  <si>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</si>
  <si>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</si>
  <si>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</si>
  <si>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</si>
  <si>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</si>
  <si>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</si>
  <si>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</si>
  <si>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</si>
  <si>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</si>
  <si>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</si>
  <si>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</si>
  <si>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</si>
  <si>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</si>
  <si>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</si>
  <si>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</si>
  <si>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</si>
  <si>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</si>
  <si>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</si>
  <si>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</si>
  <si>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</si>
  <si>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</si>
  <si>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</si>
  <si>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</si>
  <si>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</si>
  <si>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</si>
  <si>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</si>
  <si>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</si>
  <si>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</si>
  <si>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</si>
  <si>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</si>
  <si>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</si>
  <si>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</si>
  <si>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</si>
  <si>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</si>
  <si>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</si>
  <si>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</si>
  <si>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</si>
  <si>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</si>
  <si>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</si>
  <si>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</si>
  <si>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</si>
  <si>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</si>
  <si>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</si>
  <si>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</si>
  <si>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</si>
  <si>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</si>
  <si>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</si>
  <si>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</si>
  <si>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</si>
  <si>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</si>
  <si>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</si>
  <si>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</si>
  <si>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</si>
  <si>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</si>
  <si>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</si>
  <si>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</si>
  <si>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</si>
  <si>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</si>
  <si>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</si>
  <si>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</si>
  <si>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</si>
  <si>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</si>
  <si>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</si>
  <si>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</si>
  <si>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</si>
  <si>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</si>
  <si>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</si>
  <si>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</si>
  <si>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</si>
  <si>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</si>
  <si>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</si>
  <si>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</si>
  <si>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</si>
  <si>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</si>
  <si>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</si>
  <si>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</si>
  <si>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</si>
  <si>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</si>
  <si>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</si>
  <si>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</si>
  <si>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</si>
  <si>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</si>
  <si>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</si>
  <si>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</si>
  <si>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</si>
  <si>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</si>
  <si>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</si>
  <si>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</si>
  <si>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</si>
  <si>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</si>
  <si>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</si>
  <si>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</si>
  <si>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</si>
  <si>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</si>
  <si>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</si>
  <si>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</si>
  <si>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</si>
  <si>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</si>
  <si>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</si>
  <si>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</si>
  <si>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</si>
  <si>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</si>
  <si>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</si>
  <si>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</si>
  <si>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</si>
  <si>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</si>
  <si>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</si>
  <si>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</si>
  <si>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</si>
  <si>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</si>
  <si>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</si>
  <si>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</si>
  <si>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</si>
  <si>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</si>
  <si>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</si>
  <si>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</si>
  <si>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</si>
  <si>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</si>
  <si>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</si>
  <si>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</si>
  <si>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</si>
  <si>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</si>
  <si>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</si>
  <si>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</si>
  <si>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</si>
  <si>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</si>
  <si>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</si>
  <si>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</si>
  <si>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</si>
  <si>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</si>
  <si>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</si>
  <si>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</si>
  <si>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</si>
  <si>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</si>
  <si>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</si>
  <si>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</si>
  <si>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</si>
  <si>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</si>
  <si>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</si>
  <si>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</si>
  <si>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</si>
  <si>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</si>
  <si>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</si>
  <si>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</si>
  <si>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</si>
  <si>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</si>
  <si>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</si>
  <si>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</si>
  <si>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</si>
  <si>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</si>
  <si>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</si>
  <si>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</si>
  <si>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</si>
  <si>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</si>
  <si>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</si>
  <si>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</si>
  <si>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</si>
  <si>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</si>
  <si>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</si>
  <si>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</si>
  <si>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</si>
  <si>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</si>
  <si>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</si>
  <si>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</si>
  <si>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</si>
  <si>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</si>
  <si>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</si>
  <si>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</si>
  <si>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</si>
  <si>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</si>
  <si>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</si>
  <si>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</si>
  <si>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</si>
  <si>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</si>
  <si>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</si>
  <si>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</si>
  <si>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</si>
  <si>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</si>
  <si>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</si>
  <si>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</si>
  <si>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</si>
  <si>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</si>
  <si>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</si>
  <si>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</si>
  <si>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</si>
  <si>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</si>
  <si>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</si>
  <si>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</si>
  <si>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</si>
  <si>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</si>
  <si>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</si>
  <si>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</si>
  <si>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</si>
  <si>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</si>
  <si>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</si>
  <si>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</si>
  <si>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</si>
  <si>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</si>
  <si>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</si>
  <si>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</si>
  <si>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</si>
  <si>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</si>
  <si>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</si>
  <si>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</si>
  <si>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</si>
  <si>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</si>
  <si>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</si>
  <si>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</si>
  <si>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</si>
  <si>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</si>
  <si>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</si>
  <si>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</si>
  <si>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</si>
  <si>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</si>
  <si>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</si>
  <si>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</si>
  <si>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</si>
  <si>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</si>
  <si>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</si>
  <si>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</si>
  <si>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</si>
  <si>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</si>
  <si>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</si>
  <si>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</si>
  <si>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</si>
  <si>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</si>
  <si>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</si>
  <si>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</si>
  <si>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</si>
  <si>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</si>
  <si>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</si>
  <si>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</si>
  <si>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</si>
  <si>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</si>
  <si>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</si>
  <si>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</si>
  <si>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</si>
  <si>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</si>
  <si>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</si>
  <si>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</si>
  <si>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</si>
  <si>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</si>
  <si>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</si>
  <si>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</si>
  <si>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</si>
  <si>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</si>
  <si>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</si>
  <si>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</si>
  <si>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</si>
  <si>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</si>
  <si>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</si>
  <si>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</si>
  <si>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</si>
  <si>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</si>
  <si>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</si>
  <si>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</si>
  <si>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</si>
  <si>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</si>
  <si>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</si>
  <si>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</si>
  <si>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</si>
  <si>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</si>
  <si>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</si>
  <si>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</si>
  <si>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</si>
  <si>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</si>
  <si>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</si>
  <si>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</si>
  <si>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</si>
  <si>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</si>
  <si>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</si>
  <si>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</si>
  <si>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</si>
  <si>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</si>
  <si>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</si>
  <si>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</si>
  <si>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</si>
  <si>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</si>
  <si>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</si>
  <si>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</si>
  <si>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</si>
  <si>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</si>
  <si>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</si>
  <si>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</si>
  <si>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</si>
  <si>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</si>
  <si>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</si>
  <si>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</si>
  <si>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</si>
  <si>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</si>
  <si>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</si>
  <si>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</si>
  <si>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</si>
  <si>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</si>
  <si>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</si>
  <si>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</si>
  <si>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</si>
  <si>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</si>
  <si>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</si>
  <si>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</si>
  <si>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</si>
  <si>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</si>
  <si>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</si>
  <si>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</si>
  <si>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</si>
  <si>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</si>
  <si>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</si>
  <si>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</si>
  <si>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</si>
  <si>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</si>
  <si>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</si>
  <si>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</si>
  <si>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</si>
  <si>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</si>
  <si>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</si>
  <si>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</si>
  <si>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</si>
  <si>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</si>
  <si>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</si>
  <si>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</si>
  <si>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</si>
  <si>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</si>
  <si>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</si>
  <si>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</si>
  <si>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</si>
  <si>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</si>
  <si>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</si>
  <si>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</si>
  <si>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</si>
  <si>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</si>
  <si>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</si>
  <si>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</si>
  <si>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</si>
  <si>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</si>
  <si>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</si>
  <si>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</si>
  <si>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</si>
  <si>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</si>
  <si>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</si>
  <si>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</si>
  <si>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</si>
  <si>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</si>
  <si>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</si>
  <si>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</si>
  <si>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</si>
  <si>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</si>
  <si>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</si>
  <si>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</si>
  <si>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</si>
  <si>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</si>
  <si>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</si>
  <si>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</si>
  <si>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</si>
  <si>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</si>
  <si>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</si>
  <si>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</si>
  <si>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</si>
  <si>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</si>
  <si>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</si>
  <si>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</si>
  <si>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</si>
  <si>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</si>
  <si>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</si>
  <si>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</si>
  <si>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</si>
  <si>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</si>
  <si>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</si>
  <si>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</si>
  <si>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</si>
  <si>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</si>
  <si>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</si>
  <si>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</si>
  <si>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</si>
  <si>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</si>
  <si>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</si>
  <si>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</si>
  <si>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</si>
  <si>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</si>
  <si>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</si>
  <si>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</si>
  <si>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</si>
  <si>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</si>
  <si>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</si>
  <si>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</si>
  <si>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</si>
  <si>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</si>
  <si>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</si>
  <si>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</si>
  <si>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</si>
  <si>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</si>
  <si>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</si>
  <si>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</si>
  <si>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</si>
  <si>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</si>
  <si>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</si>
  <si>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</si>
  <si>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</si>
  <si>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</si>
  <si>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</si>
  <si>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</si>
  <si>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</si>
  <si>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</si>
  <si>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</si>
  <si>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</si>
  <si>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</si>
  <si>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</si>
  <si>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</si>
  <si>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</si>
  <si>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</si>
  <si>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</si>
  <si>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</si>
  <si>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</si>
  <si>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</si>
  <si>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</si>
  <si>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</si>
  <si>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</si>
  <si>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</si>
  <si>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</si>
  <si>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</si>
  <si>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</si>
  <si>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</si>
  <si>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</si>
  <si>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</si>
  <si>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</si>
  <si>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</si>
  <si>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</si>
  <si>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</si>
  <si>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</si>
  <si>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</si>
  <si>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</si>
  <si>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</si>
  <si>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</si>
  <si>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</si>
  <si>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</si>
  <si>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</si>
  <si>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</si>
  <si>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</si>
  <si>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</si>
  <si>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</si>
  <si>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</si>
  <si>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</si>
  <si>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</si>
  <si>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</si>
  <si>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</si>
  <si>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</si>
  <si>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</si>
  <si>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</si>
  <si>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</si>
  <si>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</si>
  <si>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</si>
  <si>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</si>
  <si>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</si>
  <si>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</si>
  <si>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</si>
  <si>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</si>
  <si>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</si>
  <si>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</si>
  <si>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</si>
  <si>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</si>
  <si>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</si>
  <si>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</si>
  <si>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</si>
  <si>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</si>
  <si>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</si>
  <si>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</si>
  <si>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</si>
  <si>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</si>
  <si>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</si>
  <si>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</si>
  <si>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</si>
  <si>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</si>
  <si>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</si>
  <si>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</si>
  <si>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</si>
  <si>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</si>
  <si>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</si>
  <si>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</si>
  <si>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</si>
  <si>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</si>
  <si>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</si>
  <si>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</si>
  <si>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</si>
  <si>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</si>
  <si>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</si>
  <si>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</si>
  <si>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</si>
  <si>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</si>
  <si>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</si>
  <si>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</si>
  <si>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</si>
  <si>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</si>
  <si>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</si>
  <si>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</si>
  <si>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</si>
  <si>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</si>
  <si>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</si>
  <si>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</si>
  <si>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</si>
  <si>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</si>
  <si>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</si>
  <si>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</si>
  <si>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</si>
  <si>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</si>
  <si>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</si>
  <si>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</si>
  <si>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</si>
  <si>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</si>
  <si>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</si>
  <si>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</si>
  <si>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</si>
  <si>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</si>
  <si>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</si>
  <si>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</si>
  <si>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</si>
  <si>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</si>
  <si>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</si>
  <si>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</si>
  <si>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</si>
  <si>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</si>
  <si>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</si>
  <si>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</si>
  <si>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</si>
  <si>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</si>
  <si>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</si>
  <si>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</si>
  <si>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</si>
  <si>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</si>
  <si>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</si>
  <si>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</si>
  <si>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</si>
  <si>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</si>
  <si>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</si>
  <si>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</si>
  <si>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</si>
  <si>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</si>
  <si>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</si>
  <si>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</si>
  <si>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</si>
  <si>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</si>
  <si>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</si>
  <si>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</si>
  <si>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</si>
  <si>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</si>
  <si>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</si>
  <si>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</si>
  <si>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</si>
  <si>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</si>
  <si>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</si>
  <si>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</si>
  <si>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</si>
  <si>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</si>
  <si>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</si>
  <si>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</si>
  <si>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</si>
  <si>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</si>
  <si>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</si>
  <si>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</si>
  <si>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</si>
  <si>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الكتابة العامة</t>
  </si>
  <si>
    <t>قسم مكتب الضبط المركزي</t>
  </si>
  <si>
    <t>مصلحة التنظيم والإعلامية</t>
  </si>
  <si>
    <t xml:space="preserve">قسم الشؤون الإجتماعية والثقافية </t>
  </si>
  <si>
    <t>الإدارة الفرعية للشؤون الإدارية والمالية</t>
  </si>
  <si>
    <t>المصلحة الإدارية</t>
  </si>
  <si>
    <t>القسم الإداري والرسكلة والتكوين</t>
  </si>
  <si>
    <t>قسم الحالة المدنية</t>
  </si>
  <si>
    <t>قسم التوثيق والأرشيف</t>
  </si>
  <si>
    <t>قسم النزعات والملك البلدي</t>
  </si>
  <si>
    <t>المصلحة الملية</t>
  </si>
  <si>
    <t>قسم الميزانية والحسابات</t>
  </si>
  <si>
    <t>قسم الصفقات</t>
  </si>
  <si>
    <t>قسم الأداءات والإستخلاص</t>
  </si>
  <si>
    <t>قسم التزود والمغازة</t>
  </si>
  <si>
    <t>الإدارة الفرعية للشؤون الفنية</t>
  </si>
  <si>
    <t>مصلحة النظافة والمحيط</t>
  </si>
  <si>
    <t>قسم النظافة وحفظ الصحة</t>
  </si>
  <si>
    <t>قسم الصيانة والمعدات</t>
  </si>
  <si>
    <t>قسم المناطق الخضراء</t>
  </si>
  <si>
    <t>مصلحة التهيئة والتراخيص العمرانية</t>
  </si>
  <si>
    <t>قسم التهيئة والدراسات والمشاريع</t>
  </si>
  <si>
    <t>قسم التراخيص العمرانية والأشغال</t>
  </si>
  <si>
    <t>حفار</t>
  </si>
  <si>
    <t>مجرورة ضاغطة</t>
  </si>
  <si>
    <t>آلة شفط</t>
  </si>
  <si>
    <t>آلة قص أعشاب</t>
  </si>
  <si>
    <t>الة رش مبيد حشرات بمحرك محمولة</t>
  </si>
  <si>
    <t>إيزكي</t>
  </si>
  <si>
    <t>02-208342</t>
  </si>
  <si>
    <t>02-208343</t>
  </si>
  <si>
    <t>02-203733</t>
  </si>
  <si>
    <t>02-204072</t>
  </si>
  <si>
    <t>لندني</t>
  </si>
  <si>
    <t>سيرتا</t>
  </si>
  <si>
    <t>فيات</t>
  </si>
  <si>
    <t>02-200783</t>
  </si>
  <si>
    <t>إيفيكو</t>
  </si>
  <si>
    <t>02-2082530</t>
  </si>
  <si>
    <t>زيتور</t>
  </si>
  <si>
    <t>02-209636</t>
  </si>
  <si>
    <t>02-209635</t>
  </si>
  <si>
    <t>02-210411</t>
  </si>
  <si>
    <t>02-210410</t>
  </si>
  <si>
    <t>لمبرقيني</t>
  </si>
  <si>
    <t>شيبورا</t>
  </si>
  <si>
    <t>نيوهلند</t>
  </si>
  <si>
    <t>02-214002</t>
  </si>
  <si>
    <t>02-214003</t>
  </si>
  <si>
    <t>02-214467</t>
  </si>
  <si>
    <t>جندار</t>
  </si>
  <si>
    <t>YTO</t>
  </si>
  <si>
    <t>02-217267</t>
  </si>
  <si>
    <t>مزدة 4*4</t>
  </si>
  <si>
    <t>بيجو</t>
  </si>
  <si>
    <t>Y01NK0138KF</t>
  </si>
  <si>
    <t>Y01NK0051KF</t>
  </si>
  <si>
    <t>Y01NK0076KF</t>
  </si>
  <si>
    <t>Y01NK0016KF</t>
  </si>
  <si>
    <t>Y01NK0086KF</t>
  </si>
  <si>
    <t>غير صالح للاستعمال</t>
  </si>
  <si>
    <t>بدون بطاقة رمادية و معطبة</t>
  </si>
  <si>
    <t>تنوير</t>
  </si>
  <si>
    <t>الحدائق</t>
  </si>
  <si>
    <t>مختلف</t>
  </si>
  <si>
    <t>شفط الابار</t>
  </si>
  <si>
    <t>الفنية</t>
  </si>
  <si>
    <t>تنقيح قانون الإطار البلدي
التفويت في منقولات زال الإنتفاع بها
مسائل مختلفة</t>
  </si>
  <si>
    <t>إبرام علاقة تعاون وتوأمة
مسائل مختلفة</t>
  </si>
  <si>
    <t>تنقيح ميزانية سنة 2014
برنامج التنمية البلدية والحضرية والحوكمة المحلية للفترة 2018-2014
تسويغ المعاليم الموظّفة على المطعم والمقهى ومحلات تجارية بمركز السياحة الإيكولوجية ببلدية القطار بالمراكنة</t>
  </si>
  <si>
    <t>عدد 3293 لسنة 2011</t>
  </si>
  <si>
    <t>مبروك عمار</t>
  </si>
  <si>
    <t>علي شعبان</t>
  </si>
  <si>
    <t>مهدي عمر</t>
  </si>
  <si>
    <t>حافظ فطوم</t>
  </si>
  <si>
    <t>نضال تباسي</t>
  </si>
  <si>
    <t>علي عمار</t>
  </si>
  <si>
    <t>الطرقات والأرصفة</t>
  </si>
  <si>
    <t>تجميل المدينة</t>
  </si>
  <si>
    <t>مقبرة</t>
  </si>
  <si>
    <t>اقتناءمعدات</t>
  </si>
  <si>
    <t>اقتناءمعدات إعلامية</t>
  </si>
  <si>
    <t>تعهد وصيانة المنشآت الإدارية</t>
  </si>
  <si>
    <t>انجز</t>
  </si>
  <si>
    <t>ثامر بن عمر حامدي</t>
  </si>
  <si>
    <t>منية بنت عمر خذر</t>
  </si>
  <si>
    <t>سليم بن صالح ساسي</t>
  </si>
  <si>
    <t>فضيلة بنت بشير تاج</t>
  </si>
  <si>
    <t>نجات بن سعيد عيشه</t>
  </si>
  <si>
    <t>مريم بن العربي علي</t>
  </si>
  <si>
    <t>مباركة بنت عبدالرحمان مشايحية</t>
  </si>
  <si>
    <t>قليعي بن عكرمي شعبان</t>
  </si>
  <si>
    <t>العربي بن غريسي راشدي</t>
  </si>
  <si>
    <t>أحمد بن عبد الله بوشوشة</t>
  </si>
  <si>
    <t>محمد بن الهادف شعبان</t>
  </si>
  <si>
    <t>محمود بن محمد صالح بوشوشة</t>
  </si>
  <si>
    <t>على بن أحمد طاهر</t>
  </si>
  <si>
    <t>طاهر بن محمد سليم</t>
  </si>
  <si>
    <t>نور الدين بن محمد الصالح الشاوش</t>
  </si>
  <si>
    <t>العادل بن محمد حداد</t>
  </si>
  <si>
    <t>كمال بن قليعي زياني</t>
  </si>
  <si>
    <t>جمال بن أحمد الصالح</t>
  </si>
  <si>
    <t>قاسم بن على ساسي</t>
  </si>
  <si>
    <t>هشام بن محمد الحسين جلاصي</t>
  </si>
  <si>
    <t>لطلفى بن عباس راشدي</t>
  </si>
  <si>
    <t>سناء بنت الحسين مناعي</t>
  </si>
  <si>
    <t>حبيبة لنت محمد الصالح الشاوش</t>
  </si>
  <si>
    <t>رضا بن مبارك حفيظ</t>
  </si>
  <si>
    <t>محمد العربي بن إبراهيم فطوم</t>
  </si>
  <si>
    <t>جهان بنت العربي فطومي</t>
  </si>
  <si>
    <t>محجوب بن شطير شلبية</t>
  </si>
  <si>
    <t>ذهيبي بن مسعود عمامي</t>
  </si>
  <si>
    <t>محمد الحسين بن مولدي صويعي</t>
  </si>
  <si>
    <t>محمد الصالح بن علي حمحوم</t>
  </si>
  <si>
    <t>حبيب بن مبروك حمحوم</t>
  </si>
  <si>
    <t>قليعي بن محمد الهادي نصر</t>
  </si>
  <si>
    <t>محمد الكمال بن محمد الساسي عبد الله</t>
  </si>
  <si>
    <t>أنيس بن عابد بنسعيد</t>
  </si>
  <si>
    <t>صديق بن محمود عمامي</t>
  </si>
  <si>
    <t xml:space="preserve"> متصرف مستشار</t>
  </si>
  <si>
    <t>1أ</t>
  </si>
  <si>
    <t>مهندس اول</t>
  </si>
  <si>
    <t>أ2</t>
  </si>
  <si>
    <t xml:space="preserve"> متصرف</t>
  </si>
  <si>
    <t>أ3</t>
  </si>
  <si>
    <t xml:space="preserve"> ملحق إدارة</t>
  </si>
  <si>
    <t>منشط تطبيق رياض الأطفال</t>
  </si>
  <si>
    <t>تقني</t>
  </si>
  <si>
    <t xml:space="preserve"> كاتب تصرف</t>
  </si>
  <si>
    <t>ب</t>
  </si>
  <si>
    <t>مسا عد تقني</t>
  </si>
  <si>
    <t>ج</t>
  </si>
  <si>
    <t>قليعي بن بلقاسم إبكر</t>
  </si>
  <si>
    <t>محمد بن الأخضر حميدة</t>
  </si>
  <si>
    <t>نصر بن يونس شعبان</t>
  </si>
  <si>
    <t>محمد الهادي بن قليعي زياني</t>
  </si>
  <si>
    <t>عماربن بلقاسم الضياف</t>
  </si>
  <si>
    <t>الأنور بن علي منصري</t>
  </si>
  <si>
    <t>محمد رضوان بن توهامي الحاج</t>
  </si>
  <si>
    <t>مختار بن طاهر طالب</t>
  </si>
  <si>
    <t>شاكر بن محمد القايد</t>
  </si>
  <si>
    <t>منور بن شعبان قرباية</t>
  </si>
  <si>
    <t>الناصر بن محمد بنصالح</t>
  </si>
  <si>
    <t>محمد بن صالح عبيد</t>
  </si>
  <si>
    <t>الحسين بن محمد فودة</t>
  </si>
  <si>
    <t>طيب بن حمد جازية</t>
  </si>
  <si>
    <t>توفيق بن الحسين إبراهيم</t>
  </si>
  <si>
    <t>فوزي بن محمد طاهر</t>
  </si>
  <si>
    <t>قليعي بن محمد تباسي</t>
  </si>
  <si>
    <t>خير الدين بن محمد الشهود</t>
  </si>
  <si>
    <t>خالد بن حسن إبراهيم</t>
  </si>
  <si>
    <t>محمد الخامس بن محمد الساسي حفيظ</t>
  </si>
  <si>
    <t>عبد الله بن محمد نصر</t>
  </si>
  <si>
    <t>طارق بن طيب طوطة</t>
  </si>
  <si>
    <t>محمد بن بشير عريوة</t>
  </si>
  <si>
    <t>سالم بن العربي نزار</t>
  </si>
  <si>
    <t>الحسين بن الغربي طالب</t>
  </si>
  <si>
    <t>رضا بن محمد حمادي</t>
  </si>
  <si>
    <t>مختار بن بوجمعة سعيد</t>
  </si>
  <si>
    <t>محمد السعيدي بن محمد المولدي صويعي</t>
  </si>
  <si>
    <t>صالح بن محمد التليجاني</t>
  </si>
  <si>
    <t>الحبيب بن عبد الله بومعيزة</t>
  </si>
  <si>
    <t>محمد الأخضر بن عبد السلام السهيلي</t>
  </si>
  <si>
    <t>محمد بن علي بنعمر</t>
  </si>
  <si>
    <t>عمامي بن محمد كيلاني</t>
  </si>
  <si>
    <t>محمد الأمين بن أحمد بنسعد</t>
  </si>
  <si>
    <t>حسن بن خليفة خليفة</t>
  </si>
  <si>
    <t>صالح بن اللافي بشوع</t>
  </si>
  <si>
    <t>محمد العادل بشير ضو</t>
  </si>
  <si>
    <t>قليعى بن عبد الله سلام الحاج</t>
  </si>
  <si>
    <t>منصف بن عمامي باي</t>
  </si>
  <si>
    <t>علي بن محمد طاهرغويل</t>
  </si>
  <si>
    <t>مبروك بن محمد الحاج</t>
  </si>
  <si>
    <t>كريم بن عبد الله رتيمي</t>
  </si>
  <si>
    <t>الأمين بن الأخضر حمادي</t>
  </si>
  <si>
    <t>محمد بن يوسف جمال</t>
  </si>
  <si>
    <t>حسن بن محمد الصالح حفيظ</t>
  </si>
  <si>
    <t>إحسن بن محمد الطاهر عمار</t>
  </si>
  <si>
    <t>الناجي بن عكرمي بوقطاية</t>
  </si>
  <si>
    <t>توفيق بن بشير مبروك</t>
  </si>
  <si>
    <t>نور الدين بن علي بوكريبة</t>
  </si>
  <si>
    <t>محمد بن عبد الله سعيد</t>
  </si>
  <si>
    <t>بلقاسم بن عمار قاسم</t>
  </si>
  <si>
    <t>الحسين بن الأخضر عمر</t>
  </si>
  <si>
    <t>سعيد بن عمارة سعد</t>
  </si>
  <si>
    <t>حبيب بن العيدي حراثي</t>
  </si>
  <si>
    <t>محمد الهادي بن عمار قرباية</t>
  </si>
  <si>
    <t>عمر بن محمد المولدي صويعي</t>
  </si>
  <si>
    <t>توهامي بن علي سعيد</t>
  </si>
  <si>
    <t>محمد الشريف بن عبد الحميد الهمامى</t>
  </si>
  <si>
    <t>رشيد بن عبد الله رتيمي</t>
  </si>
  <si>
    <t>علي بن مبروك حمحوم</t>
  </si>
  <si>
    <t>حافظ بن عمار بلقاسم</t>
  </si>
  <si>
    <t>زهير بن صالح رقية</t>
  </si>
  <si>
    <t>جديدي بن مولدي تليلي</t>
  </si>
  <si>
    <t>فتحي بن مبروك حمحوم</t>
  </si>
  <si>
    <t>جمال بن الحسين إبراهيم</t>
  </si>
  <si>
    <t>عبد الله بن محمد طالب</t>
  </si>
  <si>
    <t>محمد الطاهر بن محمد حفيظ</t>
  </si>
  <si>
    <t>مسطوري بن على طوطة</t>
  </si>
  <si>
    <t>مالك بن بوبكر بالنور</t>
  </si>
  <si>
    <t>مختار بن عبد لله حفيظ</t>
  </si>
  <si>
    <t>محمد بن بلقاسم تاج</t>
  </si>
  <si>
    <t>عمر بن العربي حداد</t>
  </si>
  <si>
    <t>سالم بن صغير سعيد</t>
  </si>
  <si>
    <t>عمر بن أحمد المهذبي</t>
  </si>
  <si>
    <t>صالح بن عبد العزيز مناعي</t>
  </si>
  <si>
    <t>منجي بن محمد الناصر</t>
  </si>
  <si>
    <t>محمد الصغير بن علي خليفة</t>
  </si>
  <si>
    <t>محمد بن اللافي بشوع</t>
  </si>
  <si>
    <t>محمد الهادى بن المولدي الضياف</t>
  </si>
  <si>
    <t>سليم بن مختار ساسي</t>
  </si>
  <si>
    <t>معز بن علي المري</t>
  </si>
  <si>
    <t>علي بن بوززة طيب</t>
  </si>
  <si>
    <t>هيكل بن مبروك سليمان</t>
  </si>
  <si>
    <t>عبد الله بن محمد طاهر مبروك</t>
  </si>
  <si>
    <t>مرزوقي بن محمد بومعيزة</t>
  </si>
  <si>
    <t>البصيري بن علي قرباية</t>
  </si>
  <si>
    <t>الأزهر بن حميمة طيب</t>
  </si>
  <si>
    <t>خالد بن على حمدة</t>
  </si>
  <si>
    <t>مباركة بنت طاهر هرماس</t>
  </si>
  <si>
    <t>سامي بن محمود شعبان</t>
  </si>
  <si>
    <t>مراد بن يونس شعبان</t>
  </si>
  <si>
    <t>حاتم بن محمد الطاهر فطيمة</t>
  </si>
  <si>
    <t>زهير بن طاهر جعدارية</t>
  </si>
  <si>
    <t>سعد بن يوسف جعدارية</t>
  </si>
  <si>
    <t>السبتى بن محمد طاهر</t>
  </si>
  <si>
    <t>عبد الحكيم بن إبراهيم شعبان</t>
  </si>
  <si>
    <t>نصر الدين بن محمد الطيب ضويو</t>
  </si>
  <si>
    <t>صالح بن عبد الله صالح</t>
  </si>
  <si>
    <t>عمامي بن علي خليل</t>
  </si>
  <si>
    <t>علي بن العربى سالم</t>
  </si>
  <si>
    <t>حكيم بن يونس محمود</t>
  </si>
  <si>
    <t>شعبان بن محمد قرقوبي</t>
  </si>
  <si>
    <t>عبد الحميد بن محمد طاهر</t>
  </si>
  <si>
    <t>هارون بن علي قطوس</t>
  </si>
  <si>
    <t>فتحى بن محمد الساسي حفيظ</t>
  </si>
  <si>
    <t>نيزار بن على خلف الله</t>
  </si>
  <si>
    <t>عبد الحميد بن محمد الطاهر حلاسة</t>
  </si>
  <si>
    <t>رضا بن محمد عبائيلي</t>
  </si>
  <si>
    <t>فتحى بن أحمد صغير</t>
  </si>
  <si>
    <t>نور الدين بن محمد الساسي حفيظ</t>
  </si>
  <si>
    <t>محمد الصالح بن العربي حمادي</t>
  </si>
  <si>
    <t>قليعي بن محمد حمادي</t>
  </si>
  <si>
    <t>ساسي بن الحاج محمد شعبان</t>
  </si>
  <si>
    <t>طاهر بن محمد نصر</t>
  </si>
  <si>
    <t>زهير بن علي حمودة</t>
  </si>
  <si>
    <t>الأخضر بن بلقاسم بنسعد</t>
  </si>
  <si>
    <t>خديجة بنت علي محمود</t>
  </si>
  <si>
    <t>محمد الطاهر بن عبد المجيد بنجنات</t>
  </si>
  <si>
    <t>محسن بن عبد الله مصطفى</t>
  </si>
  <si>
    <t>محمد بن محمد الهادى حمادي</t>
  </si>
  <si>
    <t>وحيد بن أحمد عمامي</t>
  </si>
  <si>
    <t>منير بن صالح خليفة</t>
  </si>
  <si>
    <t>الأسعد بن علي الضيّاف</t>
  </si>
  <si>
    <t>بشير بن العربي زبيدة</t>
  </si>
  <si>
    <t>صباح بنت الهاشمي فطومي</t>
  </si>
  <si>
    <t>حبيب بن العربى سعد</t>
  </si>
  <si>
    <t>تجاري</t>
  </si>
  <si>
    <t>تجلري</t>
  </si>
  <si>
    <t>بيع قطع الغيار</t>
  </si>
  <si>
    <t>مخزن</t>
  </si>
  <si>
    <t>بيع مواد غذائية</t>
  </si>
  <si>
    <t>بيع مواد غنائية</t>
  </si>
  <si>
    <t>بيع مواد كهربائية</t>
  </si>
  <si>
    <t>مصور</t>
  </si>
  <si>
    <t>بيع مواد حديدية</t>
  </si>
  <si>
    <t>بيع اللحوم</t>
  </si>
  <si>
    <t>مقهى</t>
  </si>
  <si>
    <t>مغازة</t>
  </si>
  <si>
    <t>بيع التبغ</t>
  </si>
  <si>
    <t>بيع الخضر</t>
  </si>
  <si>
    <t>مهني / حلاق</t>
  </si>
  <si>
    <t>دكان</t>
  </si>
  <si>
    <t>محل</t>
  </si>
  <si>
    <t>بيع مواد غذائية بالجملة</t>
  </si>
  <si>
    <t>تارزي</t>
  </si>
  <si>
    <t>شركة ملق تاكس للشيء</t>
  </si>
  <si>
    <t>بيع الاثاث</t>
  </si>
  <si>
    <t>بيع الدواجن</t>
  </si>
  <si>
    <t>ورشة حدادة عامة</t>
  </si>
  <si>
    <t>ورشة نجارة</t>
  </si>
  <si>
    <t>هقاولات</t>
  </si>
  <si>
    <t>التلفيف الكهرباني</t>
  </si>
  <si>
    <t>ورشة حدادة</t>
  </si>
  <si>
    <t>كشك تجاري</t>
  </si>
  <si>
    <t>جمعية خيرية</t>
  </si>
  <si>
    <t>مسكن</t>
  </si>
  <si>
    <t>جمعيه</t>
  </si>
  <si>
    <t>قاعة عقود</t>
  </si>
  <si>
    <t>إتحاد الفلاحين</t>
  </si>
  <si>
    <t>الأسود</t>
  </si>
  <si>
    <t>إصلاح الثلاجات</t>
  </si>
  <si>
    <t>البناء المعدني</t>
  </si>
  <si>
    <t>طحن الدقيق</t>
  </si>
  <si>
    <t>لاقط هوائي للهاتف الجوال</t>
  </si>
  <si>
    <t>عقد بمقتضى اتفاقية</t>
  </si>
  <si>
    <t xml:space="preserve">جمعية  </t>
  </si>
  <si>
    <t>مقر جمعية</t>
  </si>
  <si>
    <t>إدراة دار الثقافة</t>
  </si>
  <si>
    <t>فرع محلي للشركة</t>
  </si>
  <si>
    <t>مستودع</t>
  </si>
  <si>
    <t>فرع بنكي</t>
  </si>
  <si>
    <t>ادارة الحماية</t>
  </si>
  <si>
    <t>مستودع بلدي</t>
  </si>
  <si>
    <t>حمام بلدي</t>
  </si>
  <si>
    <t>منتزه الواحة</t>
  </si>
  <si>
    <t>المتحف</t>
  </si>
  <si>
    <t>محل 1</t>
  </si>
  <si>
    <t>محل 2</t>
  </si>
  <si>
    <t>محل 3</t>
  </si>
  <si>
    <t>محل 4</t>
  </si>
  <si>
    <t>مركب صحي</t>
  </si>
  <si>
    <t>مركز الحرس الوطني</t>
  </si>
  <si>
    <t>إدارة بلدية القطار</t>
  </si>
  <si>
    <t>وحدة النهوض الاجتماعي</t>
  </si>
  <si>
    <t>مقر حمعية</t>
  </si>
  <si>
    <t>وكالة تقنية</t>
  </si>
  <si>
    <t>فضاء المهرجان</t>
  </si>
  <si>
    <t>المستودع البلدي</t>
  </si>
  <si>
    <t>مستودع حجز و إيداع</t>
  </si>
  <si>
    <t>المسلخ البلدي</t>
  </si>
  <si>
    <t>مخزن أثاث</t>
  </si>
  <si>
    <t>مقهى-مطعم</t>
  </si>
  <si>
    <t>شارع الواحة الأرطس (الأرض 156 .البناء 40 )</t>
  </si>
  <si>
    <t>الحي الحرفي شارع أحمد القطاري</t>
  </si>
  <si>
    <t xml:space="preserve">شارع الواحة  </t>
  </si>
  <si>
    <t>نهج العمران</t>
  </si>
  <si>
    <t>شارع أحمد القطار</t>
  </si>
  <si>
    <t>آلة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</si>
</sst>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19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15" zoomScale="140" zoomScaleNormal="140" workbookViewId="0">
      <selection activeCell="C719" sqref="C719"/>
    </sheetView>
  </sheetViews>
  <sheetFormatPr defaultColWidth="9.140625" defaultRowHeight="15" outlineLevelRow="3"/>
  <cols>
    <col min="1" max="1" width="7" bestFit="1" customWidth="1"/>
    <col min="2" max="2" width="37" customWidth="1"/>
    <col min="3" max="5" width="16.5703125" bestFit="1" customWidth="1"/>
    <col min="7" max="7" width="15.5703125" bestFit="1" customWidth="1"/>
    <col min="8" max="8" width="16.5703125" bestFit="1" customWidth="1"/>
    <col min="9" max="9" width="15.42578125" bestFit="1" customWidth="1"/>
    <col min="10" max="10" width="20.42578125" bestFit="1" customWidth="1"/>
  </cols>
  <sheetData>
    <row r="1" spans="1:14" ht="18.75">
      <c r="A1" s="142" t="s">
        <v>30</v>
      </c>
      <c r="B1" s="142"/>
      <c r="C1" s="142"/>
      <c r="D1" s="141" t="s">
        <v>853</v>
      </c>
      <c r="E1" s="141" t="s">
        <v>852</v>
      </c>
      <c r="G1" s="43" t="s">
        <v>31</v>
      </c>
      <c r="H1" s="44">
        <f>C2+C114</f>
        <v>2120000</v>
      </c>
      <c r="I1" s="45"/>
      <c r="J1" s="46" t="b">
        <f>AND(H1=I1)</f>
        <v>0</v>
      </c>
    </row>
    <row r="2" spans="1:14">
      <c r="A2" s="143" t="s">
        <v>60</v>
      </c>
      <c r="B2" s="143"/>
      <c r="C2" s="26">
        <f>C3+C67</f>
        <v>2094000</v>
      </c>
      <c r="D2" s="26">
        <f>D3+D67</f>
        <v>2094000</v>
      </c>
      <c r="E2" s="26">
        <f>E3+E67</f>
        <v>2094000</v>
      </c>
      <c r="G2" s="39" t="s">
        <v>60</v>
      </c>
      <c r="H2" s="41">
        <f>C2</f>
        <v>2094000</v>
      </c>
      <c r="I2" s="42"/>
      <c r="J2" s="40" t="b">
        <f>AND(H2=I2)</f>
        <v>0</v>
      </c>
    </row>
    <row r="3" spans="1:14">
      <c r="A3" s="144" t="s">
        <v>578</v>
      </c>
      <c r="B3" s="144"/>
      <c r="C3" s="23">
        <f>C4+C11+C38+C61</f>
        <v>235700</v>
      </c>
      <c r="D3" s="23">
        <f>D4+D11+D38+D61</f>
        <v>235700</v>
      </c>
      <c r="E3" s="23">
        <f>E4+E11+E38+E61</f>
        <v>235700</v>
      </c>
      <c r="G3" s="39" t="s">
        <v>57</v>
      </c>
      <c r="H3" s="41">
        <f t="shared" ref="H3:H66" si="0">C3</f>
        <v>235700</v>
      </c>
      <c r="I3" s="42"/>
      <c r="J3" s="40" t="b">
        <f>AND(H3=I3)</f>
        <v>0</v>
      </c>
    </row>
    <row r="4" spans="1:14" ht="15" customHeight="1">
      <c r="A4" s="145" t="s">
        <v>124</v>
      </c>
      <c r="B4" s="146"/>
      <c r="C4" s="21">
        <f>SUM(C5:C10)</f>
        <v>95000</v>
      </c>
      <c r="D4" s="21">
        <f>SUM(D5:D10)</f>
        <v>95000</v>
      </c>
      <c r="E4" s="21">
        <f>SUM(E5:E10)</f>
        <v>95000</v>
      </c>
      <c r="F4" s="17"/>
      <c r="G4" s="39" t="s">
        <v>53</v>
      </c>
      <c r="H4" s="41">
        <f t="shared" si="0"/>
        <v>95000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</v>
      </c>
      <c r="D7" s="2">
        <f t="shared" si="1"/>
        <v>55000</v>
      </c>
      <c r="E7" s="2">
        <f t="shared" si="1"/>
        <v>55000</v>
      </c>
      <c r="F7" s="17"/>
      <c r="G7" s="17"/>
      <c r="H7" s="41">
        <f t="shared" si="0"/>
        <v>55000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5" t="s">
        <v>125</v>
      </c>
      <c r="B11" s="146"/>
      <c r="C11" s="21">
        <f>SUM(C12:C37)</f>
        <v>23100</v>
      </c>
      <c r="D11" s="21">
        <f>SUM(D12:D37)</f>
        <v>23100</v>
      </c>
      <c r="E11" s="21">
        <f>SUM(E12:E37)</f>
        <v>23100</v>
      </c>
      <c r="F11" s="17"/>
      <c r="G11" s="39" t="s">
        <v>54</v>
      </c>
      <c r="H11" s="41">
        <f t="shared" si="0"/>
        <v>23100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18000</v>
      </c>
      <c r="D12" s="2">
        <f>C12</f>
        <v>18000</v>
      </c>
      <c r="E12" s="2">
        <f>D12</f>
        <v>18000</v>
      </c>
      <c r="H12" s="41">
        <f t="shared" si="0"/>
        <v>18000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1500</v>
      </c>
      <c r="D29" s="2">
        <f t="shared" ref="D29:E37" si="3">C29</f>
        <v>1500</v>
      </c>
      <c r="E29" s="2">
        <f t="shared" si="3"/>
        <v>1500</v>
      </c>
      <c r="H29" s="41">
        <f t="shared" si="0"/>
        <v>1500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</v>
      </c>
      <c r="D32" s="2">
        <f t="shared" si="3"/>
        <v>300</v>
      </c>
      <c r="E32" s="2">
        <f t="shared" si="3"/>
        <v>300</v>
      </c>
      <c r="H32" s="41">
        <f t="shared" si="0"/>
        <v>300</v>
      </c>
    </row>
    <row r="33" spans="1:10" outlineLevel="1">
      <c r="A33" s="3">
        <v>2403</v>
      </c>
      <c r="B33" s="1" t="s">
        <v>144</v>
      </c>
      <c r="C33" s="2">
        <v>300</v>
      </c>
      <c r="D33" s="2">
        <f t="shared" si="3"/>
        <v>300</v>
      </c>
      <c r="E33" s="2">
        <f t="shared" si="3"/>
        <v>300</v>
      </c>
      <c r="H33" s="41">
        <f t="shared" si="0"/>
        <v>300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300</v>
      </c>
      <c r="D35" s="2">
        <f t="shared" si="3"/>
        <v>300</v>
      </c>
      <c r="E35" s="2">
        <f t="shared" si="3"/>
        <v>300</v>
      </c>
      <c r="H35" s="41">
        <f t="shared" si="0"/>
        <v>300</v>
      </c>
    </row>
    <row r="36" spans="1:10" outlineLevel="1">
      <c r="A36" s="3">
        <v>2406</v>
      </c>
      <c r="B36" s="1" t="s">
        <v>9</v>
      </c>
      <c r="C36" s="2">
        <v>300</v>
      </c>
      <c r="D36" s="2">
        <f t="shared" si="3"/>
        <v>300</v>
      </c>
      <c r="E36" s="2">
        <f t="shared" si="3"/>
        <v>300</v>
      </c>
      <c r="H36" s="41">
        <f t="shared" si="0"/>
        <v>300</v>
      </c>
    </row>
    <row r="37" spans="1:10" outlineLevel="1">
      <c r="A37" s="3">
        <v>2499</v>
      </c>
      <c r="B37" s="1" t="s">
        <v>10</v>
      </c>
      <c r="C37" s="15">
        <v>400</v>
      </c>
      <c r="D37" s="2">
        <f t="shared" si="3"/>
        <v>400</v>
      </c>
      <c r="E37" s="2">
        <f t="shared" si="3"/>
        <v>400</v>
      </c>
      <c r="H37" s="41">
        <f t="shared" si="0"/>
        <v>400</v>
      </c>
    </row>
    <row r="38" spans="1:10">
      <c r="A38" s="145" t="s">
        <v>145</v>
      </c>
      <c r="B38" s="146"/>
      <c r="C38" s="21">
        <f>SUM(C39:C60)</f>
        <v>117600</v>
      </c>
      <c r="D38" s="21">
        <f>SUM(D39:D60)</f>
        <v>117600</v>
      </c>
      <c r="E38" s="21">
        <f>SUM(E39:E60)</f>
        <v>117600</v>
      </c>
      <c r="G38" s="39" t="s">
        <v>55</v>
      </c>
      <c r="H38" s="41">
        <f t="shared" si="0"/>
        <v>117600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2500</v>
      </c>
      <c r="D42" s="2">
        <f t="shared" si="4"/>
        <v>2500</v>
      </c>
      <c r="E42" s="2">
        <f t="shared" si="4"/>
        <v>2500</v>
      </c>
      <c r="H42" s="41">
        <f t="shared" si="0"/>
        <v>2500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outlineLevel="1">
      <c r="A49" s="20">
        <v>3207</v>
      </c>
      <c r="B49" s="20" t="s">
        <v>149</v>
      </c>
      <c r="C49" s="2">
        <v>300</v>
      </c>
      <c r="D49" s="2">
        <f t="shared" si="4"/>
        <v>300</v>
      </c>
      <c r="E49" s="2">
        <f t="shared" si="4"/>
        <v>300</v>
      </c>
      <c r="H49" s="41">
        <f t="shared" si="0"/>
        <v>300</v>
      </c>
    </row>
    <row r="50" spans="1:10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1">
        <f t="shared" si="0"/>
        <v>90000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45" t="s">
        <v>158</v>
      </c>
      <c r="B61" s="14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4" t="s">
        <v>579</v>
      </c>
      <c r="B67" s="144"/>
      <c r="C67" s="25">
        <f>C97+C68</f>
        <v>1858300</v>
      </c>
      <c r="D67" s="25">
        <f>D97+D68</f>
        <v>1858300</v>
      </c>
      <c r="E67" s="25">
        <f>E97+E68</f>
        <v>1858300</v>
      </c>
      <c r="G67" s="39" t="s">
        <v>59</v>
      </c>
      <c r="H67" s="41">
        <f t="shared" ref="H67:H130" si="7">C67</f>
        <v>1858300</v>
      </c>
      <c r="I67" s="42"/>
      <c r="J67" s="40" t="b">
        <f>AND(H67=I67)</f>
        <v>0</v>
      </c>
    </row>
    <row r="68" spans="1:10">
      <c r="A68" s="145" t="s">
        <v>163</v>
      </c>
      <c r="B68" s="146"/>
      <c r="C68" s="21">
        <f>SUM(C69:C96)</f>
        <v>50300</v>
      </c>
      <c r="D68" s="21">
        <f>SUM(D69:D96)</f>
        <v>50300</v>
      </c>
      <c r="E68" s="21">
        <f>SUM(E69:E96)</f>
        <v>50300</v>
      </c>
      <c r="G68" s="39" t="s">
        <v>56</v>
      </c>
      <c r="H68" s="41">
        <f t="shared" si="7"/>
        <v>50300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17000</v>
      </c>
      <c r="D79" s="2">
        <f t="shared" si="8"/>
        <v>17000</v>
      </c>
      <c r="E79" s="2">
        <f t="shared" si="8"/>
        <v>17000</v>
      </c>
      <c r="H79" s="41">
        <f t="shared" si="7"/>
        <v>17000</v>
      </c>
    </row>
    <row r="80" spans="1:10" ht="15" customHeight="1" outlineLevel="1">
      <c r="A80" s="3">
        <v>5202</v>
      </c>
      <c r="B80" s="2" t="s">
        <v>172</v>
      </c>
      <c r="C80" s="2">
        <v>4000</v>
      </c>
      <c r="D80" s="2">
        <f t="shared" si="8"/>
        <v>4000</v>
      </c>
      <c r="E80" s="2">
        <f t="shared" si="8"/>
        <v>4000</v>
      </c>
      <c r="H80" s="41">
        <f t="shared" si="7"/>
        <v>4000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600</v>
      </c>
      <c r="D83" s="2">
        <f t="shared" si="8"/>
        <v>600</v>
      </c>
      <c r="E83" s="2">
        <f t="shared" si="8"/>
        <v>600</v>
      </c>
      <c r="H83" s="41">
        <f t="shared" si="7"/>
        <v>600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7000</v>
      </c>
      <c r="D85" s="2">
        <f t="shared" si="8"/>
        <v>7000</v>
      </c>
      <c r="E85" s="2">
        <f t="shared" si="8"/>
        <v>7000</v>
      </c>
      <c r="H85" s="41">
        <f t="shared" si="7"/>
        <v>7000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10400</v>
      </c>
      <c r="D88" s="2">
        <f t="shared" si="9"/>
        <v>10400</v>
      </c>
      <c r="E88" s="2">
        <f t="shared" si="9"/>
        <v>10400</v>
      </c>
      <c r="H88" s="41">
        <f t="shared" si="7"/>
        <v>10400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10000</v>
      </c>
      <c r="D93" s="2">
        <f t="shared" si="9"/>
        <v>10000</v>
      </c>
      <c r="E93" s="2">
        <f t="shared" si="9"/>
        <v>10000</v>
      </c>
      <c r="H93" s="41">
        <f t="shared" si="7"/>
        <v>10000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1300</v>
      </c>
      <c r="D96" s="2">
        <f t="shared" si="9"/>
        <v>1300</v>
      </c>
      <c r="E96" s="2">
        <f t="shared" si="9"/>
        <v>1300</v>
      </c>
      <c r="H96" s="41">
        <f t="shared" si="7"/>
        <v>1300</v>
      </c>
    </row>
    <row r="97" spans="1:10">
      <c r="A97" s="19" t="s">
        <v>184</v>
      </c>
      <c r="B97" s="24"/>
      <c r="C97" s="21">
        <f>SUM(C98:C113)</f>
        <v>1808000</v>
      </c>
      <c r="D97" s="21">
        <f>SUM(D98:D113)</f>
        <v>1808000</v>
      </c>
      <c r="E97" s="21">
        <f>SUM(E98:E113)</f>
        <v>1808000</v>
      </c>
      <c r="G97" s="39" t="s">
        <v>58</v>
      </c>
      <c r="H97" s="41">
        <f t="shared" si="7"/>
        <v>1808000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225000</v>
      </c>
      <c r="D98" s="2">
        <f>C98</f>
        <v>225000</v>
      </c>
      <c r="E98" s="2">
        <f>D98</f>
        <v>225000</v>
      </c>
      <c r="H98" s="41">
        <f t="shared" si="7"/>
        <v>225000</v>
      </c>
    </row>
    <row r="99" spans="1:10" ht="15" customHeight="1" outlineLevel="1">
      <c r="A99" s="3">
        <v>6002</v>
      </c>
      <c r="B99" s="1" t="s">
        <v>185</v>
      </c>
      <c r="C99" s="2">
        <v>280000</v>
      </c>
      <c r="D99" s="2">
        <f t="shared" ref="D99:E113" si="10">C99</f>
        <v>280000</v>
      </c>
      <c r="E99" s="2">
        <f t="shared" si="10"/>
        <v>280000</v>
      </c>
      <c r="H99" s="41">
        <f t="shared" si="7"/>
        <v>280000</v>
      </c>
    </row>
    <row r="100" spans="1:10" ht="15" customHeight="1" outlineLevel="1">
      <c r="A100" s="3">
        <v>6003</v>
      </c>
      <c r="B100" s="1" t="s">
        <v>186</v>
      </c>
      <c r="C100" s="2">
        <v>1300000</v>
      </c>
      <c r="D100" s="2">
        <f t="shared" si="10"/>
        <v>1300000</v>
      </c>
      <c r="E100" s="2">
        <f t="shared" si="10"/>
        <v>1300000</v>
      </c>
      <c r="H100" s="41">
        <f t="shared" si="7"/>
        <v>1300000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9" t="s">
        <v>62</v>
      </c>
      <c r="B114" s="150"/>
      <c r="C114" s="26">
        <f>C115+C152+C177</f>
        <v>26000</v>
      </c>
      <c r="D114" s="26">
        <f>D115+D152+D177</f>
        <v>26000</v>
      </c>
      <c r="E114" s="26">
        <f>E115+E152+E177</f>
        <v>26000</v>
      </c>
      <c r="G114" s="39" t="s">
        <v>62</v>
      </c>
      <c r="H114" s="41">
        <f t="shared" si="7"/>
        <v>26000</v>
      </c>
      <c r="I114" s="42"/>
      <c r="J114" s="40" t="b">
        <f>AND(H114=I114)</f>
        <v>0</v>
      </c>
    </row>
    <row r="115" spans="1:10">
      <c r="A115" s="147" t="s">
        <v>580</v>
      </c>
      <c r="B115" s="148"/>
      <c r="C115" s="23">
        <f>C116+C135</f>
        <v>26000</v>
      </c>
      <c r="D115" s="23">
        <f>D116+D135</f>
        <v>26000</v>
      </c>
      <c r="E115" s="23">
        <f>E116+E135</f>
        <v>26000</v>
      </c>
      <c r="G115" s="39" t="s">
        <v>61</v>
      </c>
      <c r="H115" s="41">
        <f t="shared" si="7"/>
        <v>26000</v>
      </c>
      <c r="I115" s="42"/>
      <c r="J115" s="40" t="b">
        <f>AND(H115=I115)</f>
        <v>0</v>
      </c>
    </row>
    <row r="116" spans="1:10" ht="15" customHeight="1">
      <c r="A116" s="145" t="s">
        <v>195</v>
      </c>
      <c r="B116" s="146"/>
      <c r="C116" s="21">
        <f>C117+C120+C123+C126+C129+C132</f>
        <v>9700</v>
      </c>
      <c r="D116" s="21">
        <f>D117+D120+D123+D126+D129+D132</f>
        <v>9700</v>
      </c>
      <c r="E116" s="21">
        <f>E117+E120+E123+E126+E129+E132</f>
        <v>9700</v>
      </c>
      <c r="G116" s="39" t="s">
        <v>583</v>
      </c>
      <c r="H116" s="41">
        <f t="shared" si="7"/>
        <v>9700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9700</v>
      </c>
      <c r="D117" s="2">
        <f>D118+D119</f>
        <v>9700</v>
      </c>
      <c r="E117" s="2">
        <f>E118+E119</f>
        <v>9700</v>
      </c>
      <c r="H117" s="41">
        <f t="shared" si="7"/>
        <v>9700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9700</v>
      </c>
      <c r="D119" s="128">
        <f>C119</f>
        <v>9700</v>
      </c>
      <c r="E119" s="128">
        <f>D119</f>
        <v>9700</v>
      </c>
      <c r="H119" s="41">
        <f t="shared" si="7"/>
        <v>9700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5" t="s">
        <v>202</v>
      </c>
      <c r="B135" s="146"/>
      <c r="C135" s="21">
        <f>C136+C140+C143+C146+C149</f>
        <v>16300</v>
      </c>
      <c r="D135" s="21">
        <f>D136+D140+D143+D146+D149</f>
        <v>16300</v>
      </c>
      <c r="E135" s="21">
        <f>E136+E140+E143+E146+E149</f>
        <v>16300</v>
      </c>
      <c r="G135" s="39" t="s">
        <v>584</v>
      </c>
      <c r="H135" s="41">
        <f t="shared" si="11"/>
        <v>16300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16300</v>
      </c>
      <c r="D136" s="2">
        <f>D137+D138+D139</f>
        <v>16300</v>
      </c>
      <c r="E136" s="2">
        <f>E137+E138+E139</f>
        <v>16300</v>
      </c>
      <c r="H136" s="41">
        <f t="shared" si="11"/>
        <v>16300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8200</v>
      </c>
      <c r="D138" s="128">
        <f t="shared" ref="D138:E139" si="12">C138</f>
        <v>8200</v>
      </c>
      <c r="E138" s="128">
        <f t="shared" si="12"/>
        <v>8200</v>
      </c>
      <c r="H138" s="41">
        <f t="shared" si="11"/>
        <v>8200</v>
      </c>
    </row>
    <row r="139" spans="1:10" ht="15" customHeight="1" outlineLevel="2">
      <c r="A139" s="130"/>
      <c r="B139" s="129" t="s">
        <v>861</v>
      </c>
      <c r="C139" s="128">
        <v>8100</v>
      </c>
      <c r="D139" s="128">
        <f t="shared" si="12"/>
        <v>8100</v>
      </c>
      <c r="E139" s="128">
        <f t="shared" si="12"/>
        <v>8100</v>
      </c>
      <c r="H139" s="41">
        <f t="shared" si="11"/>
        <v>8100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7" t="s">
        <v>581</v>
      </c>
      <c r="B152" s="14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5" t="s">
        <v>208</v>
      </c>
      <c r="B153" s="14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5" t="s">
        <v>212</v>
      </c>
      <c r="B163" s="14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5" t="s">
        <v>214</v>
      </c>
      <c r="B170" s="14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7" t="s">
        <v>582</v>
      </c>
      <c r="B177" s="14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5" t="s">
        <v>217</v>
      </c>
      <c r="B178" s="14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1" t="s">
        <v>849</v>
      </c>
      <c r="B179" s="15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1" t="s">
        <v>848</v>
      </c>
      <c r="B184" s="15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1" t="s">
        <v>846</v>
      </c>
      <c r="B188" s="15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1" t="s">
        <v>843</v>
      </c>
      <c r="B197" s="15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1" t="s">
        <v>842</v>
      </c>
      <c r="B200" s="15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1" t="s">
        <v>841</v>
      </c>
      <c r="B203" s="15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1" t="s">
        <v>836</v>
      </c>
      <c r="B215" s="15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1" t="s">
        <v>834</v>
      </c>
      <c r="B222" s="15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1" t="s">
        <v>830</v>
      </c>
      <c r="B228" s="15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1" t="s">
        <v>828</v>
      </c>
      <c r="B235" s="15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1" t="s">
        <v>826</v>
      </c>
      <c r="B238" s="15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1" t="s">
        <v>823</v>
      </c>
      <c r="B243" s="15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1" t="s">
        <v>817</v>
      </c>
      <c r="B250" s="15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2" t="s">
        <v>67</v>
      </c>
      <c r="B256" s="142"/>
      <c r="C256" s="142"/>
      <c r="D256" s="141" t="s">
        <v>853</v>
      </c>
      <c r="E256" s="141" t="s">
        <v>852</v>
      </c>
      <c r="G256" s="47" t="s">
        <v>589</v>
      </c>
      <c r="H256" s="48">
        <f>C257+C559</f>
        <v>2098602</v>
      </c>
      <c r="I256" s="49"/>
      <c r="J256" s="50" t="b">
        <f>AND(H256=I256)</f>
        <v>0</v>
      </c>
    </row>
    <row r="257" spans="1:10">
      <c r="A257" s="157" t="s">
        <v>60</v>
      </c>
      <c r="B257" s="158"/>
      <c r="C257" s="37">
        <f>C258+C550</f>
        <v>1920602</v>
      </c>
      <c r="D257" s="37">
        <f>D258+D550</f>
        <v>1920602</v>
      </c>
      <c r="E257" s="37">
        <f>E258+E550</f>
        <v>1920602</v>
      </c>
      <c r="G257" s="39" t="s">
        <v>60</v>
      </c>
      <c r="H257" s="41">
        <f>C257</f>
        <v>1920602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1920602</v>
      </c>
      <c r="D258" s="36">
        <f>D259+D339+D483+D547</f>
        <v>1920602</v>
      </c>
      <c r="E258" s="36">
        <f>E259+E339+E483+E547</f>
        <v>1920602</v>
      </c>
      <c r="G258" s="39" t="s">
        <v>57</v>
      </c>
      <c r="H258" s="41">
        <f t="shared" ref="H258:H321" si="21">C258</f>
        <v>1920602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1568024</v>
      </c>
      <c r="D259" s="33">
        <f>D260+D263+D314</f>
        <v>1568024</v>
      </c>
      <c r="E259" s="33">
        <f>E260+E263+E314</f>
        <v>1568024</v>
      </c>
      <c r="G259" s="39" t="s">
        <v>590</v>
      </c>
      <c r="H259" s="41">
        <f t="shared" si="21"/>
        <v>1568024</v>
      </c>
      <c r="I259" s="42"/>
      <c r="J259" s="40" t="b">
        <f>AND(H259=I259)</f>
        <v>0</v>
      </c>
    </row>
    <row r="260" spans="1:10" outlineLevel="1">
      <c r="A260" s="153" t="s">
        <v>268</v>
      </c>
      <c r="B260" s="154"/>
      <c r="C260" s="32">
        <f>SUM(C261:C262)</f>
        <v>3024</v>
      </c>
      <c r="D260" s="32">
        <f>SUM(D261:D262)</f>
        <v>3024</v>
      </c>
      <c r="E260" s="32">
        <f>SUM(E261:E262)</f>
        <v>3024</v>
      </c>
      <c r="H260" s="41">
        <f t="shared" si="21"/>
        <v>3024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  <c r="H262" s="41">
        <f t="shared" si="21"/>
        <v>2304</v>
      </c>
    </row>
    <row r="263" spans="1:10" outlineLevel="1">
      <c r="A263" s="153" t="s">
        <v>269</v>
      </c>
      <c r="B263" s="154"/>
      <c r="C263" s="32">
        <f>C264+C265+C289+C296+C298+C302+C305+C308+C313</f>
        <v>1565000</v>
      </c>
      <c r="D263" s="32">
        <f>D264+D265+D289+D296+D298+D302+D305+D308+D313</f>
        <v>1565000</v>
      </c>
      <c r="E263" s="32">
        <f>E264+E265+E289+E296+E298+E302+E305+E308+E313</f>
        <v>1565000</v>
      </c>
      <c r="H263" s="41">
        <f t="shared" si="21"/>
        <v>1565000</v>
      </c>
    </row>
    <row r="264" spans="1:10" outlineLevel="2">
      <c r="A264" s="6">
        <v>1101</v>
      </c>
      <c r="B264" s="4" t="s">
        <v>34</v>
      </c>
      <c r="C264" s="5">
        <v>628307</v>
      </c>
      <c r="D264" s="5">
        <f>C264</f>
        <v>628307</v>
      </c>
      <c r="E264" s="5">
        <f>D264</f>
        <v>628307</v>
      </c>
      <c r="H264" s="41">
        <f t="shared" si="21"/>
        <v>628307</v>
      </c>
    </row>
    <row r="265" spans="1:10" outlineLevel="2">
      <c r="A265" s="6">
        <v>1101</v>
      </c>
      <c r="B265" s="4" t="s">
        <v>35</v>
      </c>
      <c r="C265" s="5">
        <f>SUM(C266:C288)</f>
        <v>491179</v>
      </c>
      <c r="D265" s="5">
        <f>SUM(D266:D288)</f>
        <v>491179</v>
      </c>
      <c r="E265" s="5">
        <f>SUM(E266:E288)</f>
        <v>491179</v>
      </c>
      <c r="H265" s="41">
        <f t="shared" si="21"/>
        <v>491179</v>
      </c>
    </row>
    <row r="266" spans="1:10" outlineLevel="3">
      <c r="A266" s="29"/>
      <c r="B266" s="28" t="s">
        <v>218</v>
      </c>
      <c r="C266" s="30">
        <v>11307</v>
      </c>
      <c r="D266" s="30">
        <f>C266</f>
        <v>11307</v>
      </c>
      <c r="E266" s="30">
        <f>D266</f>
        <v>11307</v>
      </c>
      <c r="H266" s="41">
        <f t="shared" si="21"/>
        <v>11307</v>
      </c>
    </row>
    <row r="267" spans="1:10" outlineLevel="3">
      <c r="A267" s="29"/>
      <c r="B267" s="28" t="s">
        <v>219</v>
      </c>
      <c r="C267" s="30">
        <v>294978</v>
      </c>
      <c r="D267" s="30">
        <f t="shared" ref="D267:E282" si="22">C267</f>
        <v>294978</v>
      </c>
      <c r="E267" s="30">
        <f t="shared" si="22"/>
        <v>294978</v>
      </c>
      <c r="H267" s="41">
        <f t="shared" si="21"/>
        <v>294978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14019</v>
      </c>
      <c r="D271" s="30">
        <f t="shared" si="22"/>
        <v>14019</v>
      </c>
      <c r="E271" s="30">
        <f t="shared" si="22"/>
        <v>14019</v>
      </c>
      <c r="H271" s="41">
        <f t="shared" si="21"/>
        <v>14019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5554</v>
      </c>
      <c r="D276" s="30">
        <f t="shared" si="22"/>
        <v>5554</v>
      </c>
      <c r="E276" s="30">
        <f t="shared" si="22"/>
        <v>5554</v>
      </c>
      <c r="H276" s="41">
        <f t="shared" si="21"/>
        <v>5554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81</v>
      </c>
      <c r="D283" s="30">
        <f t="shared" ref="D283:E288" si="23">C283</f>
        <v>81</v>
      </c>
      <c r="E283" s="30">
        <f t="shared" si="23"/>
        <v>81</v>
      </c>
      <c r="H283" s="41">
        <f t="shared" si="21"/>
        <v>81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9508</v>
      </c>
      <c r="D285" s="30">
        <f t="shared" si="23"/>
        <v>9508</v>
      </c>
      <c r="E285" s="30">
        <f t="shared" si="23"/>
        <v>9508</v>
      </c>
      <c r="H285" s="41">
        <f t="shared" si="21"/>
        <v>9508</v>
      </c>
    </row>
    <row r="286" spans="1:8" outlineLevel="3">
      <c r="A286" s="29"/>
      <c r="B286" s="28" t="s">
        <v>238</v>
      </c>
      <c r="C286" s="30">
        <v>146828</v>
      </c>
      <c r="D286" s="30">
        <f t="shared" si="23"/>
        <v>146828</v>
      </c>
      <c r="E286" s="30">
        <f t="shared" si="23"/>
        <v>146828</v>
      </c>
      <c r="H286" s="41">
        <f t="shared" si="21"/>
        <v>146828</v>
      </c>
    </row>
    <row r="287" spans="1:8" outlineLevel="3">
      <c r="A287" s="29"/>
      <c r="B287" s="28" t="s">
        <v>239</v>
      </c>
      <c r="C287" s="30">
        <v>8904</v>
      </c>
      <c r="D287" s="30">
        <f t="shared" si="23"/>
        <v>8904</v>
      </c>
      <c r="E287" s="30">
        <f t="shared" si="23"/>
        <v>8904</v>
      </c>
      <c r="H287" s="41">
        <f t="shared" si="21"/>
        <v>8904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149808</v>
      </c>
      <c r="D289" s="5">
        <f>SUM(D290:D295)</f>
        <v>149808</v>
      </c>
      <c r="E289" s="5">
        <f>SUM(E290:E295)</f>
        <v>149808</v>
      </c>
      <c r="H289" s="41">
        <f t="shared" si="21"/>
        <v>149808</v>
      </c>
    </row>
    <row r="290" spans="1:8" outlineLevel="3">
      <c r="A290" s="29"/>
      <c r="B290" s="28" t="s">
        <v>241</v>
      </c>
      <c r="C290" s="30">
        <v>600</v>
      </c>
      <c r="D290" s="30">
        <f>C290</f>
        <v>600</v>
      </c>
      <c r="E290" s="30">
        <f>D290</f>
        <v>600</v>
      </c>
      <c r="H290" s="41">
        <f t="shared" si="21"/>
        <v>600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600</v>
      </c>
      <c r="D293" s="30">
        <f t="shared" si="24"/>
        <v>600</v>
      </c>
      <c r="E293" s="30">
        <f t="shared" si="24"/>
        <v>600</v>
      </c>
      <c r="H293" s="41">
        <f t="shared" si="21"/>
        <v>600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148608</v>
      </c>
      <c r="D295" s="30">
        <f t="shared" si="24"/>
        <v>148608</v>
      </c>
      <c r="E295" s="30">
        <f t="shared" si="24"/>
        <v>148608</v>
      </c>
      <c r="H295" s="41">
        <f t="shared" si="21"/>
        <v>148608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33475</v>
      </c>
      <c r="D298" s="5">
        <f>SUM(D299:D301)</f>
        <v>33475</v>
      </c>
      <c r="E298" s="5">
        <f>SUM(E299:E301)</f>
        <v>33475</v>
      </c>
      <c r="H298" s="41">
        <f t="shared" si="21"/>
        <v>33475</v>
      </c>
    </row>
    <row r="299" spans="1:8" outlineLevel="3">
      <c r="A299" s="29"/>
      <c r="B299" s="28" t="s">
        <v>248</v>
      </c>
      <c r="C299" s="30">
        <v>17375</v>
      </c>
      <c r="D299" s="30">
        <f>C299</f>
        <v>17375</v>
      </c>
      <c r="E299" s="30">
        <f>D299</f>
        <v>17375</v>
      </c>
      <c r="H299" s="41">
        <f t="shared" si="21"/>
        <v>17375</v>
      </c>
    </row>
    <row r="300" spans="1:8" outlineLevel="3">
      <c r="A300" s="29"/>
      <c r="B300" s="28" t="s">
        <v>249</v>
      </c>
      <c r="C300" s="30">
        <v>16100</v>
      </c>
      <c r="D300" s="30">
        <f t="shared" ref="D300:E301" si="25">C300</f>
        <v>16100</v>
      </c>
      <c r="E300" s="30">
        <f t="shared" si="25"/>
        <v>16100</v>
      </c>
      <c r="H300" s="41">
        <f t="shared" si="21"/>
        <v>16100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27788</v>
      </c>
      <c r="D305" s="5">
        <f>SUM(D306:D307)</f>
        <v>27788</v>
      </c>
      <c r="E305" s="5">
        <f>SUM(E306:E307)</f>
        <v>27788</v>
      </c>
      <c r="H305" s="41">
        <f t="shared" si="21"/>
        <v>27788</v>
      </c>
    </row>
    <row r="306" spans="1:8" outlineLevel="3">
      <c r="A306" s="29"/>
      <c r="B306" s="28" t="s">
        <v>254</v>
      </c>
      <c r="C306" s="30">
        <v>19675</v>
      </c>
      <c r="D306" s="30">
        <f>C306</f>
        <v>19675</v>
      </c>
      <c r="E306" s="30">
        <f>D306</f>
        <v>19675</v>
      </c>
      <c r="H306" s="41">
        <f t="shared" si="21"/>
        <v>19675</v>
      </c>
    </row>
    <row r="307" spans="1:8" outlineLevel="3">
      <c r="A307" s="29"/>
      <c r="B307" s="28" t="s">
        <v>255</v>
      </c>
      <c r="C307" s="30">
        <v>8113</v>
      </c>
      <c r="D307" s="30">
        <f>C307</f>
        <v>8113</v>
      </c>
      <c r="E307" s="30">
        <f>D307</f>
        <v>8113</v>
      </c>
      <c r="H307" s="41">
        <f t="shared" si="21"/>
        <v>8113</v>
      </c>
    </row>
    <row r="308" spans="1:8" outlineLevel="2">
      <c r="A308" s="6">
        <v>1101</v>
      </c>
      <c r="B308" s="4" t="s">
        <v>39</v>
      </c>
      <c r="C308" s="5">
        <f>SUM(C309:C312)</f>
        <v>232848</v>
      </c>
      <c r="D308" s="5">
        <f>SUM(D309:D312)</f>
        <v>232848</v>
      </c>
      <c r="E308" s="5">
        <f>SUM(E309:E312)</f>
        <v>232848</v>
      </c>
      <c r="H308" s="41">
        <f t="shared" si="21"/>
        <v>232848</v>
      </c>
    </row>
    <row r="309" spans="1:8" outlineLevel="3">
      <c r="A309" s="29"/>
      <c r="B309" s="28" t="s">
        <v>256</v>
      </c>
      <c r="C309" s="30">
        <v>166320</v>
      </c>
      <c r="D309" s="30">
        <f>C309</f>
        <v>166320</v>
      </c>
      <c r="E309" s="30">
        <f>D309</f>
        <v>166320</v>
      </c>
      <c r="H309" s="41">
        <f t="shared" si="21"/>
        <v>166320</v>
      </c>
    </row>
    <row r="310" spans="1:8" outlineLevel="3">
      <c r="A310" s="29"/>
      <c r="B310" s="28" t="s">
        <v>257</v>
      </c>
      <c r="C310" s="30">
        <v>53222</v>
      </c>
      <c r="D310" s="30">
        <f t="shared" ref="D310:E312" si="26">C310</f>
        <v>53222</v>
      </c>
      <c r="E310" s="30">
        <f t="shared" si="26"/>
        <v>53222</v>
      </c>
      <c r="H310" s="41">
        <f t="shared" si="21"/>
        <v>53222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13306</v>
      </c>
      <c r="D312" s="30">
        <f t="shared" si="26"/>
        <v>13306</v>
      </c>
      <c r="E312" s="30">
        <f t="shared" si="26"/>
        <v>13306</v>
      </c>
      <c r="H312" s="41">
        <f t="shared" si="21"/>
        <v>13306</v>
      </c>
    </row>
    <row r="313" spans="1:8" outlineLevel="2">
      <c r="A313" s="6">
        <v>1101</v>
      </c>
      <c r="B313" s="4" t="s">
        <v>112</v>
      </c>
      <c r="C313" s="5">
        <v>1595</v>
      </c>
      <c r="D313" s="5">
        <f>C313</f>
        <v>1595</v>
      </c>
      <c r="E313" s="5">
        <f>D313</f>
        <v>1595</v>
      </c>
      <c r="H313" s="41">
        <f t="shared" si="21"/>
        <v>1595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349378</v>
      </c>
      <c r="D339" s="33">
        <f>D340+D444+D482</f>
        <v>349378</v>
      </c>
      <c r="E339" s="33">
        <f>E340+E444+E482</f>
        <v>349378</v>
      </c>
      <c r="G339" s="39" t="s">
        <v>591</v>
      </c>
      <c r="H339" s="41">
        <f t="shared" si="28"/>
        <v>349378</v>
      </c>
      <c r="I339" s="42"/>
      <c r="J339" s="40" t="b">
        <f>AND(H339=I339)</f>
        <v>0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325378</v>
      </c>
      <c r="D340" s="32">
        <f>D341+D342+D343+D344+D347+D348+D353+D356+D357+D362+D367+BH290668+D371+D372+D373+D376+D377+D378+D382+D388+D391+D392+D395+D398+D399+D404+D407+D408+D409+D412+D415+D416+D419+D420+D421+D422+D429+D443</f>
        <v>325378</v>
      </c>
      <c r="E340" s="32">
        <f>E341+E342+E343+E344+E347+E348+E353+E356+E357+E362+E367+BI290668+E371+E372+E373+E376+E377+E378+E382+E388+E391+E392+E395+E398+E399+E404+E407+E408+E409+E412+E415+E416+E419+E420+E421+E422+E429+E443</f>
        <v>325378</v>
      </c>
      <c r="H340" s="41">
        <f t="shared" si="28"/>
        <v>325378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2000</v>
      </c>
      <c r="D343" s="5">
        <f t="shared" si="31"/>
        <v>2000</v>
      </c>
      <c r="E343" s="5">
        <f t="shared" si="31"/>
        <v>2000</v>
      </c>
      <c r="H343" s="41">
        <f t="shared" si="28"/>
        <v>2000</v>
      </c>
    </row>
    <row r="344" spans="1:10" outlineLevel="2">
      <c r="A344" s="6">
        <v>2201</v>
      </c>
      <c r="B344" s="4" t="s">
        <v>273</v>
      </c>
      <c r="C344" s="5">
        <f>SUM(C345:C346)</f>
        <v>4200</v>
      </c>
      <c r="D344" s="5">
        <f>SUM(D345:D346)</f>
        <v>4200</v>
      </c>
      <c r="E344" s="5">
        <f>SUM(E345:E346)</f>
        <v>4200</v>
      </c>
      <c r="H344" s="41">
        <f t="shared" si="28"/>
        <v>4200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2200</v>
      </c>
      <c r="D346" s="30">
        <f t="shared" si="32"/>
        <v>2200</v>
      </c>
      <c r="E346" s="30">
        <f t="shared" si="32"/>
        <v>2200</v>
      </c>
      <c r="H346" s="41">
        <f t="shared" si="28"/>
        <v>2200</v>
      </c>
    </row>
    <row r="347" spans="1:10" outlineLevel="2">
      <c r="A347" s="6">
        <v>2201</v>
      </c>
      <c r="B347" s="4" t="s">
        <v>276</v>
      </c>
      <c r="C347" s="5">
        <v>7500</v>
      </c>
      <c r="D347" s="5">
        <f t="shared" si="32"/>
        <v>7500</v>
      </c>
      <c r="E347" s="5">
        <f t="shared" si="32"/>
        <v>7500</v>
      </c>
      <c r="H347" s="41">
        <f t="shared" si="28"/>
        <v>7500</v>
      </c>
    </row>
    <row r="348" spans="1:10" outlineLevel="2">
      <c r="A348" s="6">
        <v>2201</v>
      </c>
      <c r="B348" s="4" t="s">
        <v>277</v>
      </c>
      <c r="C348" s="5">
        <f>SUM(C349:C352)</f>
        <v>34000</v>
      </c>
      <c r="D348" s="5">
        <f>SUM(D349:D352)</f>
        <v>34000</v>
      </c>
      <c r="E348" s="5">
        <f>SUM(E349:E352)</f>
        <v>34000</v>
      </c>
      <c r="H348" s="41">
        <f t="shared" si="28"/>
        <v>34000</v>
      </c>
    </row>
    <row r="349" spans="1:10" outlineLevel="3">
      <c r="A349" s="29"/>
      <c r="B349" s="28" t="s">
        <v>278</v>
      </c>
      <c r="C349" s="30">
        <v>34000</v>
      </c>
      <c r="D349" s="30">
        <f>C349</f>
        <v>34000</v>
      </c>
      <c r="E349" s="30">
        <f>D349</f>
        <v>34000</v>
      </c>
      <c r="H349" s="41">
        <f t="shared" si="28"/>
        <v>34000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4404</v>
      </c>
      <c r="D357" s="5">
        <f>SUM(D358:D361)</f>
        <v>4404</v>
      </c>
      <c r="E357" s="5">
        <f>SUM(E358:E361)</f>
        <v>4404</v>
      </c>
      <c r="H357" s="41">
        <f t="shared" si="28"/>
        <v>4404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404</v>
      </c>
      <c r="D360" s="30">
        <f t="shared" si="35"/>
        <v>404</v>
      </c>
      <c r="E360" s="30">
        <f t="shared" si="35"/>
        <v>404</v>
      </c>
      <c r="H360" s="41">
        <f t="shared" si="28"/>
        <v>404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32000</v>
      </c>
      <c r="D362" s="5">
        <f>SUM(D363:D366)</f>
        <v>32000</v>
      </c>
      <c r="E362" s="5">
        <f>SUM(E363:E366)</f>
        <v>32000</v>
      </c>
      <c r="H362" s="41">
        <f t="shared" si="28"/>
        <v>32000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700</v>
      </c>
      <c r="D367" s="5">
        <f>C367</f>
        <v>700</v>
      </c>
      <c r="E367" s="5">
        <f>D367</f>
        <v>700</v>
      </c>
      <c r="H367" s="41">
        <f t="shared" si="28"/>
        <v>700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37"/>
        <v>3500</v>
      </c>
      <c r="E372" s="5">
        <f t="shared" si="37"/>
        <v>3500</v>
      </c>
      <c r="H372" s="41">
        <f t="shared" si="28"/>
        <v>3500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300</v>
      </c>
      <c r="D376" s="5">
        <f t="shared" si="38"/>
        <v>300</v>
      </c>
      <c r="E376" s="5">
        <f t="shared" si="38"/>
        <v>300</v>
      </c>
      <c r="H376" s="41">
        <f t="shared" si="28"/>
        <v>300</v>
      </c>
    </row>
    <row r="377" spans="1:8" outlineLevel="2" collapsed="1">
      <c r="A377" s="6">
        <v>2201</v>
      </c>
      <c r="B377" s="4" t="s">
        <v>302</v>
      </c>
      <c r="C377" s="5">
        <v>1300</v>
      </c>
      <c r="D377" s="5">
        <f t="shared" si="38"/>
        <v>1300</v>
      </c>
      <c r="E377" s="5">
        <f t="shared" si="38"/>
        <v>1300</v>
      </c>
      <c r="H377" s="41">
        <f t="shared" si="28"/>
        <v>1300</v>
      </c>
    </row>
    <row r="378" spans="1:8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2600</v>
      </c>
      <c r="D382" s="5">
        <f>SUM(D383:D387)</f>
        <v>2600</v>
      </c>
      <c r="E382" s="5">
        <f>SUM(E383:E387)</f>
        <v>2600</v>
      </c>
      <c r="H382" s="41">
        <f t="shared" si="28"/>
        <v>2600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>
        <v>1300</v>
      </c>
      <c r="D387" s="30">
        <f t="shared" si="40"/>
        <v>1300</v>
      </c>
      <c r="E387" s="30">
        <f t="shared" si="40"/>
        <v>1300</v>
      </c>
      <c r="H387" s="41">
        <f t="shared" si="41"/>
        <v>1300</v>
      </c>
    </row>
    <row r="388" spans="1:8" outlineLevel="2">
      <c r="A388" s="6">
        <v>2201</v>
      </c>
      <c r="B388" s="4" t="s">
        <v>309</v>
      </c>
      <c r="C388" s="5">
        <f>SUM(C389:C390)</f>
        <v>1200</v>
      </c>
      <c r="D388" s="5">
        <f>SUM(D389:D390)</f>
        <v>1200</v>
      </c>
      <c r="E388" s="5">
        <f>SUM(E389:E390)</f>
        <v>1200</v>
      </c>
      <c r="H388" s="41">
        <f t="shared" si="41"/>
        <v>1200</v>
      </c>
    </row>
    <row r="389" spans="1:8" outlineLevel="3">
      <c r="A389" s="29"/>
      <c r="B389" s="28" t="s">
        <v>48</v>
      </c>
      <c r="C389" s="30">
        <v>1200</v>
      </c>
      <c r="D389" s="30">
        <f t="shared" ref="D389:E391" si="42">C389</f>
        <v>1200</v>
      </c>
      <c r="E389" s="30">
        <f t="shared" si="42"/>
        <v>1200</v>
      </c>
      <c r="H389" s="41">
        <f t="shared" si="41"/>
        <v>1200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16000</v>
      </c>
      <c r="D392" s="5">
        <f>SUM(D393:D394)</f>
        <v>16000</v>
      </c>
      <c r="E392" s="5">
        <f>SUM(E393:E394)</f>
        <v>16000</v>
      </c>
      <c r="H392" s="41">
        <f t="shared" si="41"/>
        <v>16000</v>
      </c>
    </row>
    <row r="393" spans="1:8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1"/>
        <v>1000</v>
      </c>
    </row>
    <row r="394" spans="1:8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1"/>
        <v>15000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  <c r="H409" s="41">
        <f t="shared" si="41"/>
        <v>6000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700</v>
      </c>
      <c r="D422" s="5">
        <f>SUM(D423:D428)</f>
        <v>700</v>
      </c>
      <c r="E422" s="5">
        <f>SUM(E423:E428)</f>
        <v>700</v>
      </c>
      <c r="H422" s="41">
        <f t="shared" si="41"/>
        <v>700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400</v>
      </c>
      <c r="D427" s="30">
        <f t="shared" si="48"/>
        <v>400</v>
      </c>
      <c r="E427" s="30">
        <f t="shared" si="48"/>
        <v>400</v>
      </c>
      <c r="H427" s="41">
        <f t="shared" si="41"/>
        <v>400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192274</v>
      </c>
      <c r="D429" s="5">
        <f>SUM(D430:D442)</f>
        <v>192274</v>
      </c>
      <c r="E429" s="5">
        <f>SUM(E430:E442)</f>
        <v>192274</v>
      </c>
      <c r="H429" s="41">
        <f t="shared" si="41"/>
        <v>192274</v>
      </c>
    </row>
    <row r="430" spans="1:8" outlineLevel="3">
      <c r="A430" s="29"/>
      <c r="B430" s="28" t="s">
        <v>343</v>
      </c>
      <c r="C430" s="30">
        <v>8000</v>
      </c>
      <c r="D430" s="30">
        <f>C430</f>
        <v>8000</v>
      </c>
      <c r="E430" s="30">
        <f>D430</f>
        <v>8000</v>
      </c>
      <c r="H430" s="41">
        <f t="shared" si="41"/>
        <v>8000</v>
      </c>
    </row>
    <row r="431" spans="1:8" outlineLevel="3">
      <c r="A431" s="29"/>
      <c r="B431" s="28" t="s">
        <v>344</v>
      </c>
      <c r="C431" s="30">
        <v>157000</v>
      </c>
      <c r="D431" s="30">
        <f t="shared" ref="D431:E442" si="49">C431</f>
        <v>157000</v>
      </c>
      <c r="E431" s="30">
        <f t="shared" si="49"/>
        <v>157000</v>
      </c>
      <c r="H431" s="41">
        <f t="shared" si="41"/>
        <v>157000</v>
      </c>
    </row>
    <row r="432" spans="1:8" outlineLevel="3">
      <c r="A432" s="29"/>
      <c r="B432" s="28" t="s">
        <v>345</v>
      </c>
      <c r="C432" s="30">
        <v>12000</v>
      </c>
      <c r="D432" s="30">
        <f t="shared" si="49"/>
        <v>12000</v>
      </c>
      <c r="E432" s="30">
        <f t="shared" si="49"/>
        <v>12000</v>
      </c>
      <c r="H432" s="41">
        <f t="shared" si="41"/>
        <v>12000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402</v>
      </c>
      <c r="D436" s="30">
        <f t="shared" si="49"/>
        <v>402</v>
      </c>
      <c r="E436" s="30">
        <f t="shared" si="49"/>
        <v>402</v>
      </c>
      <c r="H436" s="41">
        <f t="shared" si="41"/>
        <v>402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2300</v>
      </c>
      <c r="D441" s="30">
        <f t="shared" si="49"/>
        <v>2300</v>
      </c>
      <c r="E441" s="30">
        <f t="shared" si="49"/>
        <v>2300</v>
      </c>
      <c r="H441" s="41">
        <f t="shared" si="41"/>
        <v>2300</v>
      </c>
    </row>
    <row r="442" spans="1:8" outlineLevel="3">
      <c r="A442" s="29"/>
      <c r="B442" s="28" t="s">
        <v>355</v>
      </c>
      <c r="C442" s="30">
        <v>9572</v>
      </c>
      <c r="D442" s="30">
        <f t="shared" si="49"/>
        <v>9572</v>
      </c>
      <c r="E442" s="30">
        <f t="shared" si="49"/>
        <v>9572</v>
      </c>
      <c r="H442" s="41">
        <f t="shared" si="41"/>
        <v>9572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24000</v>
      </c>
      <c r="D444" s="32">
        <f>D445+D454+D455+D459+D462+D463+D468+D474+D477+D480+D481+D450</f>
        <v>24000</v>
      </c>
      <c r="E444" s="32">
        <f>E445+E454+E455+E459+E462+E463+E468+E474+E477+E480+E481+E450</f>
        <v>24000</v>
      </c>
      <c r="H444" s="41">
        <f t="shared" si="41"/>
        <v>24000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3200</v>
      </c>
      <c r="D483" s="35">
        <f>D484+D504+D509+D522+D528+D538</f>
        <v>3200</v>
      </c>
      <c r="E483" s="35">
        <f>E484+E504+E509+E522+E528+E538</f>
        <v>3200</v>
      </c>
      <c r="G483" s="39" t="s">
        <v>592</v>
      </c>
      <c r="H483" s="41">
        <f t="shared" si="51"/>
        <v>3200</v>
      </c>
      <c r="I483" s="42"/>
      <c r="J483" s="40" t="b">
        <f>AND(H483=I483)</f>
        <v>0</v>
      </c>
    </row>
    <row r="484" spans="1:10" outlineLevel="1">
      <c r="A484" s="153" t="s">
        <v>390</v>
      </c>
      <c r="B484" s="154"/>
      <c r="C484" s="32">
        <f>C485+C486+C490+C491+C494+C497+C500+C501+C502+C503</f>
        <v>3200</v>
      </c>
      <c r="D484" s="32">
        <f>D485+D486+D490+D491+D494+D497+D500+D501+D502+D503</f>
        <v>3200</v>
      </c>
      <c r="E484" s="32">
        <f>E485+E486+E490+E491+E494+E497+E500+E501+E502+E503</f>
        <v>3200</v>
      </c>
      <c r="H484" s="41">
        <f t="shared" si="51"/>
        <v>3200</v>
      </c>
    </row>
    <row r="485" spans="1:10" outlineLevel="2">
      <c r="A485" s="6">
        <v>3302</v>
      </c>
      <c r="B485" s="4" t="s">
        <v>391</v>
      </c>
      <c r="C485" s="5">
        <v>200</v>
      </c>
      <c r="D485" s="5">
        <f>C485</f>
        <v>200</v>
      </c>
      <c r="E485" s="5">
        <f>D485</f>
        <v>200</v>
      </c>
      <c r="H485" s="41">
        <f t="shared" si="51"/>
        <v>200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customHeight="1" outlineLevel="3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  <c r="H487" s="41">
        <f t="shared" si="51"/>
        <v>3000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3" t="s">
        <v>426</v>
      </c>
      <c r="B522" s="15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3" t="s">
        <v>450</v>
      </c>
      <c r="B548" s="15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3" t="s">
        <v>457</v>
      </c>
      <c r="B552" s="15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7" t="s">
        <v>62</v>
      </c>
      <c r="B559" s="158"/>
      <c r="C559" s="37">
        <f>C560+C716+C725</f>
        <v>178000</v>
      </c>
      <c r="D559" s="37">
        <f>D560+D716+D725</f>
        <v>178000</v>
      </c>
      <c r="E559" s="37">
        <f>E560+E716+E725</f>
        <v>178000</v>
      </c>
      <c r="G559" s="39" t="s">
        <v>62</v>
      </c>
      <c r="H559" s="41">
        <f t="shared" si="63"/>
        <v>178000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54700</v>
      </c>
      <c r="D560" s="36">
        <f>D561+D638+D642+D645</f>
        <v>54700</v>
      </c>
      <c r="E560" s="36">
        <f>E561+E638+E642+E645</f>
        <v>54700</v>
      </c>
      <c r="G560" s="39" t="s">
        <v>61</v>
      </c>
      <c r="H560" s="41">
        <f t="shared" si="63"/>
        <v>54700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54700</v>
      </c>
      <c r="D561" s="38">
        <f>D562+D567+D568+D569+D576+D577+D581+D584+D585+D586+D587+D592+D595+D599+D603+D610+D616+D628</f>
        <v>54700</v>
      </c>
      <c r="E561" s="38">
        <f>E562+E567+E568+E569+E576+E577+E581+E584+E585+E586+E587+E592+E595+E599+E603+E610+E616+E628</f>
        <v>54700</v>
      </c>
      <c r="G561" s="39" t="s">
        <v>595</v>
      </c>
      <c r="H561" s="41">
        <f t="shared" si="63"/>
        <v>54700</v>
      </c>
      <c r="I561" s="42"/>
      <c r="J561" s="40" t="b">
        <f>AND(H561=I561)</f>
        <v>0</v>
      </c>
    </row>
    <row r="562" spans="1:10" outlineLevel="1">
      <c r="A562" s="153" t="s">
        <v>466</v>
      </c>
      <c r="B562" s="15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5000</v>
      </c>
      <c r="D569" s="32">
        <f>SUM(D570:D575)</f>
        <v>5000</v>
      </c>
      <c r="E569" s="32">
        <f>SUM(E570:E575)</f>
        <v>5000</v>
      </c>
      <c r="H569" s="41">
        <f t="shared" si="63"/>
        <v>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</v>
      </c>
      <c r="D572" s="5">
        <f t="shared" si="69"/>
        <v>5000</v>
      </c>
      <c r="E572" s="5">
        <f t="shared" si="69"/>
        <v>5000</v>
      </c>
      <c r="H572" s="41">
        <f t="shared" si="63"/>
        <v>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3" t="s">
        <v>485</v>
      </c>
      <c r="B581" s="154"/>
      <c r="C581" s="32">
        <f>SUM(C582:C583)</f>
        <v>9700</v>
      </c>
      <c r="D581" s="32">
        <f>SUM(D582:D583)</f>
        <v>9700</v>
      </c>
      <c r="E581" s="32">
        <f>SUM(E582:E583)</f>
        <v>9700</v>
      </c>
      <c r="H581" s="41">
        <f t="shared" si="71"/>
        <v>9700</v>
      </c>
    </row>
    <row r="582" spans="1:8" outlineLevel="2">
      <c r="A582" s="7">
        <v>6606</v>
      </c>
      <c r="B582" s="4" t="s">
        <v>486</v>
      </c>
      <c r="C582" s="5">
        <v>9700</v>
      </c>
      <c r="D582" s="5">
        <f t="shared" ref="D582:E586" si="72">C582</f>
        <v>9700</v>
      </c>
      <c r="E582" s="5">
        <f t="shared" si="72"/>
        <v>9700</v>
      </c>
      <c r="H582" s="41">
        <f t="shared" si="71"/>
        <v>9700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40000</v>
      </c>
      <c r="D585" s="32">
        <f t="shared" si="72"/>
        <v>40000</v>
      </c>
      <c r="E585" s="32">
        <f t="shared" si="72"/>
        <v>40000</v>
      </c>
      <c r="H585" s="41">
        <f t="shared" si="71"/>
        <v>40000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3" t="s">
        <v>513</v>
      </c>
      <c r="B610" s="15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3" t="s">
        <v>519</v>
      </c>
      <c r="B616" s="15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3" t="s">
        <v>546</v>
      </c>
      <c r="B643" s="15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123300</v>
      </c>
      <c r="D716" s="36">
        <f>D717</f>
        <v>123300</v>
      </c>
      <c r="E716" s="36">
        <f>E717</f>
        <v>123300</v>
      </c>
      <c r="G716" s="39" t="s">
        <v>66</v>
      </c>
      <c r="H716" s="41">
        <f t="shared" si="92"/>
        <v>123300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123300</v>
      </c>
      <c r="D717" s="33">
        <f>D718+D722</f>
        <v>123300</v>
      </c>
      <c r="E717" s="33">
        <f>E718+E722</f>
        <v>123300</v>
      </c>
      <c r="G717" s="39" t="s">
        <v>599</v>
      </c>
      <c r="H717" s="41">
        <f t="shared" si="92"/>
        <v>123300</v>
      </c>
      <c r="I717" s="42"/>
      <c r="J717" s="40" t="b">
        <f>AND(H717=I717)</f>
        <v>0</v>
      </c>
    </row>
    <row r="718" spans="1:10" outlineLevel="1" collapsed="1">
      <c r="A718" s="165" t="s">
        <v>851</v>
      </c>
      <c r="B718" s="166"/>
      <c r="C718" s="31">
        <f>SUM(C719:C721)</f>
        <v>123300</v>
      </c>
      <c r="D718" s="31">
        <f>SUM(D719:D721)</f>
        <v>123300</v>
      </c>
      <c r="E718" s="31">
        <f>SUM(E719:E721)</f>
        <v>123300</v>
      </c>
      <c r="H718" s="41">
        <f t="shared" si="92"/>
        <v>123300</v>
      </c>
    </row>
    <row r="719" spans="1:10" ht="15" customHeight="1" outlineLevel="2">
      <c r="A719" s="6">
        <v>10950</v>
      </c>
      <c r="B719" s="4" t="s">
        <v>572</v>
      </c>
      <c r="C719" s="5">
        <v>123300</v>
      </c>
      <c r="D719" s="5">
        <f>C719</f>
        <v>123300</v>
      </c>
      <c r="E719" s="5">
        <f>D719</f>
        <v>123300</v>
      </c>
      <c r="H719" s="41">
        <f t="shared" si="92"/>
        <v>123300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abSelected="1" workbookViewId="0">
      <selection activeCell="C7" sqref="C7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75" t="s">
        <v>82</v>
      </c>
      <c r="B1" s="17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6" t="s">
        <v>780</v>
      </c>
      <c r="B6" s="176"/>
      <c r="C6" s="68">
        <v>0.5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3" t="s">
        <v>749</v>
      </c>
      <c r="B9" s="174"/>
      <c r="C9" s="68">
        <v>0.4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3" t="s">
        <v>73</v>
      </c>
      <c r="B12" s="174"/>
      <c r="C12" s="68">
        <v>0.6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3" t="s">
        <v>76</v>
      </c>
      <c r="B15" s="174"/>
      <c r="C15" s="68">
        <v>0.97</v>
      </c>
    </row>
    <row r="16" spans="1:6">
      <c r="A16" s="10" t="s">
        <v>77</v>
      </c>
      <c r="B16" s="11"/>
      <c r="C16" s="120"/>
    </row>
    <row r="17" spans="1:3">
      <c r="A17" s="173" t="s">
        <v>78</v>
      </c>
      <c r="B17" s="174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3" t="s">
        <v>747</v>
      </c>
      <c r="B19" s="174"/>
      <c r="C19" s="68">
        <v>1</v>
      </c>
    </row>
    <row r="20" spans="1:3">
      <c r="A20" s="10" t="s">
        <v>783</v>
      </c>
      <c r="B20" s="11"/>
      <c r="C20" s="120"/>
    </row>
    <row r="21" spans="1:3">
      <c r="A21" s="173" t="s">
        <v>784</v>
      </c>
      <c r="B21" s="17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3" zoomScale="140" zoomScaleNormal="140" workbookViewId="0">
      <selection activeCell="B54" sqref="B54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77" t="s">
        <v>83</v>
      </c>
      <c r="B1" s="177"/>
    </row>
    <row r="2" spans="1:7">
      <c r="A2" s="10" t="s">
        <v>84</v>
      </c>
      <c r="B2" s="12">
        <v>40865</v>
      </c>
    </row>
    <row r="3" spans="1:7">
      <c r="A3" s="10" t="s">
        <v>750</v>
      </c>
      <c r="B3" s="12" t="s">
        <v>934</v>
      </c>
    </row>
    <row r="4" spans="1:7">
      <c r="A4" s="10" t="s">
        <v>751</v>
      </c>
      <c r="B4" s="12"/>
    </row>
    <row r="5" spans="1:7">
      <c r="A5" s="175" t="s">
        <v>85</v>
      </c>
      <c r="B5" s="178"/>
      <c r="G5" s="117" t="s">
        <v>800</v>
      </c>
    </row>
    <row r="6" spans="1:7">
      <c r="A6" s="88" t="s">
        <v>95</v>
      </c>
      <c r="B6" s="10" t="s">
        <v>935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936</v>
      </c>
      <c r="G8" s="117" t="s">
        <v>803</v>
      </c>
    </row>
    <row r="9" spans="1:7">
      <c r="A9" s="88" t="s">
        <v>86</v>
      </c>
      <c r="B9" s="10" t="s">
        <v>937</v>
      </c>
    </row>
    <row r="10" spans="1:7">
      <c r="A10" s="88" t="s">
        <v>86</v>
      </c>
      <c r="B10" s="10" t="s">
        <v>938</v>
      </c>
    </row>
    <row r="11" spans="1:7">
      <c r="A11" s="88" t="s">
        <v>86</v>
      </c>
      <c r="B11" s="10" t="s">
        <v>939</v>
      </c>
    </row>
    <row r="12" spans="1:7">
      <c r="A12" s="88" t="s">
        <v>86</v>
      </c>
      <c r="B12" s="10" t="s">
        <v>940</v>
      </c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 t="s">
        <v>936</v>
      </c>
    </row>
    <row r="52" spans="1:2">
      <c r="A52" s="10" t="s">
        <v>89</v>
      </c>
      <c r="B52" s="10" t="s">
        <v>938</v>
      </c>
    </row>
    <row r="53" spans="1:2">
      <c r="A53" s="10" t="s">
        <v>90</v>
      </c>
      <c r="B53" s="10" t="s">
        <v>937</v>
      </c>
    </row>
    <row r="54" spans="1:2">
      <c r="A54" s="10" t="s">
        <v>92</v>
      </c>
      <c r="B54" s="10" t="s">
        <v>935</v>
      </c>
    </row>
    <row r="55" spans="1:2">
      <c r="A55" s="10" t="s">
        <v>93</v>
      </c>
      <c r="B55" s="10" t="s">
        <v>939</v>
      </c>
    </row>
    <row r="56" spans="1:2">
      <c r="A56" s="10" t="s">
        <v>94</v>
      </c>
      <c r="B56" s="10" t="s">
        <v>940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topLeftCell="A4" zoomScale="160" zoomScaleNormal="160" workbookViewId="0">
      <selection activeCell="B12" sqref="B12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41692</v>
      </c>
    </row>
    <row r="3" spans="1:11">
      <c r="A3" s="10" t="s">
        <v>98</v>
      </c>
      <c r="B3" s="12">
        <v>41790</v>
      </c>
    </row>
    <row r="4" spans="1:11">
      <c r="A4" s="10" t="s">
        <v>99</v>
      </c>
      <c r="B4" s="12">
        <v>41842</v>
      </c>
    </row>
    <row r="5" spans="1:11">
      <c r="A5" s="10" t="s">
        <v>100</v>
      </c>
      <c r="B5" s="12">
        <v>41972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41657</v>
      </c>
    </row>
    <row r="8" spans="1:11">
      <c r="A8" s="10" t="s">
        <v>102</v>
      </c>
      <c r="B8" s="12">
        <v>41748</v>
      </c>
    </row>
    <row r="9" spans="1:11">
      <c r="A9" s="10" t="s">
        <v>99</v>
      </c>
      <c r="B9" s="12">
        <v>41811</v>
      </c>
    </row>
    <row r="10" spans="1:11">
      <c r="A10" s="10" t="s">
        <v>100</v>
      </c>
      <c r="B10" s="12">
        <v>41941</v>
      </c>
    </row>
    <row r="11" spans="1:11">
      <c r="A11" s="111" t="s">
        <v>103</v>
      </c>
      <c r="B11" s="94" t="s">
        <v>763</v>
      </c>
    </row>
    <row r="12" spans="1:11" ht="90">
      <c r="A12" s="110" t="s">
        <v>933</v>
      </c>
      <c r="B12" s="79">
        <v>41741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zoomScale="140" zoomScaleNormal="140" workbookViewId="0">
      <selection activeCell="B11" sqref="B11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42063</v>
      </c>
    </row>
    <row r="3" spans="1:11">
      <c r="A3" s="10" t="s">
        <v>98</v>
      </c>
      <c r="B3" s="12">
        <v>42154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42032</v>
      </c>
    </row>
    <row r="8" spans="1:11">
      <c r="A8" s="10" t="s">
        <v>102</v>
      </c>
      <c r="B8" s="12">
        <v>42123</v>
      </c>
    </row>
    <row r="9" spans="1:11">
      <c r="A9" s="10" t="s">
        <v>99</v>
      </c>
      <c r="B9" s="12">
        <v>42167</v>
      </c>
    </row>
    <row r="10" spans="1:11">
      <c r="A10" s="10" t="s">
        <v>100</v>
      </c>
      <c r="B10" s="12">
        <v>41941</v>
      </c>
    </row>
    <row r="11" spans="1:11">
      <c r="A11" s="111" t="s">
        <v>103</v>
      </c>
      <c r="B11" s="139" t="s">
        <v>763</v>
      </c>
    </row>
    <row r="12" spans="1:11" ht="45">
      <c r="A12" s="110" t="s">
        <v>931</v>
      </c>
      <c r="B12" s="79">
        <v>42104</v>
      </c>
    </row>
    <row r="13" spans="1:11" ht="30">
      <c r="A13" s="110" t="s">
        <v>932</v>
      </c>
      <c r="B13" s="79">
        <v>42124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1"/>
  <sheetViews>
    <sheetView rightToLeft="1" zoomScale="150" zoomScaleNormal="150" workbookViewId="0">
      <pane xSplit="1" ySplit="1" topLeftCell="B81" activePane="bottomRight" state="frozen"/>
      <selection pane="topRight" activeCell="B1" sqref="B1"/>
      <selection pane="bottomLeft" activeCell="A2" sqref="A2"/>
      <selection pane="bottomRight" activeCell="D86" sqref="D86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1137</v>
      </c>
      <c r="D2" s="13" t="s">
        <v>1136</v>
      </c>
    </row>
    <row r="3" spans="1:12" ht="15.75">
      <c r="A3" s="13" t="s">
        <v>1137</v>
      </c>
      <c r="C3" s="10" t="s">
        <v>759</v>
      </c>
      <c r="D3" s="13"/>
      <c r="K3" s="117" t="s">
        <v>756</v>
      </c>
      <c r="L3" s="117" t="s">
        <v>758</v>
      </c>
    </row>
    <row r="4" spans="1:12" ht="15.75">
      <c r="A4" s="13" t="s">
        <v>1137</v>
      </c>
      <c r="C4" s="10" t="s">
        <v>759</v>
      </c>
      <c r="D4" s="13"/>
      <c r="K4" s="117" t="s">
        <v>757</v>
      </c>
      <c r="L4" s="117" t="s">
        <v>759</v>
      </c>
    </row>
    <row r="5" spans="1:12" ht="15.75">
      <c r="A5" s="13" t="s">
        <v>1137</v>
      </c>
      <c r="C5" s="10" t="s">
        <v>759</v>
      </c>
      <c r="D5" s="13"/>
      <c r="L5" s="117" t="s">
        <v>760</v>
      </c>
    </row>
    <row r="6" spans="1:12" ht="15.75">
      <c r="A6" s="13" t="s">
        <v>1138</v>
      </c>
      <c r="D6" s="13" t="s">
        <v>1122</v>
      </c>
      <c r="L6" s="117" t="s">
        <v>761</v>
      </c>
    </row>
    <row r="7" spans="1:12" ht="15.75">
      <c r="A7" s="13" t="s">
        <v>1138</v>
      </c>
      <c r="D7" s="13" t="s">
        <v>1123</v>
      </c>
    </row>
    <row r="8" spans="1:12" ht="15.75">
      <c r="A8" s="13" t="s">
        <v>1138</v>
      </c>
      <c r="D8" s="13" t="s">
        <v>1124</v>
      </c>
    </row>
    <row r="9" spans="1:12" ht="15.75">
      <c r="A9" s="13" t="s">
        <v>1138</v>
      </c>
      <c r="D9" s="13" t="s">
        <v>1124</v>
      </c>
    </row>
    <row r="10" spans="1:12" ht="15.75">
      <c r="A10" s="13" t="s">
        <v>1138</v>
      </c>
      <c r="D10" s="13" t="s">
        <v>1125</v>
      </c>
    </row>
    <row r="11" spans="1:12" ht="15.75">
      <c r="A11" s="13" t="s">
        <v>1138</v>
      </c>
      <c r="D11" s="13" t="s">
        <v>1126</v>
      </c>
    </row>
    <row r="12" spans="1:12" ht="15.75">
      <c r="A12" s="13" t="s">
        <v>1138</v>
      </c>
      <c r="D12" s="13" t="s">
        <v>1127</v>
      </c>
    </row>
    <row r="13" spans="1:12" ht="15.75">
      <c r="A13" s="13" t="s">
        <v>1138</v>
      </c>
      <c r="D13" s="13" t="s">
        <v>1126</v>
      </c>
    </row>
    <row r="14" spans="1:12" ht="15.75">
      <c r="A14" s="13" t="s">
        <v>1138</v>
      </c>
      <c r="D14" s="13" t="s">
        <v>1128</v>
      </c>
    </row>
    <row r="15" spans="1:12" ht="15.75">
      <c r="A15" s="13" t="s">
        <v>1138</v>
      </c>
      <c r="D15" s="13" t="s">
        <v>1122</v>
      </c>
    </row>
    <row r="16" spans="1:12" ht="15.75">
      <c r="A16" s="13" t="s">
        <v>1138</v>
      </c>
      <c r="C16" s="10" t="s">
        <v>759</v>
      </c>
      <c r="D16" s="13" t="s">
        <v>1129</v>
      </c>
    </row>
    <row r="17" spans="1:4" ht="15.75">
      <c r="A17" s="13" t="s">
        <v>1138</v>
      </c>
      <c r="D17" s="13" t="s">
        <v>1130</v>
      </c>
    </row>
    <row r="18" spans="1:4" ht="15.75">
      <c r="A18" s="13" t="s">
        <v>1138</v>
      </c>
      <c r="D18" s="13" t="s">
        <v>1131</v>
      </c>
    </row>
    <row r="19" spans="1:4" ht="15.75">
      <c r="A19" s="13" t="s">
        <v>1138</v>
      </c>
      <c r="C19" s="10" t="s">
        <v>759</v>
      </c>
      <c r="D19" s="13" t="s">
        <v>1122</v>
      </c>
    </row>
    <row r="20" spans="1:4" ht="15.75">
      <c r="A20" s="13" t="s">
        <v>1138</v>
      </c>
      <c r="C20" s="10" t="s">
        <v>759</v>
      </c>
      <c r="D20" s="13" t="s">
        <v>1122</v>
      </c>
    </row>
    <row r="21" spans="1:4" ht="15.75">
      <c r="A21" s="13" t="s">
        <v>1138</v>
      </c>
      <c r="D21" s="13" t="s">
        <v>1132</v>
      </c>
    </row>
    <row r="22" spans="1:4" ht="15.75">
      <c r="A22" s="13" t="s">
        <v>1138</v>
      </c>
      <c r="D22" s="13" t="s">
        <v>1133</v>
      </c>
    </row>
    <row r="23" spans="1:4" ht="15.75">
      <c r="A23" s="13" t="s">
        <v>1138</v>
      </c>
      <c r="D23" s="13" t="s">
        <v>1134</v>
      </c>
    </row>
    <row r="24" spans="1:4" ht="15.75">
      <c r="A24" s="13" t="s">
        <v>1138</v>
      </c>
      <c r="D24" s="13" t="s">
        <v>1139</v>
      </c>
    </row>
    <row r="25" spans="1:4" ht="15.75">
      <c r="A25" s="13" t="s">
        <v>1138</v>
      </c>
      <c r="D25" s="13" t="s">
        <v>1126</v>
      </c>
    </row>
    <row r="26" spans="1:4" ht="15.75">
      <c r="A26" s="13" t="s">
        <v>1138</v>
      </c>
      <c r="D26" s="13" t="s">
        <v>1126</v>
      </c>
    </row>
    <row r="27" spans="1:4" ht="15.75">
      <c r="A27" s="13" t="s">
        <v>1138</v>
      </c>
      <c r="D27" s="13" t="s">
        <v>1126</v>
      </c>
    </row>
    <row r="28" spans="1:4" ht="15.75">
      <c r="A28" s="13" t="s">
        <v>1138</v>
      </c>
      <c r="D28" s="13" t="s">
        <v>1134</v>
      </c>
    </row>
    <row r="29" spans="1:4" ht="15.75">
      <c r="A29" s="13" t="s">
        <v>1138</v>
      </c>
      <c r="C29" s="10" t="s">
        <v>759</v>
      </c>
      <c r="D29" s="13" t="s">
        <v>1140</v>
      </c>
    </row>
    <row r="30" spans="1:4" ht="15.75">
      <c r="A30" s="13" t="s">
        <v>1138</v>
      </c>
      <c r="D30" s="10" t="s">
        <v>1141</v>
      </c>
    </row>
    <row r="31" spans="1:4" ht="15.75">
      <c r="A31" s="13" t="s">
        <v>1138</v>
      </c>
      <c r="D31" s="10" t="s">
        <v>1135</v>
      </c>
    </row>
    <row r="32" spans="1:4" ht="15.75">
      <c r="A32" s="13" t="s">
        <v>1138</v>
      </c>
      <c r="D32" s="110" t="s">
        <v>1152</v>
      </c>
    </row>
    <row r="33" spans="1:4" ht="15.75">
      <c r="A33" s="13" t="s">
        <v>1138</v>
      </c>
      <c r="D33" s="110" t="s">
        <v>1152</v>
      </c>
    </row>
    <row r="34" spans="1:4" ht="15.75">
      <c r="A34" s="13" t="s">
        <v>1138</v>
      </c>
      <c r="D34" s="110" t="s">
        <v>1152</v>
      </c>
    </row>
    <row r="35" spans="1:4" ht="15.75">
      <c r="A35" s="13" t="s">
        <v>1138</v>
      </c>
      <c r="D35" s="13" t="s">
        <v>1153</v>
      </c>
    </row>
    <row r="36" spans="1:4" ht="15.75">
      <c r="A36" s="13" t="s">
        <v>1138</v>
      </c>
      <c r="D36" s="13" t="s">
        <v>1142</v>
      </c>
    </row>
    <row r="37" spans="1:4" ht="15.75">
      <c r="A37" s="13" t="s">
        <v>1138</v>
      </c>
      <c r="C37" s="10" t="s">
        <v>759</v>
      </c>
      <c r="D37" s="13" t="s">
        <v>1154</v>
      </c>
    </row>
    <row r="38" spans="1:4" ht="15.75">
      <c r="A38" s="13" t="s">
        <v>1138</v>
      </c>
      <c r="D38" s="13" t="s">
        <v>1155</v>
      </c>
    </row>
    <row r="39" spans="1:4" ht="15.75">
      <c r="A39" s="13" t="s">
        <v>1138</v>
      </c>
      <c r="D39" s="13" t="s">
        <v>1143</v>
      </c>
    </row>
    <row r="40" spans="1:4" ht="15.75">
      <c r="A40" s="13" t="s">
        <v>1138</v>
      </c>
      <c r="D40" s="13" t="s">
        <v>1144</v>
      </c>
    </row>
    <row r="41" spans="1:4" ht="15.75">
      <c r="A41" s="13" t="s">
        <v>1138</v>
      </c>
      <c r="D41" s="13" t="s">
        <v>1145</v>
      </c>
    </row>
    <row r="42" spans="1:4" ht="15.75">
      <c r="A42" s="13" t="s">
        <v>1138</v>
      </c>
      <c r="D42" s="13" t="s">
        <v>1156</v>
      </c>
    </row>
    <row r="43" spans="1:4" ht="15.75">
      <c r="A43" s="13" t="s">
        <v>1138</v>
      </c>
      <c r="D43" s="13" t="s">
        <v>1189</v>
      </c>
    </row>
    <row r="44" spans="1:4" ht="15.75">
      <c r="A44" s="13" t="s">
        <v>1138</v>
      </c>
      <c r="D44" s="13" t="s">
        <v>1146</v>
      </c>
    </row>
    <row r="45" spans="1:4" ht="15.75">
      <c r="A45" s="13" t="s">
        <v>1138</v>
      </c>
      <c r="D45" s="13" t="s">
        <v>1157</v>
      </c>
    </row>
    <row r="46" spans="1:4" ht="15.75">
      <c r="A46" s="13" t="s">
        <v>1138</v>
      </c>
      <c r="D46" s="13" t="s">
        <v>1158</v>
      </c>
    </row>
    <row r="47" spans="1:4" ht="15.75">
      <c r="A47" s="13" t="s">
        <v>1138</v>
      </c>
      <c r="D47" s="10" t="s">
        <v>1147</v>
      </c>
    </row>
    <row r="48" spans="1:4" ht="15.75">
      <c r="A48" s="13" t="s">
        <v>1138</v>
      </c>
      <c r="D48" s="110" t="s">
        <v>1148</v>
      </c>
    </row>
    <row r="49" spans="1:4" ht="15.75">
      <c r="A49" s="13" t="s">
        <v>1138</v>
      </c>
      <c r="D49" s="110" t="s">
        <v>1145</v>
      </c>
    </row>
    <row r="50" spans="1:4" ht="15.75">
      <c r="A50" s="13" t="s">
        <v>1138</v>
      </c>
      <c r="D50" s="110" t="s">
        <v>1159</v>
      </c>
    </row>
    <row r="51" spans="1:4" ht="15.75">
      <c r="A51" s="13" t="s">
        <v>1138</v>
      </c>
      <c r="D51" s="110" t="s">
        <v>1160</v>
      </c>
    </row>
    <row r="52" spans="1:4" ht="15.75">
      <c r="A52" s="13" t="s">
        <v>1138</v>
      </c>
      <c r="D52" s="110" t="s">
        <v>1149</v>
      </c>
    </row>
    <row r="53" spans="1:4" ht="15.75">
      <c r="A53" s="13" t="s">
        <v>1138</v>
      </c>
      <c r="D53" s="110" t="s">
        <v>1149</v>
      </c>
    </row>
    <row r="54" spans="1:4" ht="15.75">
      <c r="A54" s="13" t="s">
        <v>1138</v>
      </c>
      <c r="D54" s="110" t="s">
        <v>1149</v>
      </c>
    </row>
    <row r="55" spans="1:4" ht="15.75">
      <c r="A55" s="13" t="s">
        <v>1138</v>
      </c>
      <c r="D55" s="110" t="s">
        <v>1125</v>
      </c>
    </row>
    <row r="56" spans="1:4" ht="15.75">
      <c r="A56" s="13" t="s">
        <v>1138</v>
      </c>
      <c r="C56" s="10" t="s">
        <v>759</v>
      </c>
      <c r="D56" s="110" t="s">
        <v>1190</v>
      </c>
    </row>
    <row r="57" spans="1:4" ht="15.75">
      <c r="A57" s="13" t="s">
        <v>1138</v>
      </c>
      <c r="D57" s="110" t="s">
        <v>1150</v>
      </c>
    </row>
    <row r="58" spans="1:4" ht="15.75">
      <c r="A58" s="13" t="s">
        <v>1138</v>
      </c>
      <c r="C58" s="10" t="s">
        <v>759</v>
      </c>
      <c r="D58" s="110" t="s">
        <v>1191</v>
      </c>
    </row>
    <row r="59" spans="1:4" ht="15.75">
      <c r="A59" s="13" t="s">
        <v>1138</v>
      </c>
      <c r="D59" s="110" t="s">
        <v>1161</v>
      </c>
    </row>
    <row r="60" spans="1:4" ht="15.75">
      <c r="A60" s="13" t="s">
        <v>1138</v>
      </c>
      <c r="D60" s="110" t="s">
        <v>1162</v>
      </c>
    </row>
    <row r="61" spans="1:4" ht="15.75">
      <c r="A61" s="13" t="s">
        <v>1138</v>
      </c>
      <c r="D61" s="110" t="s">
        <v>1163</v>
      </c>
    </row>
    <row r="62" spans="1:4">
      <c r="A62" s="10" t="s">
        <v>1151</v>
      </c>
      <c r="D62" s="110" t="s">
        <v>1151</v>
      </c>
    </row>
    <row r="63" spans="1:4" ht="15.75">
      <c r="A63" s="13" t="s">
        <v>1138</v>
      </c>
      <c r="C63" s="10" t="s">
        <v>759</v>
      </c>
      <c r="D63" s="110" t="s">
        <v>1192</v>
      </c>
    </row>
    <row r="64" spans="1:4" ht="15.75">
      <c r="A64" s="13" t="s">
        <v>1138</v>
      </c>
      <c r="D64" s="110" t="s">
        <v>1177</v>
      </c>
    </row>
    <row r="65" spans="1:4" ht="15.75">
      <c r="A65" s="13" t="s">
        <v>1138</v>
      </c>
      <c r="D65" s="110" t="s">
        <v>1178</v>
      </c>
    </row>
    <row r="66" spans="1:4" ht="15.75">
      <c r="A66" s="13" t="s">
        <v>1138</v>
      </c>
      <c r="D66" s="110" t="s">
        <v>1179</v>
      </c>
    </row>
    <row r="67" spans="1:4">
      <c r="A67" s="10" t="s">
        <v>1151</v>
      </c>
      <c r="D67" s="110" t="s">
        <v>1151</v>
      </c>
    </row>
    <row r="68" spans="1:4" ht="15.75">
      <c r="A68" s="13" t="s">
        <v>1138</v>
      </c>
      <c r="D68" s="110" t="s">
        <v>1180</v>
      </c>
    </row>
    <row r="69" spans="1:4" ht="15.75">
      <c r="A69" s="13" t="s">
        <v>1138</v>
      </c>
      <c r="D69" s="110" t="s">
        <v>1164</v>
      </c>
    </row>
    <row r="70" spans="1:4" ht="15.75">
      <c r="A70" s="13" t="s">
        <v>1138</v>
      </c>
      <c r="C70" s="10" t="s">
        <v>759</v>
      </c>
      <c r="D70" s="110" t="s">
        <v>1165</v>
      </c>
    </row>
    <row r="71" spans="1:4">
      <c r="A71" s="110" t="s">
        <v>1151</v>
      </c>
      <c r="C71" s="10" t="s">
        <v>759</v>
      </c>
      <c r="D71" s="110" t="s">
        <v>1151</v>
      </c>
    </row>
    <row r="72" spans="1:4" ht="15.75">
      <c r="A72" s="13" t="s">
        <v>1138</v>
      </c>
      <c r="D72" s="110" t="s">
        <v>1181</v>
      </c>
    </row>
    <row r="73" spans="1:4" ht="15.75">
      <c r="A73" s="13" t="s">
        <v>1138</v>
      </c>
      <c r="D73" s="110" t="s">
        <v>1166</v>
      </c>
    </row>
    <row r="74" spans="1:4">
      <c r="A74" s="10" t="s">
        <v>1151</v>
      </c>
      <c r="C74" s="10" t="s">
        <v>759</v>
      </c>
      <c r="D74" s="110" t="s">
        <v>1151</v>
      </c>
    </row>
    <row r="75" spans="1:4" ht="15.75">
      <c r="A75" s="13" t="s">
        <v>1138</v>
      </c>
      <c r="D75" s="110" t="s">
        <v>1167</v>
      </c>
    </row>
    <row r="76" spans="1:4" ht="15.75">
      <c r="A76" s="13" t="s">
        <v>1138</v>
      </c>
      <c r="D76" s="110" t="s">
        <v>1182</v>
      </c>
    </row>
    <row r="77" spans="1:4" ht="15.75">
      <c r="A77" s="13" t="s">
        <v>1138</v>
      </c>
      <c r="D77" s="110" t="s">
        <v>1183</v>
      </c>
    </row>
    <row r="78" spans="1:4" ht="15.75">
      <c r="A78" s="13" t="s">
        <v>1138</v>
      </c>
      <c r="D78" s="110" t="s">
        <v>1168</v>
      </c>
    </row>
    <row r="79" spans="1:4" ht="15.75">
      <c r="A79" s="13" t="s">
        <v>1138</v>
      </c>
      <c r="D79" s="110" t="s">
        <v>1184</v>
      </c>
    </row>
    <row r="80" spans="1:4" ht="15.75">
      <c r="A80" s="13" t="s">
        <v>1138</v>
      </c>
      <c r="D80" s="110" t="s">
        <v>1169</v>
      </c>
    </row>
    <row r="81" spans="1:4" ht="15.75">
      <c r="A81" s="13" t="s">
        <v>1138</v>
      </c>
      <c r="D81" s="110" t="s">
        <v>1170</v>
      </c>
    </row>
    <row r="82" spans="1:4" ht="15.75">
      <c r="A82" s="13" t="s">
        <v>1138</v>
      </c>
      <c r="D82" s="110" t="s">
        <v>1185</v>
      </c>
    </row>
    <row r="83" spans="1:4" ht="15.75">
      <c r="A83" s="13" t="s">
        <v>1138</v>
      </c>
      <c r="D83" s="110" t="s">
        <v>1186</v>
      </c>
    </row>
    <row r="84" spans="1:4" ht="15.75">
      <c r="A84" s="13" t="s">
        <v>1138</v>
      </c>
      <c r="D84" s="110" t="s">
        <v>1187</v>
      </c>
    </row>
    <row r="85" spans="1:4" ht="15.75">
      <c r="A85" s="13" t="s">
        <v>1138</v>
      </c>
      <c r="D85" s="110" t="s">
        <v>1171</v>
      </c>
    </row>
    <row r="86" spans="1:4" ht="15.75">
      <c r="A86" s="13" t="s">
        <v>1138</v>
      </c>
      <c r="D86" s="110" t="s">
        <v>1172</v>
      </c>
    </row>
    <row r="87" spans="1:4" ht="15.75">
      <c r="A87" s="13" t="s">
        <v>1138</v>
      </c>
      <c r="D87" s="110" t="s">
        <v>1173</v>
      </c>
    </row>
    <row r="88" spans="1:4" ht="15.75">
      <c r="A88" s="13" t="s">
        <v>1138</v>
      </c>
      <c r="D88" s="110" t="s">
        <v>1174</v>
      </c>
    </row>
    <row r="89" spans="1:4" ht="15.75">
      <c r="A89" s="13" t="s">
        <v>1138</v>
      </c>
      <c r="D89" s="110" t="s">
        <v>1175</v>
      </c>
    </row>
    <row r="90" spans="1:4" ht="15.75">
      <c r="A90" s="13" t="s">
        <v>1138</v>
      </c>
      <c r="D90" s="110" t="s">
        <v>1176</v>
      </c>
    </row>
    <row r="91" spans="1:4">
      <c r="A91" s="10" t="s">
        <v>1138</v>
      </c>
      <c r="D91" s="110" t="s">
        <v>1188</v>
      </c>
    </row>
  </sheetData>
  <conditionalFormatting sqref="D1:D31 D35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6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7109375" style="67" bestFit="1" customWidth="1"/>
    <col min="14" max="14" width="15.140625" style="67" customWidth="1"/>
    <col min="15" max="15" width="19" style="67" customWidth="1"/>
    <col min="16" max="16" width="14.7109375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181" t="s">
        <v>602</v>
      </c>
      <c r="C1" s="183" t="s">
        <v>603</v>
      </c>
      <c r="D1" s="183" t="s">
        <v>604</v>
      </c>
      <c r="E1" s="183" t="s">
        <v>605</v>
      </c>
      <c r="F1" s="183" t="s">
        <v>606</v>
      </c>
      <c r="G1" s="183" t="s">
        <v>607</v>
      </c>
      <c r="H1" s="183" t="s">
        <v>608</v>
      </c>
      <c r="I1" s="183" t="s">
        <v>609</v>
      </c>
      <c r="J1" s="183" t="s">
        <v>610</v>
      </c>
      <c r="K1" s="183" t="s">
        <v>611</v>
      </c>
      <c r="L1" s="183" t="s">
        <v>612</v>
      </c>
      <c r="M1" s="179" t="s">
        <v>737</v>
      </c>
      <c r="N1" s="187" t="s">
        <v>613</v>
      </c>
      <c r="O1" s="187"/>
      <c r="P1" s="187"/>
      <c r="Q1" s="187"/>
      <c r="R1" s="187"/>
      <c r="S1" s="179" t="s">
        <v>738</v>
      </c>
      <c r="T1" s="187" t="s">
        <v>613</v>
      </c>
      <c r="U1" s="187"/>
      <c r="V1" s="187"/>
      <c r="W1" s="187"/>
      <c r="X1" s="187"/>
      <c r="Y1" s="188" t="s">
        <v>614</v>
      </c>
      <c r="Z1" s="188" t="s">
        <v>615</v>
      </c>
      <c r="AA1" s="188" t="s">
        <v>616</v>
      </c>
      <c r="AB1" s="188" t="s">
        <v>617</v>
      </c>
      <c r="AC1" s="188" t="s">
        <v>618</v>
      </c>
      <c r="AD1" s="188" t="s">
        <v>619</v>
      </c>
      <c r="AE1" s="190" t="s">
        <v>620</v>
      </c>
      <c r="AF1" s="192" t="s">
        <v>621</v>
      </c>
      <c r="AG1" s="194" t="s">
        <v>622</v>
      </c>
      <c r="AH1" s="196" t="s">
        <v>623</v>
      </c>
      <c r="AI1" s="185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182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9"/>
      <c r="Z2" s="189"/>
      <c r="AA2" s="189"/>
      <c r="AB2" s="189"/>
      <c r="AC2" s="189"/>
      <c r="AD2" s="189"/>
      <c r="AE2" s="191"/>
      <c r="AF2" s="193"/>
      <c r="AG2" s="195"/>
      <c r="AH2" s="197"/>
      <c r="AI2" s="186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941</v>
      </c>
      <c r="C3" s="73"/>
      <c r="D3" s="72"/>
      <c r="E3" s="72"/>
      <c r="F3" s="72" t="s">
        <v>633</v>
      </c>
      <c r="G3" s="72"/>
      <c r="H3" s="72"/>
      <c r="I3" s="72"/>
      <c r="J3" s="72"/>
      <c r="K3" s="72"/>
      <c r="L3" s="72"/>
      <c r="M3" s="66">
        <f t="shared" ref="M3:M66" si="0">N3+O3+P3+Q3+R3</f>
        <v>386230</v>
      </c>
      <c r="N3" s="74"/>
      <c r="O3" s="74"/>
      <c r="P3" s="74">
        <v>386230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2012</v>
      </c>
      <c r="AF3" s="76"/>
      <c r="AG3" s="77"/>
      <c r="AH3" s="78"/>
      <c r="AI3" s="78" t="s">
        <v>947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65"/>
      <c r="E4" s="65"/>
      <c r="F4" s="72" t="s">
        <v>633</v>
      </c>
      <c r="G4" s="65"/>
      <c r="H4" s="65"/>
      <c r="I4" s="65"/>
      <c r="J4" s="65"/>
      <c r="K4" s="65"/>
      <c r="L4" s="65"/>
      <c r="M4" s="66">
        <f>N5+O5+P4+Q5+R5</f>
        <v>124907</v>
      </c>
      <c r="N4" s="67"/>
      <c r="O4" s="67"/>
      <c r="P4" s="66">
        <v>124907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2012</v>
      </c>
      <c r="AF4" s="10"/>
      <c r="AG4" s="68"/>
      <c r="AH4" s="12"/>
      <c r="AI4" s="78" t="s">
        <v>947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942</v>
      </c>
      <c r="C5" s="10"/>
      <c r="D5" s="65"/>
      <c r="E5" s="65"/>
      <c r="F5" s="72" t="s">
        <v>633</v>
      </c>
      <c r="G5" s="65"/>
      <c r="H5" s="65"/>
      <c r="I5" s="65"/>
      <c r="J5" s="65"/>
      <c r="K5" s="65"/>
      <c r="L5" s="65"/>
      <c r="M5" s="66">
        <f>N6+O6+P5+Q6+R6</f>
        <v>51828</v>
      </c>
      <c r="N5" s="67"/>
      <c r="O5" s="67"/>
      <c r="P5" s="67">
        <v>51828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2012</v>
      </c>
      <c r="AF5" s="10"/>
      <c r="AG5" s="68"/>
      <c r="AH5" s="12"/>
      <c r="AI5" s="78" t="s">
        <v>947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>A5+1</f>
        <v>4</v>
      </c>
      <c r="B6" s="80" t="s">
        <v>638</v>
      </c>
      <c r="C6" s="10" t="s">
        <v>943</v>
      </c>
      <c r="D6" s="65"/>
      <c r="E6" s="65"/>
      <c r="F6" s="72" t="s">
        <v>633</v>
      </c>
      <c r="G6" s="65"/>
      <c r="H6" s="65"/>
      <c r="I6" s="65"/>
      <c r="J6" s="65"/>
      <c r="K6" s="65"/>
      <c r="L6" s="65"/>
      <c r="M6" s="66">
        <f t="shared" si="0"/>
        <v>15000</v>
      </c>
      <c r="N6" s="67"/>
      <c r="O6" s="67"/>
      <c r="P6" s="67">
        <v>15000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2010</v>
      </c>
      <c r="AF6" s="10"/>
      <c r="AG6" s="68"/>
      <c r="AH6" s="12"/>
      <c r="AI6" s="78" t="s">
        <v>947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65" t="s">
        <v>944</v>
      </c>
      <c r="C7" s="10"/>
      <c r="D7" s="80"/>
      <c r="E7" s="80"/>
      <c r="F7" s="72" t="s">
        <v>633</v>
      </c>
      <c r="G7" s="65"/>
      <c r="H7" s="65"/>
      <c r="I7" s="65"/>
      <c r="J7" s="65"/>
      <c r="K7" s="65"/>
      <c r="L7" s="65"/>
      <c r="M7" s="66">
        <f t="shared" si="0"/>
        <v>69879</v>
      </c>
      <c r="N7" s="67"/>
      <c r="O7" s="67"/>
      <c r="P7" s="67">
        <v>69879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2012</v>
      </c>
      <c r="AF7" s="10"/>
      <c r="AG7" s="68"/>
      <c r="AH7" s="12"/>
      <c r="AI7" s="78" t="s">
        <v>947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945</v>
      </c>
      <c r="C8" s="10"/>
      <c r="D8" s="65"/>
      <c r="E8" s="65"/>
      <c r="F8" s="72" t="s">
        <v>633</v>
      </c>
      <c r="G8" s="65"/>
      <c r="H8" s="65"/>
      <c r="I8" s="65"/>
      <c r="J8" s="65"/>
      <c r="K8" s="65"/>
      <c r="L8" s="65"/>
      <c r="M8" s="66">
        <f t="shared" si="0"/>
        <v>10000</v>
      </c>
      <c r="N8" s="67"/>
      <c r="O8" s="67"/>
      <c r="P8" s="67">
        <v>10000</v>
      </c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2010</v>
      </c>
      <c r="AF8" s="10"/>
      <c r="AG8" s="68"/>
      <c r="AH8" s="12"/>
      <c r="AI8" s="78" t="s">
        <v>947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946</v>
      </c>
      <c r="C9" s="10"/>
      <c r="D9" s="65"/>
      <c r="E9" s="65"/>
      <c r="F9" s="72" t="s">
        <v>633</v>
      </c>
      <c r="G9" s="65"/>
      <c r="H9" s="65"/>
      <c r="I9" s="65"/>
      <c r="J9" s="65"/>
      <c r="K9" s="65"/>
      <c r="L9" s="65"/>
      <c r="M9" s="66">
        <f t="shared" si="0"/>
        <v>100000</v>
      </c>
      <c r="N9" s="67"/>
      <c r="O9" s="67"/>
      <c r="P9" s="67">
        <v>100000</v>
      </c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2012</v>
      </c>
      <c r="AF9" s="10"/>
      <c r="AG9" s="68"/>
      <c r="AH9" s="12"/>
      <c r="AI9" s="78" t="s">
        <v>947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647</v>
      </c>
      <c r="C10" s="10"/>
      <c r="D10" s="65"/>
      <c r="E10" s="65"/>
      <c r="F10" s="72" t="s">
        <v>633</v>
      </c>
      <c r="G10" s="65"/>
      <c r="H10" s="65"/>
      <c r="I10" s="65"/>
      <c r="J10" s="65"/>
      <c r="K10" s="65"/>
      <c r="L10" s="65"/>
      <c r="M10" s="66">
        <f t="shared" si="0"/>
        <v>24116</v>
      </c>
      <c r="N10" s="67"/>
      <c r="O10" s="67"/>
      <c r="P10" s="67">
        <v>24116</v>
      </c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2012</v>
      </c>
      <c r="AF10" s="10"/>
      <c r="AG10" s="68"/>
      <c r="AH10" s="12"/>
      <c r="AI10" s="78" t="s">
        <v>947</v>
      </c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72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78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1:XFD2 A3:XFD1048576">
    <cfRule type="cellIs" dxfId="2" priority="2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rightToLeft="1" zoomScale="170" zoomScaleNormal="17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C42" sqref="C42"/>
    </sheetView>
  </sheetViews>
  <sheetFormatPr defaultColWidth="9.140625" defaultRowHeight="15"/>
  <cols>
    <col min="1" max="1" width="26.5703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20.140625" style="10" bestFit="1" customWidth="1"/>
    <col min="7" max="7" width="9.140625" style="10"/>
    <col min="8" max="10" width="9.140625" style="117"/>
    <col min="11" max="13" width="9.140625" style="117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892</v>
      </c>
      <c r="C2" s="10" t="s">
        <v>893</v>
      </c>
      <c r="D2" s="10">
        <v>1997</v>
      </c>
      <c r="F2" s="10" t="s">
        <v>924</v>
      </c>
    </row>
    <row r="3" spans="1:13">
      <c r="A3" s="10" t="s">
        <v>764</v>
      </c>
      <c r="B3" s="10" t="s">
        <v>892</v>
      </c>
      <c r="C3" s="10" t="s">
        <v>894</v>
      </c>
      <c r="D3" s="10">
        <v>1997</v>
      </c>
      <c r="F3" s="10" t="s">
        <v>924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B4" s="10" t="s">
        <v>897</v>
      </c>
      <c r="C4" s="10">
        <v>50093</v>
      </c>
      <c r="D4" s="10">
        <v>1993</v>
      </c>
      <c r="F4" s="10" t="s">
        <v>924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898</v>
      </c>
      <c r="C5" s="10" t="s">
        <v>895</v>
      </c>
      <c r="D5" s="10">
        <v>1989</v>
      </c>
      <c r="F5" s="10" t="s">
        <v>924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899</v>
      </c>
      <c r="C6" s="10" t="s">
        <v>896</v>
      </c>
      <c r="D6" s="10">
        <v>1981</v>
      </c>
      <c r="F6" s="10" t="s">
        <v>924</v>
      </c>
      <c r="K6" s="117" t="s">
        <v>767</v>
      </c>
      <c r="L6" s="117" t="s">
        <v>775</v>
      </c>
      <c r="M6" s="117" t="s">
        <v>926</v>
      </c>
    </row>
    <row r="7" spans="1:13">
      <c r="A7" s="10" t="s">
        <v>764</v>
      </c>
      <c r="B7" s="10" t="s">
        <v>899</v>
      </c>
      <c r="C7" s="10" t="s">
        <v>900</v>
      </c>
      <c r="F7" s="10" t="s">
        <v>924</v>
      </c>
      <c r="K7" s="117" t="s">
        <v>768</v>
      </c>
      <c r="L7" s="117" t="s">
        <v>776</v>
      </c>
      <c r="M7" s="117" t="s">
        <v>927</v>
      </c>
    </row>
    <row r="8" spans="1:13">
      <c r="A8" s="10" t="s">
        <v>765</v>
      </c>
      <c r="B8" s="10" t="s">
        <v>901</v>
      </c>
      <c r="C8" s="10" t="s">
        <v>902</v>
      </c>
      <c r="D8" s="10">
        <v>1993</v>
      </c>
      <c r="F8" s="10" t="s">
        <v>773</v>
      </c>
      <c r="K8" s="117" t="s">
        <v>769</v>
      </c>
      <c r="L8" s="117" t="s">
        <v>924</v>
      </c>
      <c r="M8" s="117" t="s">
        <v>928</v>
      </c>
    </row>
    <row r="9" spans="1:13">
      <c r="A9" s="10" t="s">
        <v>764</v>
      </c>
      <c r="B9" s="10" t="s">
        <v>903</v>
      </c>
      <c r="C9" s="10" t="s">
        <v>904</v>
      </c>
      <c r="D9" s="10">
        <v>1999</v>
      </c>
      <c r="F9" s="10" t="s">
        <v>925</v>
      </c>
      <c r="K9" s="117" t="s">
        <v>770</v>
      </c>
      <c r="L9" s="117" t="s">
        <v>925</v>
      </c>
      <c r="M9" s="117" t="s">
        <v>929</v>
      </c>
    </row>
    <row r="10" spans="1:13">
      <c r="A10" s="10" t="s">
        <v>764</v>
      </c>
      <c r="B10" s="10" t="s">
        <v>903</v>
      </c>
      <c r="C10" s="10" t="s">
        <v>905</v>
      </c>
      <c r="D10" s="10">
        <v>1999</v>
      </c>
      <c r="F10" s="10" t="s">
        <v>924</v>
      </c>
      <c r="K10" s="117" t="s">
        <v>771</v>
      </c>
      <c r="M10" s="117" t="s">
        <v>930</v>
      </c>
    </row>
    <row r="11" spans="1:13">
      <c r="A11" s="10" t="s">
        <v>764</v>
      </c>
      <c r="B11" s="10" t="s">
        <v>908</v>
      </c>
      <c r="C11" s="10" t="s">
        <v>906</v>
      </c>
      <c r="D11" s="10">
        <v>2001</v>
      </c>
      <c r="F11" s="10" t="s">
        <v>924</v>
      </c>
      <c r="K11" s="117" t="s">
        <v>887</v>
      </c>
    </row>
    <row r="12" spans="1:13">
      <c r="A12" s="10" t="s">
        <v>764</v>
      </c>
      <c r="B12" s="10" t="s">
        <v>908</v>
      </c>
      <c r="C12" s="10" t="s">
        <v>907</v>
      </c>
      <c r="D12" s="10">
        <v>2001</v>
      </c>
      <c r="F12" s="10" t="s">
        <v>924</v>
      </c>
      <c r="K12" s="117" t="s">
        <v>770</v>
      </c>
    </row>
    <row r="13" spans="1:13">
      <c r="A13" s="10" t="s">
        <v>764</v>
      </c>
      <c r="B13" s="10" t="s">
        <v>908</v>
      </c>
      <c r="D13" s="10">
        <v>2002</v>
      </c>
      <c r="F13" s="10" t="s">
        <v>924</v>
      </c>
      <c r="K13" s="117" t="s">
        <v>888</v>
      </c>
    </row>
    <row r="14" spans="1:13">
      <c r="A14" s="10" t="s">
        <v>764</v>
      </c>
      <c r="B14" s="10" t="s">
        <v>909</v>
      </c>
      <c r="D14" s="10">
        <v>2008</v>
      </c>
      <c r="F14" s="10" t="s">
        <v>773</v>
      </c>
      <c r="G14" s="10" t="s">
        <v>777</v>
      </c>
      <c r="K14" s="117" t="s">
        <v>889</v>
      </c>
    </row>
    <row r="15" spans="1:13">
      <c r="A15" s="10" t="s">
        <v>764</v>
      </c>
      <c r="B15" s="10" t="s">
        <v>910</v>
      </c>
      <c r="C15" s="10" t="s">
        <v>911</v>
      </c>
      <c r="D15" s="10">
        <v>2010</v>
      </c>
      <c r="F15" s="10" t="s">
        <v>775</v>
      </c>
      <c r="G15" s="10" t="s">
        <v>777</v>
      </c>
      <c r="K15" s="117" t="s">
        <v>890</v>
      </c>
    </row>
    <row r="16" spans="1:13">
      <c r="A16" s="10" t="s">
        <v>764</v>
      </c>
      <c r="B16" s="10" t="s">
        <v>910</v>
      </c>
      <c r="C16" s="10" t="s">
        <v>912</v>
      </c>
      <c r="D16" s="10">
        <v>2010</v>
      </c>
      <c r="E16" s="12"/>
      <c r="F16" s="10" t="s">
        <v>774</v>
      </c>
      <c r="G16" s="10" t="s">
        <v>777</v>
      </c>
      <c r="K16" s="117" t="s">
        <v>891</v>
      </c>
    </row>
    <row r="17" spans="1:7">
      <c r="A17" s="10" t="s">
        <v>887</v>
      </c>
      <c r="C17" s="10" t="s">
        <v>913</v>
      </c>
      <c r="D17" s="10">
        <v>2010</v>
      </c>
      <c r="F17" s="10" t="s">
        <v>774</v>
      </c>
      <c r="G17" s="10" t="s">
        <v>777</v>
      </c>
    </row>
    <row r="18" spans="1:7">
      <c r="A18" s="10" t="s">
        <v>764</v>
      </c>
      <c r="B18" s="10" t="s">
        <v>914</v>
      </c>
      <c r="D18" s="10">
        <v>2012</v>
      </c>
      <c r="F18" s="10" t="s">
        <v>776</v>
      </c>
      <c r="G18" s="10" t="s">
        <v>777</v>
      </c>
    </row>
    <row r="19" spans="1:7">
      <c r="A19" s="10" t="s">
        <v>767</v>
      </c>
      <c r="D19" s="10">
        <v>2012</v>
      </c>
      <c r="F19" s="10" t="s">
        <v>774</v>
      </c>
      <c r="G19" s="10" t="s">
        <v>777</v>
      </c>
    </row>
    <row r="20" spans="1:7">
      <c r="A20" s="10" t="s">
        <v>888</v>
      </c>
      <c r="D20" s="10">
        <v>2013</v>
      </c>
      <c r="F20" s="10" t="s">
        <v>774</v>
      </c>
      <c r="G20" s="10" t="s">
        <v>777</v>
      </c>
    </row>
    <row r="21" spans="1:7">
      <c r="A21" s="10" t="s">
        <v>770</v>
      </c>
      <c r="F21" s="10" t="s">
        <v>775</v>
      </c>
      <c r="G21" s="10" t="s">
        <v>777</v>
      </c>
    </row>
    <row r="22" spans="1:7">
      <c r="A22" s="10" t="s">
        <v>770</v>
      </c>
      <c r="F22" s="10" t="s">
        <v>775</v>
      </c>
      <c r="G22" s="10" t="s">
        <v>777</v>
      </c>
    </row>
    <row r="23" spans="1:7">
      <c r="A23" s="10" t="s">
        <v>770</v>
      </c>
      <c r="F23" s="10" t="s">
        <v>775</v>
      </c>
      <c r="G23" s="10" t="s">
        <v>777</v>
      </c>
    </row>
    <row r="24" spans="1:7">
      <c r="A24" s="10" t="s">
        <v>770</v>
      </c>
      <c r="F24" s="10" t="s">
        <v>775</v>
      </c>
      <c r="G24" s="10" t="s">
        <v>777</v>
      </c>
    </row>
    <row r="25" spans="1:7">
      <c r="A25" s="10" t="s">
        <v>770</v>
      </c>
      <c r="F25" s="10" t="s">
        <v>775</v>
      </c>
      <c r="G25" s="10" t="s">
        <v>777</v>
      </c>
    </row>
    <row r="26" spans="1:7">
      <c r="A26" s="10" t="s">
        <v>770</v>
      </c>
      <c r="F26" s="10" t="s">
        <v>773</v>
      </c>
      <c r="G26" s="10" t="s">
        <v>777</v>
      </c>
    </row>
    <row r="27" spans="1:7">
      <c r="A27" s="10" t="s">
        <v>770</v>
      </c>
      <c r="F27" s="10" t="s">
        <v>773</v>
      </c>
      <c r="G27" s="10" t="s">
        <v>777</v>
      </c>
    </row>
    <row r="28" spans="1:7">
      <c r="A28" s="10" t="s">
        <v>770</v>
      </c>
      <c r="F28" s="10" t="s">
        <v>773</v>
      </c>
      <c r="G28" s="10" t="s">
        <v>777</v>
      </c>
    </row>
    <row r="29" spans="1:7">
      <c r="A29" s="10" t="s">
        <v>770</v>
      </c>
      <c r="F29" s="10" t="s">
        <v>773</v>
      </c>
      <c r="G29" s="10" t="s">
        <v>777</v>
      </c>
    </row>
    <row r="30" spans="1:7">
      <c r="A30" s="10" t="s">
        <v>889</v>
      </c>
      <c r="D30" s="10">
        <v>2013</v>
      </c>
      <c r="F30" s="10" t="s">
        <v>774</v>
      </c>
      <c r="G30" s="10" t="s">
        <v>929</v>
      </c>
    </row>
    <row r="31" spans="1:7">
      <c r="A31" s="10" t="s">
        <v>765</v>
      </c>
      <c r="D31" s="10">
        <v>2014</v>
      </c>
      <c r="F31" s="10" t="s">
        <v>774</v>
      </c>
      <c r="G31" s="10" t="s">
        <v>777</v>
      </c>
    </row>
    <row r="32" spans="1:7">
      <c r="A32" s="10" t="s">
        <v>764</v>
      </c>
      <c r="B32" s="10" t="s">
        <v>915</v>
      </c>
      <c r="C32" s="10" t="s">
        <v>916</v>
      </c>
      <c r="D32" s="10">
        <v>2014</v>
      </c>
      <c r="F32" s="10" t="s">
        <v>774</v>
      </c>
      <c r="G32" s="10" t="s">
        <v>777</v>
      </c>
    </row>
    <row r="33" spans="1:7">
      <c r="A33" s="10" t="s">
        <v>769</v>
      </c>
      <c r="B33" s="10" t="s">
        <v>917</v>
      </c>
      <c r="D33" s="10">
        <v>2013</v>
      </c>
      <c r="F33" s="10" t="s">
        <v>774</v>
      </c>
      <c r="G33" s="10" t="s">
        <v>779</v>
      </c>
    </row>
    <row r="34" spans="1:7">
      <c r="A34" s="10" t="s">
        <v>768</v>
      </c>
      <c r="B34" s="10" t="s">
        <v>918</v>
      </c>
      <c r="C34" s="10" t="s">
        <v>919</v>
      </c>
      <c r="F34" s="10" t="s">
        <v>774</v>
      </c>
      <c r="G34" s="10" t="s">
        <v>926</v>
      </c>
    </row>
    <row r="35" spans="1:7">
      <c r="A35" s="10" t="s">
        <v>768</v>
      </c>
      <c r="B35" s="10" t="s">
        <v>918</v>
      </c>
      <c r="C35" s="10" t="s">
        <v>920</v>
      </c>
      <c r="F35" s="10" t="s">
        <v>774</v>
      </c>
      <c r="G35" s="10" t="s">
        <v>930</v>
      </c>
    </row>
    <row r="36" spans="1:7">
      <c r="A36" s="10" t="s">
        <v>768</v>
      </c>
      <c r="B36" s="10" t="s">
        <v>918</v>
      </c>
      <c r="C36" s="10" t="s">
        <v>921</v>
      </c>
      <c r="F36" s="10" t="s">
        <v>774</v>
      </c>
      <c r="G36" s="10" t="s">
        <v>778</v>
      </c>
    </row>
    <row r="37" spans="1:7">
      <c r="A37" s="10" t="s">
        <v>768</v>
      </c>
      <c r="B37" s="10" t="s">
        <v>918</v>
      </c>
      <c r="C37" s="10" t="s">
        <v>922</v>
      </c>
      <c r="F37" s="10" t="s">
        <v>774</v>
      </c>
      <c r="G37" s="10" t="s">
        <v>777</v>
      </c>
    </row>
    <row r="38" spans="1:7">
      <c r="A38" s="10" t="s">
        <v>768</v>
      </c>
      <c r="B38" s="10" t="s">
        <v>918</v>
      </c>
      <c r="C38" s="10" t="s">
        <v>923</v>
      </c>
      <c r="F38" s="10" t="s">
        <v>774</v>
      </c>
      <c r="G38" s="10" t="s">
        <v>779</v>
      </c>
    </row>
    <row r="39" spans="1:7">
      <c r="A39" s="10" t="s">
        <v>765</v>
      </c>
      <c r="C39" s="10">
        <v>287000031</v>
      </c>
      <c r="F39" s="10" t="s">
        <v>774</v>
      </c>
      <c r="G39" s="10" t="s">
        <v>928</v>
      </c>
    </row>
    <row r="40" spans="1:7">
      <c r="A40" s="10" t="s">
        <v>1193</v>
      </c>
      <c r="F40" s="10" t="s">
        <v>774</v>
      </c>
      <c r="G40" s="10" t="s">
        <v>927</v>
      </c>
    </row>
    <row r="41" spans="1:7">
      <c r="A41" s="10" t="s">
        <v>1193</v>
      </c>
      <c r="F41" s="10" t="s">
        <v>774</v>
      </c>
      <c r="G41" s="10" t="s">
        <v>777</v>
      </c>
    </row>
    <row r="42" spans="1:7">
      <c r="A42" s="10" t="s">
        <v>1193</v>
      </c>
      <c r="F42" s="10" t="s">
        <v>774</v>
      </c>
      <c r="G42" s="10" t="s">
        <v>777</v>
      </c>
    </row>
    <row r="43" spans="1:7">
      <c r="A43" s="10" t="s">
        <v>1193</v>
      </c>
      <c r="F43" s="10" t="s">
        <v>774</v>
      </c>
      <c r="G43" s="10" t="s">
        <v>777</v>
      </c>
    </row>
    <row r="45" spans="1:7">
      <c r="D45" s="12"/>
    </row>
    <row r="48" spans="1:7">
      <c r="D48" s="12"/>
    </row>
  </sheetData>
  <conditionalFormatting sqref="A1:G1048576">
    <cfRule type="cellIs" dxfId="1" priority="12" operator="equal">
      <formula>0</formula>
    </cfRule>
  </conditionalFormatting>
  <conditionalFormatting sqref="D2:D43">
    <cfRule type="cellIs" dxfId="0" priority="1" operator="equal">
      <formula>0</formula>
    </cfRule>
  </conditionalFormatting>
  <dataValidations count="4">
    <dataValidation type="list" allowBlank="1" showInputMessage="1" showErrorMessage="1" sqref="A30 A17:A19">
      <formula1>$K:$K</formula1>
    </dataValidation>
    <dataValidation type="list" allowBlank="1" showInputMessage="1" showErrorMessage="1" sqref="A2:A16 A20:A29 A31:A39 A44:A1048576">
      <formula1>$K$3:$K$17</formula1>
    </dataValidation>
    <dataValidation type="list" allowBlank="1" showInputMessage="1" showErrorMessage="1" sqref="F2:F1048576">
      <formula1>$L$3:$L$10</formula1>
    </dataValidation>
    <dataValidation type="list" allowBlank="1" showInputMessage="1" showErrorMessage="1" sqref="G2:G1048576">
      <formula1>$M$3:$M$10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4" zoomScale="120" zoomScaleNormal="120" workbookViewId="0">
      <selection activeCell="I577" sqref="I577"/>
    </sheetView>
  </sheetViews>
  <sheetFormatPr defaultColWidth="9.140625" defaultRowHeight="15" outlineLevelRow="3"/>
  <cols>
    <col min="1" max="1" width="7" bestFit="1" customWidth="1"/>
    <col min="2" max="2" width="98.7109375" customWidth="1"/>
    <col min="3" max="5" width="16.2851562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42" t="s">
        <v>30</v>
      </c>
      <c r="B1" s="142"/>
      <c r="C1" s="142"/>
      <c r="D1" s="141" t="s">
        <v>853</v>
      </c>
      <c r="E1" s="141" t="s">
        <v>852</v>
      </c>
      <c r="G1" s="43" t="s">
        <v>31</v>
      </c>
      <c r="H1" s="44">
        <f>C2+C114</f>
        <v>2665000</v>
      </c>
      <c r="I1" s="45"/>
      <c r="J1" s="46" t="b">
        <f>AND(H1=I1)</f>
        <v>0</v>
      </c>
    </row>
    <row r="2" spans="1:14">
      <c r="A2" s="143" t="s">
        <v>60</v>
      </c>
      <c r="B2" s="143"/>
      <c r="C2" s="26">
        <f>C3+C67</f>
        <v>2146369</v>
      </c>
      <c r="D2" s="26">
        <f>D3+D67</f>
        <v>2146369</v>
      </c>
      <c r="E2" s="26">
        <f>E3+E67</f>
        <v>2146369</v>
      </c>
      <c r="G2" s="39" t="s">
        <v>60</v>
      </c>
      <c r="H2" s="41">
        <f>C2</f>
        <v>2146369</v>
      </c>
      <c r="I2" s="42"/>
      <c r="J2" s="40" t="b">
        <f>AND(H2=I2)</f>
        <v>0</v>
      </c>
    </row>
    <row r="3" spans="1:14">
      <c r="A3" s="144" t="s">
        <v>578</v>
      </c>
      <c r="B3" s="144"/>
      <c r="C3" s="23">
        <f>C4+C11+C38+C61</f>
        <v>238000</v>
      </c>
      <c r="D3" s="23">
        <f>D4+D11+D38+D61</f>
        <v>238000</v>
      </c>
      <c r="E3" s="23">
        <f>E4+E11+E38+E61</f>
        <v>238000</v>
      </c>
      <c r="G3" s="39" t="s">
        <v>57</v>
      </c>
      <c r="H3" s="41">
        <f t="shared" ref="H3:H66" si="0">C3</f>
        <v>238000</v>
      </c>
      <c r="I3" s="42"/>
      <c r="J3" s="40" t="b">
        <f>AND(H3=I3)</f>
        <v>0</v>
      </c>
    </row>
    <row r="4" spans="1:14" ht="15" customHeight="1">
      <c r="A4" s="145" t="s">
        <v>124</v>
      </c>
      <c r="B4" s="146"/>
      <c r="C4" s="21">
        <f>SUM(C5:C10)</f>
        <v>95000</v>
      </c>
      <c r="D4" s="21">
        <f>SUM(D5:D10)</f>
        <v>95000</v>
      </c>
      <c r="E4" s="21">
        <f>SUM(E5:E10)</f>
        <v>95000</v>
      </c>
      <c r="F4" s="17"/>
      <c r="G4" s="39" t="s">
        <v>53</v>
      </c>
      <c r="H4" s="41">
        <f t="shared" si="0"/>
        <v>95000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55000</v>
      </c>
      <c r="D8" s="2">
        <f t="shared" si="1"/>
        <v>55000</v>
      </c>
      <c r="E8" s="2">
        <f t="shared" si="1"/>
        <v>55000</v>
      </c>
      <c r="F8" s="17"/>
      <c r="G8" s="17"/>
      <c r="H8" s="41">
        <f t="shared" si="0"/>
        <v>55000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5" t="s">
        <v>125</v>
      </c>
      <c r="B11" s="146"/>
      <c r="C11" s="21">
        <f>SUM(C12:C37)</f>
        <v>16400</v>
      </c>
      <c r="D11" s="21">
        <f>SUM(D12:D37)</f>
        <v>16400</v>
      </c>
      <c r="E11" s="21">
        <f>SUM(E12:E37)</f>
        <v>16400</v>
      </c>
      <c r="F11" s="17"/>
      <c r="G11" s="39" t="s">
        <v>54</v>
      </c>
      <c r="H11" s="41">
        <f t="shared" si="0"/>
        <v>16400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11300</v>
      </c>
      <c r="D12" s="2">
        <f>C12</f>
        <v>11300</v>
      </c>
      <c r="E12" s="2">
        <f>D12</f>
        <v>11300</v>
      </c>
      <c r="H12" s="41">
        <f t="shared" si="0"/>
        <v>11300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>
        <v>1500</v>
      </c>
      <c r="D30" s="2">
        <f t="shared" si="3"/>
        <v>1500</v>
      </c>
      <c r="E30" s="2">
        <f t="shared" si="3"/>
        <v>1500</v>
      </c>
      <c r="H30" s="41">
        <f t="shared" si="0"/>
        <v>1500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</v>
      </c>
      <c r="D32" s="2">
        <f t="shared" si="3"/>
        <v>300</v>
      </c>
      <c r="E32" s="2">
        <f t="shared" si="3"/>
        <v>300</v>
      </c>
      <c r="H32" s="41">
        <f t="shared" si="0"/>
        <v>300</v>
      </c>
    </row>
    <row r="33" spans="1:10" outlineLevel="1">
      <c r="A33" s="3">
        <v>2403</v>
      </c>
      <c r="B33" s="1" t="s">
        <v>144</v>
      </c>
      <c r="C33" s="2">
        <v>300</v>
      </c>
      <c r="D33" s="2">
        <f t="shared" si="3"/>
        <v>300</v>
      </c>
      <c r="E33" s="2">
        <f t="shared" si="3"/>
        <v>300</v>
      </c>
      <c r="H33" s="41">
        <f t="shared" si="0"/>
        <v>300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300</v>
      </c>
      <c r="D35" s="2">
        <f t="shared" si="3"/>
        <v>300</v>
      </c>
      <c r="E35" s="2">
        <f t="shared" si="3"/>
        <v>300</v>
      </c>
      <c r="H35" s="41">
        <f t="shared" si="0"/>
        <v>300</v>
      </c>
    </row>
    <row r="36" spans="1:10" outlineLevel="1">
      <c r="A36" s="3">
        <v>2406</v>
      </c>
      <c r="B36" s="1" t="s">
        <v>9</v>
      </c>
      <c r="C36" s="2">
        <v>300</v>
      </c>
      <c r="D36" s="2">
        <f t="shared" si="3"/>
        <v>300</v>
      </c>
      <c r="E36" s="2">
        <f t="shared" si="3"/>
        <v>300</v>
      </c>
      <c r="H36" s="41">
        <f t="shared" si="0"/>
        <v>300</v>
      </c>
    </row>
    <row r="37" spans="1:10" outlineLevel="1">
      <c r="A37" s="3">
        <v>2499</v>
      </c>
      <c r="B37" s="1" t="s">
        <v>10</v>
      </c>
      <c r="C37" s="15">
        <v>400</v>
      </c>
      <c r="D37" s="2">
        <f t="shared" si="3"/>
        <v>400</v>
      </c>
      <c r="E37" s="2">
        <f t="shared" si="3"/>
        <v>400</v>
      </c>
      <c r="H37" s="41">
        <f t="shared" si="0"/>
        <v>400</v>
      </c>
    </row>
    <row r="38" spans="1:10">
      <c r="A38" s="145" t="s">
        <v>145</v>
      </c>
      <c r="B38" s="146"/>
      <c r="C38" s="21">
        <f>SUM(C39:C60)</f>
        <v>126600</v>
      </c>
      <c r="D38" s="21">
        <f>SUM(D39:D60)</f>
        <v>126600</v>
      </c>
      <c r="E38" s="21">
        <f>SUM(E39:E60)</f>
        <v>126600</v>
      </c>
      <c r="G38" s="39" t="s">
        <v>55</v>
      </c>
      <c r="H38" s="41">
        <f t="shared" si="0"/>
        <v>126600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  <c r="H39" s="41">
        <f t="shared" si="0"/>
        <v>7000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3500</v>
      </c>
      <c r="D42" s="2">
        <f t="shared" si="4"/>
        <v>3500</v>
      </c>
      <c r="E42" s="2">
        <f t="shared" si="4"/>
        <v>3500</v>
      </c>
      <c r="H42" s="41">
        <f t="shared" si="0"/>
        <v>3500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outlineLevel="1">
      <c r="A49" s="20">
        <v>3207</v>
      </c>
      <c r="B49" s="20" t="s">
        <v>149</v>
      </c>
      <c r="C49" s="2">
        <v>300</v>
      </c>
      <c r="D49" s="2">
        <f t="shared" si="4"/>
        <v>300</v>
      </c>
      <c r="E49" s="2">
        <f t="shared" si="4"/>
        <v>300</v>
      </c>
      <c r="H49" s="41">
        <f t="shared" si="0"/>
        <v>300</v>
      </c>
    </row>
    <row r="50" spans="1:10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outlineLevel="1">
      <c r="A51" s="20">
        <v>3209</v>
      </c>
      <c r="B51" s="20" t="s">
        <v>151</v>
      </c>
      <c r="C51" s="2">
        <v>300</v>
      </c>
      <c r="D51" s="2">
        <f t="shared" si="4"/>
        <v>300</v>
      </c>
      <c r="E51" s="2">
        <f t="shared" si="4"/>
        <v>300</v>
      </c>
      <c r="H51" s="41">
        <f t="shared" si="0"/>
        <v>300</v>
      </c>
    </row>
    <row r="52" spans="1:10" outlineLevel="1">
      <c r="A52" s="20">
        <v>3299</v>
      </c>
      <c r="B52" s="20" t="s">
        <v>152</v>
      </c>
      <c r="C52" s="2">
        <v>200</v>
      </c>
      <c r="D52" s="2">
        <f t="shared" si="4"/>
        <v>200</v>
      </c>
      <c r="E52" s="2">
        <f t="shared" si="4"/>
        <v>200</v>
      </c>
      <c r="H52" s="41">
        <f t="shared" si="0"/>
        <v>200</v>
      </c>
    </row>
    <row r="53" spans="1:10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1">
        <f t="shared" si="0"/>
        <v>90000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6000</v>
      </c>
      <c r="D60" s="2">
        <f t="shared" si="5"/>
        <v>6000</v>
      </c>
      <c r="E60" s="2">
        <f t="shared" si="5"/>
        <v>6000</v>
      </c>
      <c r="H60" s="41">
        <f t="shared" si="0"/>
        <v>6000</v>
      </c>
    </row>
    <row r="61" spans="1:10">
      <c r="A61" s="145" t="s">
        <v>158</v>
      </c>
      <c r="B61" s="14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4" t="s">
        <v>579</v>
      </c>
      <c r="B67" s="144"/>
      <c r="C67" s="25">
        <f>C97+C68</f>
        <v>1908369</v>
      </c>
      <c r="D67" s="25">
        <f>D97+D68</f>
        <v>1908369</v>
      </c>
      <c r="E67" s="25">
        <f>E97+E68</f>
        <v>1908369</v>
      </c>
      <c r="G67" s="39" t="s">
        <v>59</v>
      </c>
      <c r="H67" s="41">
        <f t="shared" ref="H67:H130" si="7">C67</f>
        <v>1908369</v>
      </c>
      <c r="I67" s="42"/>
      <c r="J67" s="40" t="b">
        <f>AND(H67=I67)</f>
        <v>0</v>
      </c>
    </row>
    <row r="68" spans="1:10">
      <c r="A68" s="145" t="s">
        <v>163</v>
      </c>
      <c r="B68" s="146"/>
      <c r="C68" s="21">
        <f>SUM(C69:C96)</f>
        <v>77000</v>
      </c>
      <c r="D68" s="21">
        <f>SUM(D69:D96)</f>
        <v>77000</v>
      </c>
      <c r="E68" s="21">
        <f>SUM(E69:E96)</f>
        <v>77000</v>
      </c>
      <c r="G68" s="39" t="s">
        <v>56</v>
      </c>
      <c r="H68" s="41">
        <f t="shared" si="7"/>
        <v>77000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5000</v>
      </c>
      <c r="D71" s="2">
        <f t="shared" si="8"/>
        <v>5000</v>
      </c>
      <c r="E71" s="2">
        <f t="shared" si="8"/>
        <v>5000</v>
      </c>
      <c r="H71" s="41">
        <f t="shared" si="7"/>
        <v>5000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26000</v>
      </c>
      <c r="D79" s="2">
        <f t="shared" si="8"/>
        <v>26000</v>
      </c>
      <c r="E79" s="2">
        <f t="shared" si="8"/>
        <v>26000</v>
      </c>
      <c r="H79" s="41">
        <f t="shared" si="7"/>
        <v>26000</v>
      </c>
    </row>
    <row r="80" spans="1:10" ht="15" customHeight="1" outlineLevel="1">
      <c r="A80" s="3">
        <v>5202</v>
      </c>
      <c r="B80" s="2" t="s">
        <v>172</v>
      </c>
      <c r="C80" s="2">
        <v>4000</v>
      </c>
      <c r="D80" s="2">
        <f t="shared" si="8"/>
        <v>4000</v>
      </c>
      <c r="E80" s="2">
        <f t="shared" si="8"/>
        <v>4000</v>
      </c>
      <c r="H80" s="41">
        <f t="shared" si="7"/>
        <v>4000</v>
      </c>
    </row>
    <row r="81" spans="1:8" ht="15" customHeight="1" outlineLevel="1">
      <c r="A81" s="3">
        <v>5203</v>
      </c>
      <c r="B81" s="2" t="s">
        <v>21</v>
      </c>
      <c r="C81" s="2">
        <v>10000</v>
      </c>
      <c r="D81" s="2">
        <f t="shared" si="8"/>
        <v>10000</v>
      </c>
      <c r="E81" s="2">
        <f t="shared" si="8"/>
        <v>10000</v>
      </c>
      <c r="H81" s="41">
        <f t="shared" si="7"/>
        <v>10000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300</v>
      </c>
      <c r="D83" s="2">
        <f t="shared" si="8"/>
        <v>300</v>
      </c>
      <c r="E83" s="2">
        <f t="shared" si="8"/>
        <v>300</v>
      </c>
      <c r="H83" s="41">
        <f t="shared" si="7"/>
        <v>300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6000</v>
      </c>
      <c r="D85" s="2">
        <f t="shared" si="8"/>
        <v>6000</v>
      </c>
      <c r="E85" s="2">
        <f t="shared" si="8"/>
        <v>6000</v>
      </c>
      <c r="H85" s="41">
        <f t="shared" si="7"/>
        <v>6000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14700</v>
      </c>
      <c r="D88" s="2">
        <f t="shared" si="9"/>
        <v>14700</v>
      </c>
      <c r="E88" s="2">
        <f t="shared" si="9"/>
        <v>14700</v>
      </c>
      <c r="H88" s="41">
        <f t="shared" si="7"/>
        <v>14700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10000</v>
      </c>
      <c r="D93" s="2">
        <f t="shared" si="9"/>
        <v>10000</v>
      </c>
      <c r="E93" s="2">
        <f t="shared" si="9"/>
        <v>10000</v>
      </c>
      <c r="H93" s="41">
        <f t="shared" si="7"/>
        <v>10000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1831369</v>
      </c>
      <c r="D97" s="21">
        <f>SUM(D98:D113)</f>
        <v>1831369</v>
      </c>
      <c r="E97" s="21">
        <f>SUM(E98:E113)</f>
        <v>1831369</v>
      </c>
      <c r="G97" s="39" t="s">
        <v>58</v>
      </c>
      <c r="H97" s="41">
        <f t="shared" si="7"/>
        <v>1831369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301490</v>
      </c>
      <c r="D98" s="2">
        <f>C98</f>
        <v>301490</v>
      </c>
      <c r="E98" s="2">
        <f>D98</f>
        <v>301490</v>
      </c>
      <c r="H98" s="41">
        <f t="shared" si="7"/>
        <v>301490</v>
      </c>
    </row>
    <row r="99" spans="1:10" ht="15" customHeight="1" outlineLevel="1">
      <c r="A99" s="3">
        <v>6002</v>
      </c>
      <c r="B99" s="1" t="s">
        <v>185</v>
      </c>
      <c r="C99" s="2">
        <v>195000</v>
      </c>
      <c r="D99" s="2">
        <f t="shared" ref="D99:E113" si="10">C99</f>
        <v>195000</v>
      </c>
      <c r="E99" s="2">
        <f t="shared" si="10"/>
        <v>195000</v>
      </c>
      <c r="H99" s="41">
        <f t="shared" si="7"/>
        <v>195000</v>
      </c>
    </row>
    <row r="100" spans="1:10" ht="15" customHeight="1" outlineLevel="1">
      <c r="A100" s="3">
        <v>6003</v>
      </c>
      <c r="B100" s="1" t="s">
        <v>186</v>
      </c>
      <c r="C100" s="2">
        <v>1331879</v>
      </c>
      <c r="D100" s="2">
        <f t="shared" si="10"/>
        <v>1331879</v>
      </c>
      <c r="E100" s="2">
        <f t="shared" si="10"/>
        <v>1331879</v>
      </c>
      <c r="H100" s="41">
        <f t="shared" si="7"/>
        <v>1331879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9" t="s">
        <v>62</v>
      </c>
      <c r="B114" s="150"/>
      <c r="C114" s="26">
        <f>C115+C152+C177</f>
        <v>518631</v>
      </c>
      <c r="D114" s="26">
        <f>D115+D152+D177</f>
        <v>518631</v>
      </c>
      <c r="E114" s="26">
        <f>E115+E152+E177</f>
        <v>518631</v>
      </c>
      <c r="G114" s="39" t="s">
        <v>62</v>
      </c>
      <c r="H114" s="41">
        <f t="shared" si="7"/>
        <v>518631</v>
      </c>
      <c r="I114" s="42"/>
      <c r="J114" s="40" t="b">
        <f>AND(H114=I114)</f>
        <v>0</v>
      </c>
    </row>
    <row r="115" spans="1:10">
      <c r="A115" s="147" t="s">
        <v>580</v>
      </c>
      <c r="B115" s="148"/>
      <c r="C115" s="23">
        <f>C116+C135</f>
        <v>518631</v>
      </c>
      <c r="D115" s="23">
        <f>D116+D135</f>
        <v>518631</v>
      </c>
      <c r="E115" s="23">
        <f>E116+E135</f>
        <v>518631</v>
      </c>
      <c r="G115" s="39" t="s">
        <v>61</v>
      </c>
      <c r="H115" s="41">
        <f t="shared" si="7"/>
        <v>518631</v>
      </c>
      <c r="I115" s="42"/>
      <c r="J115" s="40" t="b">
        <f>AND(H115=I115)</f>
        <v>0</v>
      </c>
    </row>
    <row r="116" spans="1:10" ht="15" customHeight="1">
      <c r="A116" s="145" t="s">
        <v>195</v>
      </c>
      <c r="B116" s="146"/>
      <c r="C116" s="21">
        <f>C117+C120+C123+C126+C129+C132</f>
        <v>462631</v>
      </c>
      <c r="D116" s="21">
        <f>D117+D120+D123+D126+D129+D132</f>
        <v>462631</v>
      </c>
      <c r="E116" s="21">
        <f>E117+E120+E123+E126+E129+E132</f>
        <v>462631</v>
      </c>
      <c r="G116" s="39" t="s">
        <v>583</v>
      </c>
      <c r="H116" s="41">
        <f t="shared" si="7"/>
        <v>462631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174631</v>
      </c>
      <c r="D117" s="2">
        <f>D118+D119</f>
        <v>174631</v>
      </c>
      <c r="E117" s="2">
        <f>E118+E119</f>
        <v>174631</v>
      </c>
      <c r="H117" s="41">
        <f t="shared" si="7"/>
        <v>174631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174631</v>
      </c>
      <c r="D119" s="128">
        <f>C119</f>
        <v>174631</v>
      </c>
      <c r="E119" s="128">
        <f>D119</f>
        <v>174631</v>
      </c>
      <c r="H119" s="41">
        <f t="shared" si="7"/>
        <v>174631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288000</v>
      </c>
      <c r="D126" s="2">
        <f>D127+D128</f>
        <v>288000</v>
      </c>
      <c r="E126" s="2">
        <f>E127+E128</f>
        <v>288000</v>
      </c>
      <c r="H126" s="41">
        <f t="shared" si="7"/>
        <v>288000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288000</v>
      </c>
      <c r="D128" s="128">
        <f>C128</f>
        <v>288000</v>
      </c>
      <c r="E128" s="128">
        <f>D128</f>
        <v>288000</v>
      </c>
      <c r="H128" s="41">
        <f t="shared" si="7"/>
        <v>288000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5" t="s">
        <v>202</v>
      </c>
      <c r="B135" s="146"/>
      <c r="C135" s="21">
        <f>C136+C140+C143+C146+C149</f>
        <v>56000</v>
      </c>
      <c r="D135" s="21">
        <f>D136+D140+D143+D146+D149</f>
        <v>56000</v>
      </c>
      <c r="E135" s="21">
        <f>E136+E140+E143+E146+E149</f>
        <v>56000</v>
      </c>
      <c r="G135" s="39" t="s">
        <v>584</v>
      </c>
      <c r="H135" s="41">
        <f t="shared" si="11"/>
        <v>56000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56000</v>
      </c>
      <c r="D136" s="2">
        <f>D137+D138+D139</f>
        <v>56000</v>
      </c>
      <c r="E136" s="2">
        <f>E137+E138+E139</f>
        <v>56000</v>
      </c>
      <c r="H136" s="41">
        <f t="shared" si="11"/>
        <v>56000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56000</v>
      </c>
      <c r="D139" s="128">
        <f t="shared" si="12"/>
        <v>56000</v>
      </c>
      <c r="E139" s="128">
        <f t="shared" si="12"/>
        <v>56000</v>
      </c>
      <c r="H139" s="41">
        <f t="shared" si="11"/>
        <v>56000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7" t="s">
        <v>581</v>
      </c>
      <c r="B152" s="14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5" t="s">
        <v>208</v>
      </c>
      <c r="B153" s="14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5" t="s">
        <v>212</v>
      </c>
      <c r="B163" s="14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5" t="s">
        <v>214</v>
      </c>
      <c r="B170" s="14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7" t="s">
        <v>582</v>
      </c>
      <c r="B177" s="14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5" t="s">
        <v>217</v>
      </c>
      <c r="B178" s="14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1" t="s">
        <v>849</v>
      </c>
      <c r="B179" s="15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1" t="s">
        <v>848</v>
      </c>
      <c r="B184" s="15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1" t="s">
        <v>846</v>
      </c>
      <c r="B188" s="15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1" t="s">
        <v>843</v>
      </c>
      <c r="B197" s="15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1" t="s">
        <v>842</v>
      </c>
      <c r="B200" s="15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1" t="s">
        <v>841</v>
      </c>
      <c r="B203" s="15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1" t="s">
        <v>836</v>
      </c>
      <c r="B215" s="15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1" t="s">
        <v>834</v>
      </c>
      <c r="B222" s="15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1" t="s">
        <v>830</v>
      </c>
      <c r="B228" s="15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1" t="s">
        <v>828</v>
      </c>
      <c r="B235" s="15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1" t="s">
        <v>826</v>
      </c>
      <c r="B238" s="15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1" t="s">
        <v>823</v>
      </c>
      <c r="B243" s="15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1" t="s">
        <v>817</v>
      </c>
      <c r="B250" s="15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2" t="s">
        <v>67</v>
      </c>
      <c r="B256" s="142"/>
      <c r="C256" s="142"/>
      <c r="D256" s="141" t="s">
        <v>853</v>
      </c>
      <c r="E256" s="141" t="s">
        <v>852</v>
      </c>
      <c r="G256" s="47" t="s">
        <v>589</v>
      </c>
      <c r="H256" s="48">
        <f>C257+C559</f>
        <v>2665000</v>
      </c>
      <c r="I256" s="49"/>
      <c r="J256" s="50" t="b">
        <f>AND(H256=I256)</f>
        <v>0</v>
      </c>
    </row>
    <row r="257" spans="1:10">
      <c r="A257" s="157" t="s">
        <v>60</v>
      </c>
      <c r="B257" s="158"/>
      <c r="C257" s="37">
        <f>C258+C550</f>
        <v>2053000</v>
      </c>
      <c r="D257" s="37">
        <f>D258+D550</f>
        <v>2053000</v>
      </c>
      <c r="E257" s="37">
        <f>E258+E550</f>
        <v>2053000</v>
      </c>
      <c r="G257" s="39" t="s">
        <v>60</v>
      </c>
      <c r="H257" s="41">
        <f>C257</f>
        <v>2053000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2053000</v>
      </c>
      <c r="D258" s="36">
        <f>D259+D339+D483+D547</f>
        <v>2053000</v>
      </c>
      <c r="E258" s="36">
        <f>E259+E339+E483+E547</f>
        <v>2053000</v>
      </c>
      <c r="G258" s="39" t="s">
        <v>57</v>
      </c>
      <c r="H258" s="41">
        <f t="shared" ref="H258:H321" si="21">C258</f>
        <v>2053000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1606002</v>
      </c>
      <c r="D259" s="33">
        <f>D260+D263+D314</f>
        <v>1606002</v>
      </c>
      <c r="E259" s="33">
        <f>E260+E263+E314</f>
        <v>1606002</v>
      </c>
      <c r="G259" s="39" t="s">
        <v>590</v>
      </c>
      <c r="H259" s="41">
        <f t="shared" si="21"/>
        <v>1606002</v>
      </c>
      <c r="I259" s="42"/>
      <c r="J259" s="40" t="b">
        <f>AND(H259=I259)</f>
        <v>0</v>
      </c>
    </row>
    <row r="260" spans="1:10" outlineLevel="1">
      <c r="A260" s="153" t="s">
        <v>268</v>
      </c>
      <c r="B260" s="154"/>
      <c r="C260" s="32">
        <f>SUM(C261:C262)</f>
        <v>3024</v>
      </c>
      <c r="D260" s="32">
        <f>SUM(D261:D262)</f>
        <v>3024</v>
      </c>
      <c r="E260" s="32">
        <f>SUM(E261:E262)</f>
        <v>3024</v>
      </c>
      <c r="H260" s="41">
        <f t="shared" si="21"/>
        <v>3024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  <c r="H262" s="41">
        <f t="shared" si="21"/>
        <v>2304</v>
      </c>
    </row>
    <row r="263" spans="1:10" outlineLevel="1">
      <c r="A263" s="153" t="s">
        <v>269</v>
      </c>
      <c r="B263" s="154"/>
      <c r="C263" s="32">
        <f>C264+C265+C289+C296+C298+C302+C305+C308+C313</f>
        <v>1602978</v>
      </c>
      <c r="D263" s="32">
        <f>D264+D265+D289+D296+D298+D302+D305+D308+D313</f>
        <v>1602978</v>
      </c>
      <c r="E263" s="32">
        <f>E264+E265+E289+E296+E298+E302+E305+E308+E313</f>
        <v>1602978</v>
      </c>
      <c r="H263" s="41">
        <f t="shared" si="21"/>
        <v>1602978</v>
      </c>
    </row>
    <row r="264" spans="1:10" outlineLevel="2">
      <c r="A264" s="6">
        <v>1101</v>
      </c>
      <c r="B264" s="4" t="s">
        <v>34</v>
      </c>
      <c r="C264" s="5">
        <v>551348</v>
      </c>
      <c r="D264" s="5">
        <f>C264</f>
        <v>551348</v>
      </c>
      <c r="E264" s="5">
        <f>D264</f>
        <v>551348</v>
      </c>
      <c r="H264" s="41">
        <f t="shared" si="21"/>
        <v>551348</v>
      </c>
    </row>
    <row r="265" spans="1:10" outlineLevel="2">
      <c r="A265" s="6">
        <v>1101</v>
      </c>
      <c r="B265" s="4" t="s">
        <v>35</v>
      </c>
      <c r="C265" s="5">
        <f>SUM(C266:C288)</f>
        <v>731978</v>
      </c>
      <c r="D265" s="5">
        <f>SUM(D266:D288)</f>
        <v>731978</v>
      </c>
      <c r="E265" s="5">
        <f>SUM(E266:E288)</f>
        <v>731978</v>
      </c>
      <c r="H265" s="41">
        <f t="shared" si="21"/>
        <v>731978</v>
      </c>
    </row>
    <row r="266" spans="1:10" outlineLevel="3">
      <c r="A266" s="29"/>
      <c r="B266" s="28" t="s">
        <v>218</v>
      </c>
      <c r="C266" s="30">
        <v>34748</v>
      </c>
      <c r="D266" s="30">
        <f>C266</f>
        <v>34748</v>
      </c>
      <c r="E266" s="30">
        <f>D266</f>
        <v>34748</v>
      </c>
      <c r="H266" s="41">
        <f t="shared" si="21"/>
        <v>34748</v>
      </c>
    </row>
    <row r="267" spans="1:10" outlineLevel="3">
      <c r="A267" s="29"/>
      <c r="B267" s="28" t="s">
        <v>219</v>
      </c>
      <c r="C267" s="30">
        <v>400294</v>
      </c>
      <c r="D267" s="30">
        <f t="shared" ref="D267:E282" si="22">C267</f>
        <v>400294</v>
      </c>
      <c r="E267" s="30">
        <f t="shared" si="22"/>
        <v>400294</v>
      </c>
      <c r="H267" s="41">
        <f t="shared" si="21"/>
        <v>400294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14019</v>
      </c>
      <c r="D271" s="30">
        <f t="shared" si="22"/>
        <v>14019</v>
      </c>
      <c r="E271" s="30">
        <f t="shared" si="22"/>
        <v>14019</v>
      </c>
      <c r="H271" s="41">
        <f t="shared" si="21"/>
        <v>14019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5554</v>
      </c>
      <c r="D276" s="30">
        <f t="shared" si="22"/>
        <v>5554</v>
      </c>
      <c r="E276" s="30">
        <f t="shared" si="22"/>
        <v>5554</v>
      </c>
      <c r="H276" s="41">
        <f t="shared" si="21"/>
        <v>5554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81</v>
      </c>
      <c r="D283" s="30">
        <f t="shared" ref="D283:E288" si="23">C283</f>
        <v>81</v>
      </c>
      <c r="E283" s="30">
        <f t="shared" si="23"/>
        <v>81</v>
      </c>
      <c r="H283" s="41">
        <f t="shared" si="21"/>
        <v>81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264346</v>
      </c>
      <c r="D286" s="30">
        <f t="shared" si="23"/>
        <v>264346</v>
      </c>
      <c r="E286" s="30">
        <f t="shared" si="23"/>
        <v>264346</v>
      </c>
      <c r="H286" s="41">
        <f t="shared" si="21"/>
        <v>264346</v>
      </c>
    </row>
    <row r="287" spans="1:8" outlineLevel="3">
      <c r="A287" s="29"/>
      <c r="B287" s="28" t="s">
        <v>239</v>
      </c>
      <c r="C287" s="30">
        <v>12936</v>
      </c>
      <c r="D287" s="30">
        <f t="shared" si="23"/>
        <v>12936</v>
      </c>
      <c r="E287" s="30">
        <f t="shared" si="23"/>
        <v>12936</v>
      </c>
      <c r="H287" s="41">
        <f t="shared" si="21"/>
        <v>12936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10000</v>
      </c>
      <c r="D289" s="5">
        <f>SUM(D290:D295)</f>
        <v>10000</v>
      </c>
      <c r="E289" s="5">
        <f>SUM(E290:E295)</f>
        <v>10000</v>
      </c>
      <c r="H289" s="41">
        <f t="shared" si="21"/>
        <v>10000</v>
      </c>
    </row>
    <row r="290" spans="1:8" outlineLevel="3">
      <c r="A290" s="29"/>
      <c r="B290" s="28" t="s">
        <v>241</v>
      </c>
      <c r="C290" s="30">
        <v>4800</v>
      </c>
      <c r="D290" s="30">
        <f>C290</f>
        <v>4800</v>
      </c>
      <c r="E290" s="30">
        <f>D290</f>
        <v>4800</v>
      </c>
      <c r="H290" s="41">
        <f t="shared" si="21"/>
        <v>4800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400</v>
      </c>
      <c r="D293" s="30">
        <f t="shared" si="24"/>
        <v>400</v>
      </c>
      <c r="E293" s="30">
        <f t="shared" si="24"/>
        <v>400</v>
      </c>
      <c r="H293" s="41">
        <f t="shared" si="21"/>
        <v>400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4800</v>
      </c>
      <c r="D295" s="30">
        <f t="shared" si="24"/>
        <v>4800</v>
      </c>
      <c r="E295" s="30">
        <f t="shared" si="24"/>
        <v>4800</v>
      </c>
      <c r="H295" s="41">
        <f t="shared" si="21"/>
        <v>4800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34475</v>
      </c>
      <c r="D298" s="5">
        <f>SUM(D299:D301)</f>
        <v>34475</v>
      </c>
      <c r="E298" s="5">
        <f>SUM(E299:E301)</f>
        <v>34475</v>
      </c>
      <c r="H298" s="41">
        <f t="shared" si="21"/>
        <v>34475</v>
      </c>
    </row>
    <row r="299" spans="1:8" outlineLevel="3">
      <c r="A299" s="29"/>
      <c r="B299" s="28" t="s">
        <v>248</v>
      </c>
      <c r="C299" s="30">
        <v>17375</v>
      </c>
      <c r="D299" s="30">
        <f>C299</f>
        <v>17375</v>
      </c>
      <c r="E299" s="30">
        <f>D299</f>
        <v>17375</v>
      </c>
      <c r="H299" s="41">
        <f t="shared" si="21"/>
        <v>17375</v>
      </c>
    </row>
    <row r="300" spans="1:8" outlineLevel="3">
      <c r="A300" s="29"/>
      <c r="B300" s="28" t="s">
        <v>249</v>
      </c>
      <c r="C300" s="30">
        <v>17100</v>
      </c>
      <c r="D300" s="30">
        <f t="shared" ref="D300:E301" si="25">C300</f>
        <v>17100</v>
      </c>
      <c r="E300" s="30">
        <f t="shared" si="25"/>
        <v>17100</v>
      </c>
      <c r="H300" s="41">
        <f t="shared" si="21"/>
        <v>17100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3000</v>
      </c>
      <c r="D302" s="5">
        <f>SUM(D303:D304)</f>
        <v>3000</v>
      </c>
      <c r="E302" s="5">
        <f>SUM(E303:E304)</f>
        <v>3000</v>
      </c>
      <c r="H302" s="41">
        <f t="shared" si="21"/>
        <v>3000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3000</v>
      </c>
      <c r="D304" s="30">
        <f>C304</f>
        <v>3000</v>
      </c>
      <c r="E304" s="30">
        <f>D304</f>
        <v>3000</v>
      </c>
      <c r="H304" s="41">
        <f t="shared" si="21"/>
        <v>3000</v>
      </c>
    </row>
    <row r="305" spans="1:8" outlineLevel="2">
      <c r="A305" s="6">
        <v>1101</v>
      </c>
      <c r="B305" s="4" t="s">
        <v>38</v>
      </c>
      <c r="C305" s="5">
        <f>SUM(C306:C307)</f>
        <v>26747</v>
      </c>
      <c r="D305" s="5">
        <f>SUM(D306:D307)</f>
        <v>26747</v>
      </c>
      <c r="E305" s="5">
        <f>SUM(E306:E307)</f>
        <v>26747</v>
      </c>
      <c r="H305" s="41">
        <f t="shared" si="21"/>
        <v>26747</v>
      </c>
    </row>
    <row r="306" spans="1:8" outlineLevel="3">
      <c r="A306" s="29"/>
      <c r="B306" s="28" t="s">
        <v>254</v>
      </c>
      <c r="C306" s="30">
        <v>18637</v>
      </c>
      <c r="D306" s="30">
        <f>C306</f>
        <v>18637</v>
      </c>
      <c r="E306" s="30">
        <f>D306</f>
        <v>18637</v>
      </c>
      <c r="H306" s="41">
        <f t="shared" si="21"/>
        <v>18637</v>
      </c>
    </row>
    <row r="307" spans="1:8" outlineLevel="3">
      <c r="A307" s="29"/>
      <c r="B307" s="28" t="s">
        <v>255</v>
      </c>
      <c r="C307" s="30">
        <v>8110</v>
      </c>
      <c r="D307" s="30">
        <f>C307</f>
        <v>8110</v>
      </c>
      <c r="E307" s="30">
        <f>D307</f>
        <v>8110</v>
      </c>
      <c r="H307" s="41">
        <f t="shared" si="21"/>
        <v>8110</v>
      </c>
    </row>
    <row r="308" spans="1:8" outlineLevel="2">
      <c r="A308" s="6">
        <v>1101</v>
      </c>
      <c r="B308" s="4" t="s">
        <v>39</v>
      </c>
      <c r="C308" s="5">
        <f>SUM(C309:C312)</f>
        <v>244430</v>
      </c>
      <c r="D308" s="5">
        <f>SUM(D309:D312)</f>
        <v>244430</v>
      </c>
      <c r="E308" s="5">
        <f>SUM(E309:E312)</f>
        <v>244430</v>
      </c>
      <c r="H308" s="41">
        <f t="shared" si="21"/>
        <v>244430</v>
      </c>
    </row>
    <row r="309" spans="1:8" outlineLevel="3">
      <c r="A309" s="29"/>
      <c r="B309" s="28" t="s">
        <v>256</v>
      </c>
      <c r="C309" s="30">
        <v>170402</v>
      </c>
      <c r="D309" s="30">
        <f>C309</f>
        <v>170402</v>
      </c>
      <c r="E309" s="30">
        <f>D309</f>
        <v>170402</v>
      </c>
      <c r="H309" s="41">
        <f t="shared" si="21"/>
        <v>170402</v>
      </c>
    </row>
    <row r="310" spans="1:8" outlineLevel="3">
      <c r="A310" s="29"/>
      <c r="B310" s="28" t="s">
        <v>257</v>
      </c>
      <c r="C310" s="30">
        <v>58722</v>
      </c>
      <c r="D310" s="30">
        <f t="shared" ref="D310:E312" si="26">C310</f>
        <v>58722</v>
      </c>
      <c r="E310" s="30">
        <f t="shared" si="26"/>
        <v>58722</v>
      </c>
      <c r="H310" s="41">
        <f t="shared" si="21"/>
        <v>58722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15306</v>
      </c>
      <c r="D312" s="30">
        <f t="shared" si="26"/>
        <v>15306</v>
      </c>
      <c r="E312" s="30">
        <f t="shared" si="26"/>
        <v>15306</v>
      </c>
      <c r="H312" s="41">
        <f t="shared" si="21"/>
        <v>15306</v>
      </c>
    </row>
    <row r="313" spans="1:8" outlineLevel="2">
      <c r="A313" s="6">
        <v>1101</v>
      </c>
      <c r="B313" s="4" t="s">
        <v>112</v>
      </c>
      <c r="C313" s="5">
        <v>1000</v>
      </c>
      <c r="D313" s="5">
        <f>C313</f>
        <v>1000</v>
      </c>
      <c r="E313" s="5">
        <f>D313</f>
        <v>1000</v>
      </c>
      <c r="H313" s="41">
        <f t="shared" si="21"/>
        <v>1000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416080</v>
      </c>
      <c r="D339" s="33">
        <f>D340+D444+D482</f>
        <v>416080</v>
      </c>
      <c r="E339" s="33">
        <f>E340+E444+E482</f>
        <v>416080</v>
      </c>
      <c r="G339" s="39" t="s">
        <v>591</v>
      </c>
      <c r="H339" s="41">
        <f t="shared" si="28"/>
        <v>416080</v>
      </c>
      <c r="I339" s="42"/>
      <c r="J339" s="40" t="b">
        <f>AND(H339=I339)</f>
        <v>0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392080</v>
      </c>
      <c r="D340" s="32">
        <f>D341+D342+D343+D344+D347+D348+D353+D356+D357+D362+D367+BH290668+D371+D372+D373+D376+D377+D378+D382+D388+D391+D392+D395+D398+D399+D404+D407+D408+D409+D412+D415+D416+D419+D420+D421+D422+D429+D443</f>
        <v>392080</v>
      </c>
      <c r="E340" s="32">
        <f>E341+E342+E343+E344+E347+E348+E353+E356+E357+E362+E367+BI290668+E371+E372+E373+E376+E377+E378+E382+E388+E391+E392+E395+E398+E399+E404+E407+E408+E409+E412+E415+E416+E419+E420+E421+E422+E429+E443</f>
        <v>392080</v>
      </c>
      <c r="H340" s="41">
        <f t="shared" si="28"/>
        <v>392080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2000</v>
      </c>
      <c r="D343" s="5">
        <f t="shared" si="31"/>
        <v>2000</v>
      </c>
      <c r="E343" s="5">
        <f t="shared" si="31"/>
        <v>2000</v>
      </c>
      <c r="H343" s="41">
        <f t="shared" si="28"/>
        <v>2000</v>
      </c>
    </row>
    <row r="344" spans="1:10" outlineLevel="2">
      <c r="A344" s="6">
        <v>2201</v>
      </c>
      <c r="B344" s="4" t="s">
        <v>273</v>
      </c>
      <c r="C344" s="5">
        <f>SUM(C345:C346)</f>
        <v>4200</v>
      </c>
      <c r="D344" s="5">
        <f>SUM(D345:D346)</f>
        <v>4200</v>
      </c>
      <c r="E344" s="5">
        <f>SUM(E345:E346)</f>
        <v>4200</v>
      </c>
      <c r="H344" s="41">
        <f t="shared" si="28"/>
        <v>4200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2200</v>
      </c>
      <c r="D346" s="30">
        <f t="shared" si="32"/>
        <v>2200</v>
      </c>
      <c r="E346" s="30">
        <f t="shared" si="32"/>
        <v>2200</v>
      </c>
      <c r="H346" s="41">
        <f t="shared" si="28"/>
        <v>2200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48000</v>
      </c>
      <c r="D348" s="5">
        <f>SUM(D349:D352)</f>
        <v>48000</v>
      </c>
      <c r="E348" s="5">
        <f>SUM(E349:E352)</f>
        <v>48000</v>
      </c>
      <c r="H348" s="41">
        <f t="shared" si="28"/>
        <v>48000</v>
      </c>
    </row>
    <row r="349" spans="1:10" outlineLevel="3">
      <c r="A349" s="29"/>
      <c r="B349" s="28" t="s">
        <v>278</v>
      </c>
      <c r="C349" s="30">
        <v>48000</v>
      </c>
      <c r="D349" s="30">
        <f>C349</f>
        <v>48000</v>
      </c>
      <c r="E349" s="30">
        <f>D349</f>
        <v>48000</v>
      </c>
      <c r="H349" s="41">
        <f t="shared" si="28"/>
        <v>48000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4404</v>
      </c>
      <c r="D357" s="5">
        <f>SUM(D358:D361)</f>
        <v>4404</v>
      </c>
      <c r="E357" s="5">
        <f>SUM(E358:E361)</f>
        <v>4404</v>
      </c>
      <c r="H357" s="41">
        <f t="shared" si="28"/>
        <v>4404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404</v>
      </c>
      <c r="D360" s="30">
        <f t="shared" si="35"/>
        <v>404</v>
      </c>
      <c r="E360" s="30">
        <f t="shared" si="35"/>
        <v>404</v>
      </c>
      <c r="H360" s="41">
        <f t="shared" si="28"/>
        <v>404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39000</v>
      </c>
      <c r="D362" s="5">
        <f>SUM(D363:D366)</f>
        <v>39000</v>
      </c>
      <c r="E362" s="5">
        <f>SUM(E363:E366)</f>
        <v>39000</v>
      </c>
      <c r="H362" s="41">
        <f t="shared" si="28"/>
        <v>39000</v>
      </c>
    </row>
    <row r="363" spans="1:8" outlineLevel="3">
      <c r="A363" s="29"/>
      <c r="B363" s="28" t="s">
        <v>291</v>
      </c>
      <c r="C363" s="30">
        <v>17000</v>
      </c>
      <c r="D363" s="30">
        <f>C363</f>
        <v>17000</v>
      </c>
      <c r="E363" s="30">
        <f>D363</f>
        <v>17000</v>
      </c>
      <c r="H363" s="41">
        <f t="shared" si="28"/>
        <v>17000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700</v>
      </c>
      <c r="D367" s="5">
        <f>C367</f>
        <v>700</v>
      </c>
      <c r="E367" s="5">
        <f>D367</f>
        <v>700</v>
      </c>
      <c r="H367" s="41">
        <f t="shared" si="28"/>
        <v>700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3500</v>
      </c>
      <c r="D371" s="5">
        <f t="shared" si="37"/>
        <v>3500</v>
      </c>
      <c r="E371" s="5">
        <f t="shared" si="37"/>
        <v>3500</v>
      </c>
      <c r="H371" s="41">
        <f t="shared" si="28"/>
        <v>3500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9500</v>
      </c>
      <c r="D378" s="5">
        <f>SUM(D379:D381)</f>
        <v>9500</v>
      </c>
      <c r="E378" s="5">
        <f>SUM(E379:E381)</f>
        <v>9500</v>
      </c>
      <c r="H378" s="41">
        <f t="shared" si="28"/>
        <v>9500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>
        <v>3500</v>
      </c>
      <c r="D380" s="30">
        <f t="shared" ref="D380:E381" si="39">C380</f>
        <v>3500</v>
      </c>
      <c r="E380" s="30">
        <f t="shared" si="39"/>
        <v>3500</v>
      </c>
      <c r="H380" s="41">
        <f t="shared" si="28"/>
        <v>3500</v>
      </c>
    </row>
    <row r="381" spans="1:8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outlineLevel="2">
      <c r="A382" s="6">
        <v>2201</v>
      </c>
      <c r="B382" s="4" t="s">
        <v>114</v>
      </c>
      <c r="C382" s="5">
        <f>SUM(C383:C387)</f>
        <v>4700</v>
      </c>
      <c r="D382" s="5">
        <f>SUM(D383:D387)</f>
        <v>4700</v>
      </c>
      <c r="E382" s="5">
        <f>SUM(E383:E387)</f>
        <v>4700</v>
      </c>
      <c r="H382" s="41">
        <f t="shared" si="28"/>
        <v>4700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1"/>
        <v>25000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1976</v>
      </c>
      <c r="D404" s="5">
        <f>SUM(D405:D406)</f>
        <v>1976</v>
      </c>
      <c r="E404" s="5">
        <f>SUM(E405:E406)</f>
        <v>1976</v>
      </c>
      <c r="H404" s="41">
        <f t="shared" si="41"/>
        <v>1976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976</v>
      </c>
      <c r="D406" s="30">
        <f t="shared" si="45"/>
        <v>976</v>
      </c>
      <c r="E406" s="30">
        <f t="shared" si="45"/>
        <v>976</v>
      </c>
      <c r="H406" s="41">
        <f t="shared" si="41"/>
        <v>976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1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1700</v>
      </c>
      <c r="D422" s="5">
        <f>SUM(D423:D428)</f>
        <v>1700</v>
      </c>
      <c r="E422" s="5">
        <f>SUM(E423:E428)</f>
        <v>1700</v>
      </c>
      <c r="H422" s="41">
        <f t="shared" si="41"/>
        <v>1700</v>
      </c>
    </row>
    <row r="423" spans="1:8" outlineLevel="3">
      <c r="A423" s="29"/>
      <c r="B423" s="28" t="s">
        <v>336</v>
      </c>
      <c r="C423" s="30">
        <v>1000</v>
      </c>
      <c r="D423" s="30">
        <f>C423</f>
        <v>1000</v>
      </c>
      <c r="E423" s="30">
        <f>D423</f>
        <v>1000</v>
      </c>
      <c r="H423" s="41">
        <f t="shared" si="41"/>
        <v>1000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400</v>
      </c>
      <c r="D427" s="30">
        <f t="shared" si="48"/>
        <v>400</v>
      </c>
      <c r="E427" s="30">
        <f t="shared" si="48"/>
        <v>400</v>
      </c>
      <c r="H427" s="41">
        <f t="shared" si="41"/>
        <v>400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210000</v>
      </c>
      <c r="D429" s="5">
        <f>SUM(D430:D442)</f>
        <v>210000</v>
      </c>
      <c r="E429" s="5">
        <f>SUM(E430:E442)</f>
        <v>210000</v>
      </c>
      <c r="H429" s="41">
        <f t="shared" si="41"/>
        <v>210000</v>
      </c>
    </row>
    <row r="430" spans="1:8" outlineLevel="3">
      <c r="A430" s="29"/>
      <c r="B430" s="28" t="s">
        <v>343</v>
      </c>
      <c r="C430" s="30">
        <v>8000</v>
      </c>
      <c r="D430" s="30">
        <f>C430</f>
        <v>8000</v>
      </c>
      <c r="E430" s="30">
        <f>D430</f>
        <v>8000</v>
      </c>
      <c r="H430" s="41">
        <f t="shared" si="41"/>
        <v>8000</v>
      </c>
    </row>
    <row r="431" spans="1:8" outlineLevel="3">
      <c r="A431" s="29"/>
      <c r="B431" s="28" t="s">
        <v>344</v>
      </c>
      <c r="C431" s="30">
        <v>180000</v>
      </c>
      <c r="D431" s="30">
        <f t="shared" ref="D431:E442" si="49">C431</f>
        <v>180000</v>
      </c>
      <c r="E431" s="30">
        <f t="shared" si="49"/>
        <v>180000</v>
      </c>
      <c r="H431" s="41">
        <f t="shared" si="41"/>
        <v>180000</v>
      </c>
    </row>
    <row r="432" spans="1:8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outlineLevel="3">
      <c r="A442" s="29"/>
      <c r="B442" s="28" t="s">
        <v>355</v>
      </c>
      <c r="C442" s="30">
        <v>4000</v>
      </c>
      <c r="D442" s="30">
        <f t="shared" si="49"/>
        <v>4000</v>
      </c>
      <c r="E442" s="30">
        <f t="shared" si="49"/>
        <v>4000</v>
      </c>
      <c r="H442" s="41">
        <f t="shared" si="41"/>
        <v>4000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24000</v>
      </c>
      <c r="D444" s="32">
        <f>D445+D454+D455+D459+D462+D463+D468+D474+D477+D480+D481+D450</f>
        <v>24000</v>
      </c>
      <c r="E444" s="32">
        <f>E445+E454+E455+E459+E462+E463+E468+E474+E477+E480+E481+E450</f>
        <v>24000</v>
      </c>
      <c r="H444" s="41">
        <f t="shared" si="41"/>
        <v>24000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2500</v>
      </c>
      <c r="D463" s="5">
        <f>SUM(D464:D467)</f>
        <v>2500</v>
      </c>
      <c r="E463" s="5">
        <f>SUM(E464:E467)</f>
        <v>2500</v>
      </c>
      <c r="H463" s="41">
        <f t="shared" si="51"/>
        <v>2500</v>
      </c>
    </row>
    <row r="464" spans="1:8" ht="15" customHeight="1" outlineLevel="3">
      <c r="A464" s="28"/>
      <c r="B464" s="28" t="s">
        <v>373</v>
      </c>
      <c r="C464" s="30">
        <v>500</v>
      </c>
      <c r="D464" s="30">
        <f>C464</f>
        <v>500</v>
      </c>
      <c r="E464" s="30">
        <f>D464</f>
        <v>500</v>
      </c>
      <c r="H464" s="41">
        <f t="shared" si="51"/>
        <v>500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2000</v>
      </c>
      <c r="D466" s="30">
        <f t="shared" si="55"/>
        <v>2000</v>
      </c>
      <c r="E466" s="30">
        <f t="shared" si="55"/>
        <v>2000</v>
      </c>
      <c r="H466" s="41">
        <f t="shared" si="51"/>
        <v>2000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25918</v>
      </c>
      <c r="D483" s="35">
        <f>D484+D504+D509+D522+D528+D538</f>
        <v>25918</v>
      </c>
      <c r="E483" s="35">
        <f>E484+E504+E509+E522+E528+E538</f>
        <v>25918</v>
      </c>
      <c r="G483" s="39" t="s">
        <v>592</v>
      </c>
      <c r="H483" s="41">
        <f t="shared" si="51"/>
        <v>25918</v>
      </c>
      <c r="I483" s="42"/>
      <c r="J483" s="40" t="b">
        <f>AND(H483=I483)</f>
        <v>0</v>
      </c>
    </row>
    <row r="484" spans="1:10" outlineLevel="1">
      <c r="A484" s="153" t="s">
        <v>390</v>
      </c>
      <c r="B484" s="154"/>
      <c r="C484" s="32">
        <f>C485+C486+C490+C491+C494+C497+C500+C501+C502+C503</f>
        <v>7165</v>
      </c>
      <c r="D484" s="32">
        <f>D485+D486+D490+D491+D494+D497+D500+D501+D502+D503</f>
        <v>7165</v>
      </c>
      <c r="E484" s="32">
        <f>E485+E486+E490+E491+E494+E497+E500+E501+E502+E503</f>
        <v>7165</v>
      </c>
      <c r="H484" s="41">
        <f t="shared" si="51"/>
        <v>7165</v>
      </c>
    </row>
    <row r="485" spans="1:10" outlineLevel="2">
      <c r="A485" s="6">
        <v>3302</v>
      </c>
      <c r="B485" s="4" t="s">
        <v>391</v>
      </c>
      <c r="C485" s="5">
        <v>200</v>
      </c>
      <c r="D485" s="5">
        <f>C485</f>
        <v>200</v>
      </c>
      <c r="E485" s="5">
        <f>D485</f>
        <v>200</v>
      </c>
      <c r="H485" s="41">
        <f t="shared" si="51"/>
        <v>200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2465</v>
      </c>
      <c r="D494" s="5">
        <f>SUM(D495:D496)</f>
        <v>2465</v>
      </c>
      <c r="E494" s="5">
        <f>SUM(E495:E496)</f>
        <v>2465</v>
      </c>
      <c r="H494" s="41">
        <f t="shared" si="51"/>
        <v>2465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465</v>
      </c>
      <c r="D496" s="30">
        <f>C496</f>
        <v>465</v>
      </c>
      <c r="E496" s="30">
        <f>D496</f>
        <v>465</v>
      </c>
      <c r="H496" s="41">
        <f t="shared" si="51"/>
        <v>465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1000</v>
      </c>
      <c r="D507" s="5">
        <f t="shared" si="60"/>
        <v>1000</v>
      </c>
      <c r="E507" s="5">
        <f t="shared" si="60"/>
        <v>1000</v>
      </c>
      <c r="H507" s="41">
        <f t="shared" si="51"/>
        <v>1000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10200</v>
      </c>
      <c r="D509" s="32">
        <f>D510+D511+D512+D513+D517+D518+D519+D520+D521</f>
        <v>10200</v>
      </c>
      <c r="E509" s="32">
        <f>E510+E511+E512+E513+E517+E518+E519+E520+E521</f>
        <v>10200</v>
      </c>
      <c r="F509" s="51"/>
      <c r="H509" s="41">
        <f t="shared" si="51"/>
        <v>10200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100</v>
      </c>
      <c r="D518" s="5">
        <f t="shared" si="62"/>
        <v>100</v>
      </c>
      <c r="E518" s="5">
        <f t="shared" si="62"/>
        <v>100</v>
      </c>
      <c r="H518" s="41">
        <f t="shared" si="63"/>
        <v>100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outlineLevel="2">
      <c r="A520" s="6">
        <v>3305</v>
      </c>
      <c r="B520" s="4" t="s">
        <v>425</v>
      </c>
      <c r="C520" s="5">
        <v>7500</v>
      </c>
      <c r="D520" s="5">
        <f t="shared" si="62"/>
        <v>7500</v>
      </c>
      <c r="E520" s="5">
        <f t="shared" si="62"/>
        <v>7500</v>
      </c>
      <c r="H520" s="41">
        <f t="shared" si="63"/>
        <v>7500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3" t="s">
        <v>426</v>
      </c>
      <c r="B522" s="154"/>
      <c r="C522" s="32">
        <f>SUM(C523:C527)</f>
        <v>5500</v>
      </c>
      <c r="D522" s="32">
        <f>SUM(D523:D527)</f>
        <v>5500</v>
      </c>
      <c r="E522" s="32">
        <f>SUM(E523:E527)</f>
        <v>5500</v>
      </c>
      <c r="H522" s="41">
        <f t="shared" si="63"/>
        <v>5500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5500</v>
      </c>
      <c r="D526" s="5">
        <f t="shared" si="64"/>
        <v>5500</v>
      </c>
      <c r="E526" s="5">
        <f t="shared" si="64"/>
        <v>5500</v>
      </c>
      <c r="H526" s="41">
        <f t="shared" si="63"/>
        <v>5500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2053</v>
      </c>
      <c r="D538" s="32">
        <f>SUM(D539:D544)</f>
        <v>2053</v>
      </c>
      <c r="E538" s="32">
        <f>SUM(E539:E544)</f>
        <v>2053</v>
      </c>
      <c r="H538" s="41">
        <f t="shared" si="63"/>
        <v>2053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2053</v>
      </c>
      <c r="D540" s="5">
        <f t="shared" ref="D540:E543" si="66">C540</f>
        <v>2053</v>
      </c>
      <c r="E540" s="5">
        <f t="shared" si="66"/>
        <v>2053</v>
      </c>
      <c r="H540" s="41">
        <f t="shared" si="63"/>
        <v>2053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5000</v>
      </c>
      <c r="D547" s="35">
        <f>D548+D549</f>
        <v>5000</v>
      </c>
      <c r="E547" s="35">
        <f>E548+E549</f>
        <v>5000</v>
      </c>
      <c r="G547" s="39" t="s">
        <v>593</v>
      </c>
      <c r="H547" s="41">
        <f t="shared" si="63"/>
        <v>5000</v>
      </c>
      <c r="I547" s="42"/>
      <c r="J547" s="40" t="b">
        <f>AND(H547=I547)</f>
        <v>0</v>
      </c>
    </row>
    <row r="548" spans="1:10" outlineLevel="1">
      <c r="A548" s="153" t="s">
        <v>450</v>
      </c>
      <c r="B548" s="154"/>
      <c r="C548" s="32">
        <v>5000</v>
      </c>
      <c r="D548" s="32">
        <f>C548</f>
        <v>5000</v>
      </c>
      <c r="E548" s="32">
        <f>D548</f>
        <v>5000</v>
      </c>
      <c r="H548" s="41">
        <f t="shared" si="63"/>
        <v>5000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3" t="s">
        <v>457</v>
      </c>
      <c r="B552" s="15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7" t="s">
        <v>62</v>
      </c>
      <c r="B559" s="158"/>
      <c r="C559" s="37">
        <f>C560+C716+C725</f>
        <v>612000</v>
      </c>
      <c r="D559" s="37">
        <f>D560+D716+D725</f>
        <v>612000</v>
      </c>
      <c r="E559" s="37">
        <f>E560+E716+E725</f>
        <v>612000</v>
      </c>
      <c r="G559" s="39" t="s">
        <v>62</v>
      </c>
      <c r="H559" s="41">
        <f t="shared" si="63"/>
        <v>612000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537000</v>
      </c>
      <c r="D560" s="36">
        <f>D561+D638+D642+D645</f>
        <v>537000</v>
      </c>
      <c r="E560" s="36">
        <f>E561+E638+E642+E645</f>
        <v>537000</v>
      </c>
      <c r="G560" s="39" t="s">
        <v>61</v>
      </c>
      <c r="H560" s="41">
        <f t="shared" si="63"/>
        <v>537000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537000</v>
      </c>
      <c r="D561" s="38">
        <f>D562+D567+D568+D569+D576+D577+D581+D584+D585+D586+D587+D592+D595+D599+D603+D610+D616+D628</f>
        <v>537000</v>
      </c>
      <c r="E561" s="38">
        <f>E562+E567+E568+E569+E576+E577+E581+E584+E585+E586+E587+E592+E595+E599+E603+E610+E616+E628</f>
        <v>537000</v>
      </c>
      <c r="G561" s="39" t="s">
        <v>595</v>
      </c>
      <c r="H561" s="41">
        <f t="shared" si="63"/>
        <v>537000</v>
      </c>
      <c r="I561" s="42"/>
      <c r="J561" s="40" t="b">
        <f>AND(H561=I561)</f>
        <v>0</v>
      </c>
    </row>
    <row r="562" spans="1:10" outlineLevel="1">
      <c r="A562" s="153" t="s">
        <v>466</v>
      </c>
      <c r="B562" s="154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3" t="s">
        <v>480</v>
      </c>
      <c r="B576" s="154"/>
      <c r="C576" s="32">
        <v>7369</v>
      </c>
      <c r="D576" s="32">
        <f>C576</f>
        <v>7369</v>
      </c>
      <c r="E576" s="32">
        <f>D576</f>
        <v>7369</v>
      </c>
      <c r="H576" s="41">
        <f t="shared" si="63"/>
        <v>7369</v>
      </c>
    </row>
    <row r="577" spans="1:8" outlineLevel="1">
      <c r="A577" s="153" t="s">
        <v>481</v>
      </c>
      <c r="B577" s="154"/>
      <c r="C577" s="32">
        <f>SUM(C578:C580)</f>
        <v>1000</v>
      </c>
      <c r="D577" s="32">
        <f>SUM(D578:D580)</f>
        <v>1000</v>
      </c>
      <c r="E577" s="32">
        <f>SUM(E578:E580)</f>
        <v>1000</v>
      </c>
      <c r="H577" s="41">
        <f t="shared" si="63"/>
        <v>1000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1000</v>
      </c>
      <c r="D579" s="5">
        <f t="shared" si="70"/>
        <v>1000</v>
      </c>
      <c r="E579" s="5">
        <f t="shared" si="70"/>
        <v>1000</v>
      </c>
      <c r="H579" s="41">
        <f t="shared" si="71"/>
        <v>1000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3" t="s">
        <v>485</v>
      </c>
      <c r="B581" s="154"/>
      <c r="C581" s="32">
        <f>SUM(C582:C583)</f>
        <v>368183</v>
      </c>
      <c r="D581" s="32">
        <f>SUM(D582:D583)</f>
        <v>368183</v>
      </c>
      <c r="E581" s="32">
        <f>SUM(E582:E583)</f>
        <v>368183</v>
      </c>
      <c r="H581" s="41">
        <f t="shared" si="71"/>
        <v>368183</v>
      </c>
    </row>
    <row r="582" spans="1:8" outlineLevel="2">
      <c r="A582" s="7">
        <v>6606</v>
      </c>
      <c r="B582" s="4" t="s">
        <v>486</v>
      </c>
      <c r="C582" s="5">
        <v>358183</v>
      </c>
      <c r="D582" s="5">
        <f t="shared" ref="D582:E586" si="72">C582</f>
        <v>358183</v>
      </c>
      <c r="E582" s="5">
        <f t="shared" si="72"/>
        <v>358183</v>
      </c>
      <c r="H582" s="41">
        <f t="shared" si="71"/>
        <v>358183</v>
      </c>
    </row>
    <row r="583" spans="1:8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10000</v>
      </c>
      <c r="D585" s="32">
        <f t="shared" si="72"/>
        <v>10000</v>
      </c>
      <c r="E585" s="32">
        <f t="shared" si="72"/>
        <v>10000</v>
      </c>
      <c r="H585" s="41">
        <f t="shared" si="71"/>
        <v>10000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79692</v>
      </c>
      <c r="D587" s="32">
        <f>SUM(D588:D591)</f>
        <v>79692</v>
      </c>
      <c r="E587" s="32">
        <f>SUM(E588:E591)</f>
        <v>79692</v>
      </c>
      <c r="H587" s="41">
        <f t="shared" si="71"/>
        <v>79692</v>
      </c>
    </row>
    <row r="588" spans="1:8" outlineLevel="2">
      <c r="A588" s="7">
        <v>6610</v>
      </c>
      <c r="B588" s="4" t="s">
        <v>492</v>
      </c>
      <c r="C588" s="5">
        <v>79692</v>
      </c>
      <c r="D588" s="5">
        <f>C588</f>
        <v>79692</v>
      </c>
      <c r="E588" s="5">
        <f>D588</f>
        <v>79692</v>
      </c>
      <c r="H588" s="41">
        <f t="shared" si="71"/>
        <v>79692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11000</v>
      </c>
      <c r="D595" s="32">
        <f>SUM(D596:D598)</f>
        <v>11000</v>
      </c>
      <c r="E595" s="32">
        <f>SUM(E596:E598)</f>
        <v>11000</v>
      </c>
      <c r="H595" s="41">
        <f t="shared" si="71"/>
        <v>11000</v>
      </c>
    </row>
    <row r="596" spans="1:8" outlineLevel="2">
      <c r="A596" s="7">
        <v>6612</v>
      </c>
      <c r="B596" s="4" t="s">
        <v>499</v>
      </c>
      <c r="C596" s="5">
        <v>11000</v>
      </c>
      <c r="D596" s="5">
        <f>C596</f>
        <v>11000</v>
      </c>
      <c r="E596" s="5">
        <f>D596</f>
        <v>11000</v>
      </c>
      <c r="H596" s="41">
        <f t="shared" si="71"/>
        <v>11000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3" t="s">
        <v>513</v>
      </c>
      <c r="B610" s="154"/>
      <c r="C610" s="32">
        <f>SUM(C611:C615)</f>
        <v>34756</v>
      </c>
      <c r="D610" s="32">
        <f>SUM(D611:D615)</f>
        <v>34756</v>
      </c>
      <c r="E610" s="32">
        <f>SUM(E611:E615)</f>
        <v>34756</v>
      </c>
      <c r="H610" s="41">
        <f t="shared" si="71"/>
        <v>34756</v>
      </c>
    </row>
    <row r="611" spans="1:8" outlineLevel="2">
      <c r="A611" s="7">
        <v>6615</v>
      </c>
      <c r="B611" s="4" t="s">
        <v>514</v>
      </c>
      <c r="C611" s="5">
        <v>5000</v>
      </c>
      <c r="D611" s="5">
        <f>C611</f>
        <v>5000</v>
      </c>
      <c r="E611" s="5">
        <f>D611</f>
        <v>5000</v>
      </c>
      <c r="H611" s="41">
        <f t="shared" si="71"/>
        <v>5000</v>
      </c>
    </row>
    <row r="612" spans="1:8" outlineLevel="2">
      <c r="A612" s="7">
        <v>6615</v>
      </c>
      <c r="B612" s="4" t="s">
        <v>515</v>
      </c>
      <c r="C612" s="5">
        <v>5000</v>
      </c>
      <c r="D612" s="5">
        <f t="shared" ref="D612:E615" si="77">C612</f>
        <v>5000</v>
      </c>
      <c r="E612" s="5">
        <f t="shared" si="77"/>
        <v>5000</v>
      </c>
      <c r="H612" s="41">
        <f t="shared" si="71"/>
        <v>5000</v>
      </c>
    </row>
    <row r="613" spans="1:8" outlineLevel="2">
      <c r="A613" s="7">
        <v>6615</v>
      </c>
      <c r="B613" s="4" t="s">
        <v>516</v>
      </c>
      <c r="C613" s="5">
        <v>24756</v>
      </c>
      <c r="D613" s="5">
        <f t="shared" si="77"/>
        <v>24756</v>
      </c>
      <c r="E613" s="5">
        <f t="shared" si="77"/>
        <v>24756</v>
      </c>
      <c r="H613" s="41">
        <f t="shared" si="71"/>
        <v>24756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3" t="s">
        <v>519</v>
      </c>
      <c r="B616" s="15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15000</v>
      </c>
      <c r="D628" s="32">
        <f>SUM(D629:D637)</f>
        <v>15000</v>
      </c>
      <c r="E628" s="32">
        <f>SUM(E629:E637)</f>
        <v>15000</v>
      </c>
      <c r="H628" s="41">
        <f t="shared" si="71"/>
        <v>15000</v>
      </c>
    </row>
    <row r="629" spans="1:10" outlineLevel="2">
      <c r="A629" s="7">
        <v>6617</v>
      </c>
      <c r="B629" s="4" t="s">
        <v>532</v>
      </c>
      <c r="C629" s="5">
        <v>15000</v>
      </c>
      <c r="D629" s="5">
        <f>C629</f>
        <v>15000</v>
      </c>
      <c r="E629" s="5">
        <f>D629</f>
        <v>15000</v>
      </c>
      <c r="H629" s="41">
        <f t="shared" si="71"/>
        <v>15000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3" t="s">
        <v>546</v>
      </c>
      <c r="B643" s="15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75000</v>
      </c>
      <c r="D716" s="36">
        <f>D717</f>
        <v>75000</v>
      </c>
      <c r="E716" s="36">
        <f>E717</f>
        <v>75000</v>
      </c>
      <c r="G716" s="39" t="s">
        <v>66</v>
      </c>
      <c r="H716" s="41">
        <f t="shared" si="92"/>
        <v>75000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75000</v>
      </c>
      <c r="D717" s="33">
        <f>D718+D722</f>
        <v>75000</v>
      </c>
      <c r="E717" s="33">
        <f>E718+E722</f>
        <v>75000</v>
      </c>
      <c r="G717" s="39" t="s">
        <v>599</v>
      </c>
      <c r="H717" s="41">
        <f t="shared" si="92"/>
        <v>75000</v>
      </c>
      <c r="I717" s="42"/>
      <c r="J717" s="40" t="b">
        <f>AND(H717=I717)</f>
        <v>0</v>
      </c>
    </row>
    <row r="718" spans="1:10" outlineLevel="1" collapsed="1">
      <c r="A718" s="165" t="s">
        <v>851</v>
      </c>
      <c r="B718" s="166"/>
      <c r="C718" s="31">
        <f>SUM(C719:C721)</f>
        <v>75000</v>
      </c>
      <c r="D718" s="31">
        <f>SUM(D719:D721)</f>
        <v>75000</v>
      </c>
      <c r="E718" s="31">
        <f>SUM(E719:E721)</f>
        <v>75000</v>
      </c>
      <c r="H718" s="41">
        <f t="shared" si="92"/>
        <v>75000</v>
      </c>
    </row>
    <row r="719" spans="1:10" ht="15" customHeight="1" outlineLevel="2">
      <c r="A719" s="6">
        <v>10950</v>
      </c>
      <c r="B719" s="4" t="s">
        <v>572</v>
      </c>
      <c r="C719" s="5">
        <v>75000</v>
      </c>
      <c r="D719" s="5">
        <f>C719</f>
        <v>75000</v>
      </c>
      <c r="E719" s="5">
        <f>D719</f>
        <v>75000</v>
      </c>
      <c r="H719" s="41">
        <f t="shared" si="92"/>
        <v>75000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198" t="s">
        <v>815</v>
      </c>
      <c r="B1" s="19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39" zoomScale="120" zoomScaleNormal="120" workbookViewId="0">
      <selection activeCell="L720" sqref="L720"/>
    </sheetView>
  </sheetViews>
  <sheetFormatPr defaultColWidth="9.140625" defaultRowHeight="15" outlineLevelRow="3"/>
  <cols>
    <col min="1" max="1" width="7" bestFit="1" customWidth="1"/>
    <col min="2" max="2" width="92.5703125" customWidth="1"/>
    <col min="3" max="5" width="16.2851562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42" t="s">
        <v>30</v>
      </c>
      <c r="B1" s="142"/>
      <c r="C1" s="142"/>
      <c r="D1" s="141" t="s">
        <v>853</v>
      </c>
      <c r="E1" s="141" t="s">
        <v>852</v>
      </c>
      <c r="G1" s="43" t="s">
        <v>31</v>
      </c>
      <c r="H1" s="44">
        <f>C2+C114</f>
        <v>2774000</v>
      </c>
      <c r="I1" s="45"/>
      <c r="J1" s="46" t="b">
        <f>AND(H1=I1)</f>
        <v>0</v>
      </c>
    </row>
    <row r="2" spans="1:14">
      <c r="A2" s="143" t="s">
        <v>60</v>
      </c>
      <c r="B2" s="143"/>
      <c r="C2" s="26">
        <f>C3+C67</f>
        <v>2158454</v>
      </c>
      <c r="D2" s="26">
        <f>D3+D67</f>
        <v>2158454</v>
      </c>
      <c r="E2" s="26">
        <f>E3+E67</f>
        <v>2158454</v>
      </c>
      <c r="G2" s="39" t="s">
        <v>60</v>
      </c>
      <c r="H2" s="41">
        <f>C2</f>
        <v>2158454</v>
      </c>
      <c r="I2" s="42"/>
      <c r="J2" s="40" t="b">
        <f>AND(H2=I2)</f>
        <v>0</v>
      </c>
    </row>
    <row r="3" spans="1:14">
      <c r="A3" s="144" t="s">
        <v>578</v>
      </c>
      <c r="B3" s="144"/>
      <c r="C3" s="23">
        <f>C4+C11+C38+C61</f>
        <v>364200</v>
      </c>
      <c r="D3" s="23">
        <f>D4+D11+D38+D61</f>
        <v>364200</v>
      </c>
      <c r="E3" s="23">
        <f>E4+E11+E38+E61</f>
        <v>364200</v>
      </c>
      <c r="G3" s="39" t="s">
        <v>57</v>
      </c>
      <c r="H3" s="41">
        <f t="shared" ref="H3:H66" si="0">C3</f>
        <v>364200</v>
      </c>
      <c r="I3" s="42"/>
      <c r="J3" s="40" t="b">
        <f>AND(H3=I3)</f>
        <v>0</v>
      </c>
    </row>
    <row r="4" spans="1:14" ht="15" customHeight="1">
      <c r="A4" s="145" t="s">
        <v>124</v>
      </c>
      <c r="B4" s="146"/>
      <c r="C4" s="21">
        <f>SUM(C5:C10)</f>
        <v>155000</v>
      </c>
      <c r="D4" s="21">
        <f>SUM(D5:D10)</f>
        <v>155000</v>
      </c>
      <c r="E4" s="21">
        <f>SUM(E5:E10)</f>
        <v>155000</v>
      </c>
      <c r="F4" s="17"/>
      <c r="G4" s="39" t="s">
        <v>53</v>
      </c>
      <c r="H4" s="41">
        <f t="shared" si="0"/>
        <v>155000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</v>
      </c>
      <c r="D7" s="2">
        <f t="shared" si="1"/>
        <v>65000</v>
      </c>
      <c r="E7" s="2">
        <f t="shared" si="1"/>
        <v>65000</v>
      </c>
      <c r="F7" s="17"/>
      <c r="G7" s="17"/>
      <c r="H7" s="41">
        <f t="shared" si="0"/>
        <v>65000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5" t="s">
        <v>125</v>
      </c>
      <c r="B11" s="146"/>
      <c r="C11" s="21">
        <f>SUM(C12:C37)</f>
        <v>24200</v>
      </c>
      <c r="D11" s="21">
        <f>SUM(D12:D37)</f>
        <v>24200</v>
      </c>
      <c r="E11" s="21">
        <f>SUM(E12:E37)</f>
        <v>24200</v>
      </c>
      <c r="F11" s="17"/>
      <c r="G11" s="39" t="s">
        <v>54</v>
      </c>
      <c r="H11" s="41">
        <f t="shared" si="0"/>
        <v>24200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13200</v>
      </c>
      <c r="D12" s="2">
        <f>C12</f>
        <v>13200</v>
      </c>
      <c r="E12" s="2">
        <f>D12</f>
        <v>13200</v>
      </c>
      <c r="H12" s="41">
        <f t="shared" si="0"/>
        <v>13200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1500</v>
      </c>
      <c r="D15" s="2">
        <f t="shared" si="2"/>
        <v>1500</v>
      </c>
      <c r="E15" s="2">
        <f t="shared" si="2"/>
        <v>1500</v>
      </c>
      <c r="H15" s="41">
        <f t="shared" si="0"/>
        <v>1500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>
      <c r="A38" s="145" t="s">
        <v>145</v>
      </c>
      <c r="B38" s="146"/>
      <c r="C38" s="21">
        <f>SUM(C39:C60)</f>
        <v>185000</v>
      </c>
      <c r="D38" s="21">
        <f>SUM(D39:D60)</f>
        <v>185000</v>
      </c>
      <c r="E38" s="21">
        <f>SUM(E39:E60)</f>
        <v>185000</v>
      </c>
      <c r="G38" s="39" t="s">
        <v>55</v>
      </c>
      <c r="H38" s="41">
        <f t="shared" si="0"/>
        <v>185000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outlineLevel="1">
      <c r="A49" s="20">
        <v>3207</v>
      </c>
      <c r="B49" s="20" t="s">
        <v>149</v>
      </c>
      <c r="C49" s="2">
        <v>300</v>
      </c>
      <c r="D49" s="2">
        <f t="shared" si="4"/>
        <v>300</v>
      </c>
      <c r="E49" s="2">
        <f t="shared" si="4"/>
        <v>300</v>
      </c>
      <c r="H49" s="41">
        <f t="shared" si="0"/>
        <v>300</v>
      </c>
    </row>
    <row r="50" spans="1:10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outlineLevel="1">
      <c r="A52" s="20">
        <v>3299</v>
      </c>
      <c r="B52" s="20" t="s">
        <v>152</v>
      </c>
      <c r="C52" s="2">
        <v>200</v>
      </c>
      <c r="D52" s="2">
        <f t="shared" si="4"/>
        <v>200</v>
      </c>
      <c r="E52" s="2">
        <f t="shared" si="4"/>
        <v>200</v>
      </c>
      <c r="H52" s="41">
        <f t="shared" si="0"/>
        <v>200</v>
      </c>
    </row>
    <row r="53" spans="1:10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127000</v>
      </c>
      <c r="D55" s="2">
        <f t="shared" si="4"/>
        <v>127000</v>
      </c>
      <c r="E55" s="2">
        <f t="shared" si="4"/>
        <v>127000</v>
      </c>
      <c r="H55" s="41">
        <f t="shared" si="0"/>
        <v>127000</v>
      </c>
    </row>
    <row r="56" spans="1:10" outlineLevel="1">
      <c r="A56" s="20">
        <v>3303</v>
      </c>
      <c r="B56" s="20" t="s">
        <v>154</v>
      </c>
      <c r="C56" s="2">
        <v>20000</v>
      </c>
      <c r="D56" s="2">
        <f t="shared" ref="D56:E60" si="5">C56</f>
        <v>20000</v>
      </c>
      <c r="E56" s="2">
        <f t="shared" si="5"/>
        <v>20000</v>
      </c>
      <c r="H56" s="41">
        <f t="shared" si="0"/>
        <v>20000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45" t="s">
        <v>158</v>
      </c>
      <c r="B61" s="14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4" t="s">
        <v>579</v>
      </c>
      <c r="B67" s="144"/>
      <c r="C67" s="25">
        <f>C97+C68</f>
        <v>1794254</v>
      </c>
      <c r="D67" s="25">
        <f>D97+D68</f>
        <v>1794254</v>
      </c>
      <c r="E67" s="25">
        <f>E97+E68</f>
        <v>1794254</v>
      </c>
      <c r="G67" s="39" t="s">
        <v>59</v>
      </c>
      <c r="H67" s="41">
        <f t="shared" ref="H67:H130" si="7">C67</f>
        <v>1794254</v>
      </c>
      <c r="I67" s="42"/>
      <c r="J67" s="40" t="b">
        <f>AND(H67=I67)</f>
        <v>0</v>
      </c>
    </row>
    <row r="68" spans="1:10">
      <c r="A68" s="145" t="s">
        <v>163</v>
      </c>
      <c r="B68" s="146"/>
      <c r="C68" s="21">
        <f>SUM(C69:C96)</f>
        <v>81832</v>
      </c>
      <c r="D68" s="21">
        <f>SUM(D69:D96)</f>
        <v>81832</v>
      </c>
      <c r="E68" s="21">
        <f>SUM(E69:E96)</f>
        <v>81832</v>
      </c>
      <c r="G68" s="39" t="s">
        <v>56</v>
      </c>
      <c r="H68" s="41">
        <f t="shared" si="7"/>
        <v>81832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26000</v>
      </c>
      <c r="D79" s="2">
        <f t="shared" si="8"/>
        <v>26000</v>
      </c>
      <c r="E79" s="2">
        <f t="shared" si="8"/>
        <v>26000</v>
      </c>
      <c r="H79" s="41">
        <f t="shared" si="7"/>
        <v>26000</v>
      </c>
    </row>
    <row r="80" spans="1:10" ht="15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customHeight="1" outlineLevel="1">
      <c r="A81" s="3">
        <v>5203</v>
      </c>
      <c r="B81" s="2" t="s">
        <v>21</v>
      </c>
      <c r="C81" s="2">
        <v>11000</v>
      </c>
      <c r="D81" s="2">
        <f t="shared" si="8"/>
        <v>11000</v>
      </c>
      <c r="E81" s="2">
        <f t="shared" si="8"/>
        <v>11000</v>
      </c>
      <c r="H81" s="41">
        <f t="shared" si="7"/>
        <v>11000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432</v>
      </c>
      <c r="D83" s="2">
        <f t="shared" si="8"/>
        <v>432</v>
      </c>
      <c r="E83" s="2">
        <f t="shared" si="8"/>
        <v>432</v>
      </c>
      <c r="H83" s="41">
        <f t="shared" si="7"/>
        <v>432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6400</v>
      </c>
      <c r="D85" s="2">
        <f t="shared" si="8"/>
        <v>6400</v>
      </c>
      <c r="E85" s="2">
        <f t="shared" si="8"/>
        <v>6400</v>
      </c>
      <c r="H85" s="41">
        <f t="shared" si="7"/>
        <v>6400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12000</v>
      </c>
      <c r="D88" s="2">
        <f t="shared" si="9"/>
        <v>12000</v>
      </c>
      <c r="E88" s="2">
        <f t="shared" si="9"/>
        <v>12000</v>
      </c>
      <c r="H88" s="41">
        <f t="shared" si="7"/>
        <v>12000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10000</v>
      </c>
      <c r="D93" s="2">
        <f t="shared" si="9"/>
        <v>10000</v>
      </c>
      <c r="E93" s="2">
        <f t="shared" si="9"/>
        <v>10000</v>
      </c>
      <c r="H93" s="41">
        <f t="shared" si="7"/>
        <v>10000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1712422</v>
      </c>
      <c r="D97" s="21">
        <f>SUM(D98:D113)</f>
        <v>1712422</v>
      </c>
      <c r="E97" s="21">
        <f>SUM(E98:E113)</f>
        <v>1712422</v>
      </c>
      <c r="G97" s="39" t="s">
        <v>58</v>
      </c>
      <c r="H97" s="41">
        <f t="shared" si="7"/>
        <v>1712422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309422</v>
      </c>
      <c r="D98" s="2">
        <f>C98</f>
        <v>309422</v>
      </c>
      <c r="E98" s="2">
        <f>D98</f>
        <v>309422</v>
      </c>
      <c r="H98" s="41">
        <f t="shared" si="7"/>
        <v>309422</v>
      </c>
    </row>
    <row r="99" spans="1:10" ht="15" customHeight="1" outlineLevel="1">
      <c r="A99" s="3">
        <v>6002</v>
      </c>
      <c r="B99" s="1" t="s">
        <v>185</v>
      </c>
      <c r="C99" s="2">
        <v>100000</v>
      </c>
      <c r="D99" s="2">
        <f t="shared" ref="D99:E113" si="10">C99</f>
        <v>100000</v>
      </c>
      <c r="E99" s="2">
        <f t="shared" si="10"/>
        <v>100000</v>
      </c>
      <c r="H99" s="41">
        <f t="shared" si="7"/>
        <v>100000</v>
      </c>
    </row>
    <row r="100" spans="1:10" ht="15" customHeight="1" outlineLevel="1">
      <c r="A100" s="3">
        <v>6003</v>
      </c>
      <c r="B100" s="1" t="s">
        <v>186</v>
      </c>
      <c r="C100" s="2">
        <v>1300000</v>
      </c>
      <c r="D100" s="2">
        <f t="shared" si="10"/>
        <v>1300000</v>
      </c>
      <c r="E100" s="2">
        <f t="shared" si="10"/>
        <v>1300000</v>
      </c>
      <c r="H100" s="41">
        <f t="shared" si="7"/>
        <v>1300000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9" t="s">
        <v>62</v>
      </c>
      <c r="B114" s="150"/>
      <c r="C114" s="26">
        <f>C115+C152+C177</f>
        <v>615546</v>
      </c>
      <c r="D114" s="26">
        <f>D115+D152+D177</f>
        <v>615546</v>
      </c>
      <c r="E114" s="26">
        <f>E115+E152+E177</f>
        <v>615546</v>
      </c>
      <c r="G114" s="39" t="s">
        <v>62</v>
      </c>
      <c r="H114" s="41">
        <f t="shared" si="7"/>
        <v>615546</v>
      </c>
      <c r="I114" s="42"/>
      <c r="J114" s="40" t="b">
        <f>AND(H114=I114)</f>
        <v>0</v>
      </c>
    </row>
    <row r="115" spans="1:10">
      <c r="A115" s="147" t="s">
        <v>580</v>
      </c>
      <c r="B115" s="148"/>
      <c r="C115" s="23">
        <f>C116+C135</f>
        <v>615546</v>
      </c>
      <c r="D115" s="23">
        <f>D116+D135</f>
        <v>615546</v>
      </c>
      <c r="E115" s="23">
        <f>E116+E135</f>
        <v>615546</v>
      </c>
      <c r="G115" s="39" t="s">
        <v>61</v>
      </c>
      <c r="H115" s="41">
        <f t="shared" si="7"/>
        <v>615546</v>
      </c>
      <c r="I115" s="42"/>
      <c r="J115" s="40" t="b">
        <f>AND(H115=I115)</f>
        <v>0</v>
      </c>
    </row>
    <row r="116" spans="1:10" ht="15" customHeight="1">
      <c r="A116" s="145" t="s">
        <v>195</v>
      </c>
      <c r="B116" s="146"/>
      <c r="C116" s="21">
        <f>C117+C120+C123+C126+C129+C132</f>
        <v>552000</v>
      </c>
      <c r="D116" s="21">
        <f>D117+D120+D123+D126+D129+D132</f>
        <v>552000</v>
      </c>
      <c r="E116" s="21">
        <f>E117+E120+E123+E126+E129+E132</f>
        <v>552000</v>
      </c>
      <c r="G116" s="39" t="s">
        <v>583</v>
      </c>
      <c r="H116" s="41">
        <f t="shared" si="7"/>
        <v>552000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552000</v>
      </c>
      <c r="D117" s="2">
        <f>D118+D119</f>
        <v>552000</v>
      </c>
      <c r="E117" s="2">
        <f>E118+E119</f>
        <v>552000</v>
      </c>
      <c r="H117" s="41">
        <f t="shared" si="7"/>
        <v>552000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552000</v>
      </c>
      <c r="D119" s="128">
        <f>C119</f>
        <v>552000</v>
      </c>
      <c r="E119" s="128">
        <f>D119</f>
        <v>552000</v>
      </c>
      <c r="H119" s="41">
        <f t="shared" si="7"/>
        <v>552000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5" t="s">
        <v>202</v>
      </c>
      <c r="B135" s="146"/>
      <c r="C135" s="21">
        <f>C136+C140+C143+C146+C149</f>
        <v>63546</v>
      </c>
      <c r="D135" s="21">
        <f>D136+D140+D143+D146+D149</f>
        <v>63546</v>
      </c>
      <c r="E135" s="21">
        <f>E136+E140+E143+E146+E149</f>
        <v>63546</v>
      </c>
      <c r="G135" s="39" t="s">
        <v>584</v>
      </c>
      <c r="H135" s="41">
        <f t="shared" si="11"/>
        <v>63546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63546</v>
      </c>
      <c r="D136" s="2">
        <f>D137+D138+D139</f>
        <v>63546</v>
      </c>
      <c r="E136" s="2">
        <f>E137+E138+E139</f>
        <v>63546</v>
      </c>
      <c r="H136" s="41">
        <f t="shared" si="11"/>
        <v>63546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63546</v>
      </c>
      <c r="D139" s="128">
        <f t="shared" si="12"/>
        <v>63546</v>
      </c>
      <c r="E139" s="128">
        <f t="shared" si="12"/>
        <v>63546</v>
      </c>
      <c r="H139" s="41">
        <f t="shared" si="11"/>
        <v>63546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7" t="s">
        <v>581</v>
      </c>
      <c r="B152" s="14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5" t="s">
        <v>208</v>
      </c>
      <c r="B153" s="14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5" t="s">
        <v>212</v>
      </c>
      <c r="B163" s="14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5" t="s">
        <v>214</v>
      </c>
      <c r="B170" s="14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7" t="s">
        <v>582</v>
      </c>
      <c r="B177" s="14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5" t="s">
        <v>217</v>
      </c>
      <c r="B178" s="14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1" t="s">
        <v>849</v>
      </c>
      <c r="B179" s="15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1" t="s">
        <v>848</v>
      </c>
      <c r="B184" s="15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1" t="s">
        <v>846</v>
      </c>
      <c r="B188" s="15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1" t="s">
        <v>843</v>
      </c>
      <c r="B197" s="15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1" t="s">
        <v>842</v>
      </c>
      <c r="B200" s="15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1" t="s">
        <v>841</v>
      </c>
      <c r="B203" s="15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1" t="s">
        <v>836</v>
      </c>
      <c r="B215" s="15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1" t="s">
        <v>834</v>
      </c>
      <c r="B222" s="15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1" t="s">
        <v>830</v>
      </c>
      <c r="B228" s="15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1" t="s">
        <v>828</v>
      </c>
      <c r="B235" s="15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1" t="s">
        <v>826</v>
      </c>
      <c r="B238" s="15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1" t="s">
        <v>823</v>
      </c>
      <c r="B243" s="15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1" t="s">
        <v>817</v>
      </c>
      <c r="B250" s="15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2" t="s">
        <v>67</v>
      </c>
      <c r="B256" s="142"/>
      <c r="C256" s="142"/>
      <c r="D256" s="141" t="s">
        <v>853</v>
      </c>
      <c r="E256" s="141" t="s">
        <v>852</v>
      </c>
      <c r="G256" s="47" t="s">
        <v>589</v>
      </c>
      <c r="H256" s="48">
        <f>C257+C559</f>
        <v>2774000</v>
      </c>
      <c r="I256" s="49"/>
      <c r="J256" s="50" t="b">
        <f>AND(H256=I256)</f>
        <v>0</v>
      </c>
    </row>
    <row r="257" spans="1:10">
      <c r="A257" s="157" t="s">
        <v>60</v>
      </c>
      <c r="B257" s="158"/>
      <c r="C257" s="37">
        <f>C258+C550</f>
        <v>2100000</v>
      </c>
      <c r="D257" s="37">
        <f>D258+D550</f>
        <v>2096000</v>
      </c>
      <c r="E257" s="37">
        <f>E258+E550</f>
        <v>2096000</v>
      </c>
      <c r="G257" s="39" t="s">
        <v>60</v>
      </c>
      <c r="H257" s="41">
        <f>C257</f>
        <v>2100000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2100000</v>
      </c>
      <c r="D258" s="36">
        <f>D259+D339+D483+D547</f>
        <v>2096000</v>
      </c>
      <c r="E258" s="36">
        <f>E259+E339+E483+E547</f>
        <v>2096000</v>
      </c>
      <c r="G258" s="39" t="s">
        <v>57</v>
      </c>
      <c r="H258" s="41">
        <f t="shared" ref="H258:H321" si="21">C258</f>
        <v>2100000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1607556</v>
      </c>
      <c r="D259" s="33">
        <f>D260+D263+D314</f>
        <v>1607556</v>
      </c>
      <c r="E259" s="33">
        <f>E260+E263+E314</f>
        <v>1607556</v>
      </c>
      <c r="G259" s="39" t="s">
        <v>590</v>
      </c>
      <c r="H259" s="41">
        <f t="shared" si="21"/>
        <v>1607556</v>
      </c>
      <c r="I259" s="42"/>
      <c r="J259" s="40" t="b">
        <f>AND(H259=I259)</f>
        <v>0</v>
      </c>
    </row>
    <row r="260" spans="1:10" outlineLevel="1">
      <c r="A260" s="153" t="s">
        <v>268</v>
      </c>
      <c r="B260" s="154"/>
      <c r="C260" s="32">
        <f>SUM(C261:C262)</f>
        <v>4578</v>
      </c>
      <c r="D260" s="32">
        <f>SUM(D261:D262)</f>
        <v>4578</v>
      </c>
      <c r="E260" s="32">
        <f>SUM(E261:E262)</f>
        <v>4578</v>
      </c>
      <c r="H260" s="41">
        <f t="shared" si="21"/>
        <v>4578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3488</v>
      </c>
      <c r="D262" s="5">
        <f>C262</f>
        <v>3488</v>
      </c>
      <c r="E262" s="5">
        <f>D262</f>
        <v>3488</v>
      </c>
      <c r="H262" s="41">
        <f t="shared" si="21"/>
        <v>3488</v>
      </c>
    </row>
    <row r="263" spans="1:10" outlineLevel="1">
      <c r="A263" s="153" t="s">
        <v>269</v>
      </c>
      <c r="B263" s="154"/>
      <c r="C263" s="32">
        <f>C264+C265+C289+C296+C298+C302+C305+C308+C313</f>
        <v>1602978</v>
      </c>
      <c r="D263" s="32">
        <f>D264+D265+D289+D296+D298+D302+D305+D308+D313</f>
        <v>1602978</v>
      </c>
      <c r="E263" s="32">
        <f>E264+E265+E289+E296+E298+E302+E305+E308+E313</f>
        <v>1602978</v>
      </c>
      <c r="H263" s="41">
        <f t="shared" si="21"/>
        <v>1602978</v>
      </c>
    </row>
    <row r="264" spans="1:10" outlineLevel="2">
      <c r="A264" s="6">
        <v>1101</v>
      </c>
      <c r="B264" s="4" t="s">
        <v>34</v>
      </c>
      <c r="C264" s="5">
        <v>555718</v>
      </c>
      <c r="D264" s="5">
        <f>C264</f>
        <v>555718</v>
      </c>
      <c r="E264" s="5">
        <f>D264</f>
        <v>555718</v>
      </c>
      <c r="H264" s="41">
        <f t="shared" si="21"/>
        <v>555718</v>
      </c>
    </row>
    <row r="265" spans="1:10" outlineLevel="2">
      <c r="A265" s="6">
        <v>1101</v>
      </c>
      <c r="B265" s="4" t="s">
        <v>35</v>
      </c>
      <c r="C265" s="5">
        <f>SUM(C266:C288)</f>
        <v>709109</v>
      </c>
      <c r="D265" s="5">
        <f>SUM(D266:D288)</f>
        <v>709109</v>
      </c>
      <c r="E265" s="5">
        <f>SUM(E266:E288)</f>
        <v>709109</v>
      </c>
      <c r="H265" s="41">
        <f t="shared" si="21"/>
        <v>709109</v>
      </c>
    </row>
    <row r="266" spans="1:10" outlineLevel="3">
      <c r="A266" s="29"/>
      <c r="B266" s="28" t="s">
        <v>218</v>
      </c>
      <c r="C266" s="30">
        <v>34748</v>
      </c>
      <c r="D266" s="30">
        <f>C266</f>
        <v>34748</v>
      </c>
      <c r="E266" s="30">
        <f>D266</f>
        <v>34748</v>
      </c>
      <c r="H266" s="41">
        <f t="shared" si="21"/>
        <v>34748</v>
      </c>
    </row>
    <row r="267" spans="1:10" outlineLevel="3">
      <c r="A267" s="29"/>
      <c r="B267" s="28" t="s">
        <v>219</v>
      </c>
      <c r="C267" s="30">
        <v>356000</v>
      </c>
      <c r="D267" s="30">
        <f t="shared" ref="D267:E282" si="22">C267</f>
        <v>356000</v>
      </c>
      <c r="E267" s="30">
        <f t="shared" si="22"/>
        <v>356000</v>
      </c>
      <c r="H267" s="41">
        <f t="shared" si="21"/>
        <v>356000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16000</v>
      </c>
      <c r="D271" s="30">
        <f t="shared" si="22"/>
        <v>16000</v>
      </c>
      <c r="E271" s="30">
        <f t="shared" si="22"/>
        <v>16000</v>
      </c>
      <c r="H271" s="41">
        <f t="shared" si="21"/>
        <v>16000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6000</v>
      </c>
      <c r="D276" s="30">
        <f t="shared" si="22"/>
        <v>6000</v>
      </c>
      <c r="E276" s="30">
        <f t="shared" si="22"/>
        <v>6000</v>
      </c>
      <c r="H276" s="41">
        <f t="shared" si="21"/>
        <v>6000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81</v>
      </c>
      <c r="D283" s="30">
        <f t="shared" ref="D283:E288" si="23">C283</f>
        <v>81</v>
      </c>
      <c r="E283" s="30">
        <f t="shared" si="23"/>
        <v>81</v>
      </c>
      <c r="H283" s="41">
        <f t="shared" si="21"/>
        <v>81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270000</v>
      </c>
      <c r="D286" s="30">
        <f t="shared" si="23"/>
        <v>270000</v>
      </c>
      <c r="E286" s="30">
        <f t="shared" si="23"/>
        <v>270000</v>
      </c>
      <c r="H286" s="41">
        <f t="shared" si="21"/>
        <v>270000</v>
      </c>
    </row>
    <row r="287" spans="1:8" outlineLevel="3">
      <c r="A287" s="29"/>
      <c r="B287" s="28" t="s">
        <v>239</v>
      </c>
      <c r="C287" s="30">
        <v>26280</v>
      </c>
      <c r="D287" s="30">
        <f t="shared" si="23"/>
        <v>26280</v>
      </c>
      <c r="E287" s="30">
        <f t="shared" si="23"/>
        <v>26280</v>
      </c>
      <c r="H287" s="41">
        <f t="shared" si="21"/>
        <v>26280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14004</v>
      </c>
      <c r="D289" s="5">
        <f>SUM(D290:D295)</f>
        <v>14004</v>
      </c>
      <c r="E289" s="5">
        <f>SUM(E290:E295)</f>
        <v>14004</v>
      </c>
      <c r="H289" s="41">
        <f t="shared" si="21"/>
        <v>14004</v>
      </c>
    </row>
    <row r="290" spans="1:8" outlineLevel="3">
      <c r="A290" s="29"/>
      <c r="B290" s="28" t="s">
        <v>241</v>
      </c>
      <c r="C290" s="30">
        <v>9600</v>
      </c>
      <c r="D290" s="30">
        <f>C290</f>
        <v>9600</v>
      </c>
      <c r="E290" s="30">
        <f>D290</f>
        <v>9600</v>
      </c>
      <c r="H290" s="41">
        <f t="shared" si="21"/>
        <v>9600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1524</v>
      </c>
      <c r="D293" s="30">
        <f t="shared" si="24"/>
        <v>1524</v>
      </c>
      <c r="E293" s="30">
        <f t="shared" si="24"/>
        <v>1524</v>
      </c>
      <c r="H293" s="41">
        <f t="shared" si="21"/>
        <v>1524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2880</v>
      </c>
      <c r="D295" s="30">
        <f t="shared" si="24"/>
        <v>2880</v>
      </c>
      <c r="E295" s="30">
        <f t="shared" si="24"/>
        <v>2880</v>
      </c>
      <c r="H295" s="41">
        <f t="shared" si="21"/>
        <v>2880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34975</v>
      </c>
      <c r="D298" s="5">
        <f>SUM(D299:D301)</f>
        <v>34975</v>
      </c>
      <c r="E298" s="5">
        <f>SUM(E299:E301)</f>
        <v>34975</v>
      </c>
      <c r="H298" s="41">
        <f t="shared" si="21"/>
        <v>34975</v>
      </c>
    </row>
    <row r="299" spans="1:8" outlineLevel="3">
      <c r="A299" s="29"/>
      <c r="B299" s="28" t="s">
        <v>248</v>
      </c>
      <c r="C299" s="30">
        <v>17375</v>
      </c>
      <c r="D299" s="30">
        <f>C299</f>
        <v>17375</v>
      </c>
      <c r="E299" s="30">
        <f>D299</f>
        <v>17375</v>
      </c>
      <c r="H299" s="41">
        <f t="shared" si="21"/>
        <v>17375</v>
      </c>
    </row>
    <row r="300" spans="1:8" outlineLevel="3">
      <c r="A300" s="29"/>
      <c r="B300" s="28" t="s">
        <v>249</v>
      </c>
      <c r="C300" s="30">
        <v>17600</v>
      </c>
      <c r="D300" s="30">
        <f t="shared" ref="D300:E301" si="25">C300</f>
        <v>17600</v>
      </c>
      <c r="E300" s="30">
        <f t="shared" si="25"/>
        <v>17600</v>
      </c>
      <c r="H300" s="41">
        <f t="shared" si="21"/>
        <v>17600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6500</v>
      </c>
      <c r="D302" s="5">
        <f>SUM(D303:D304)</f>
        <v>6500</v>
      </c>
      <c r="E302" s="5">
        <f>SUM(E303:E304)</f>
        <v>6500</v>
      </c>
      <c r="H302" s="41">
        <f t="shared" si="21"/>
        <v>6500</v>
      </c>
    </row>
    <row r="303" spans="1:8" outlineLevel="3">
      <c r="A303" s="29"/>
      <c r="B303" s="28" t="s">
        <v>252</v>
      </c>
      <c r="C303" s="30">
        <v>3500</v>
      </c>
      <c r="D303" s="30">
        <f>C303</f>
        <v>3500</v>
      </c>
      <c r="E303" s="30">
        <f>D303</f>
        <v>3500</v>
      </c>
      <c r="H303" s="41">
        <f t="shared" si="21"/>
        <v>3500</v>
      </c>
    </row>
    <row r="304" spans="1:8" outlineLevel="3">
      <c r="A304" s="29"/>
      <c r="B304" s="28" t="s">
        <v>253</v>
      </c>
      <c r="C304" s="30">
        <v>3000</v>
      </c>
      <c r="D304" s="30">
        <f>C304</f>
        <v>3000</v>
      </c>
      <c r="E304" s="30">
        <f>D304</f>
        <v>3000</v>
      </c>
      <c r="H304" s="41">
        <f t="shared" si="21"/>
        <v>3000</v>
      </c>
    </row>
    <row r="305" spans="1:8" outlineLevel="2">
      <c r="A305" s="6">
        <v>1101</v>
      </c>
      <c r="B305" s="4" t="s">
        <v>38</v>
      </c>
      <c r="C305" s="5">
        <f>SUM(C306:C307)</f>
        <v>25747</v>
      </c>
      <c r="D305" s="5">
        <f>SUM(D306:D307)</f>
        <v>25747</v>
      </c>
      <c r="E305" s="5">
        <f>SUM(E306:E307)</f>
        <v>25747</v>
      </c>
      <c r="H305" s="41">
        <f t="shared" si="21"/>
        <v>25747</v>
      </c>
    </row>
    <row r="306" spans="1:8" outlineLevel="3">
      <c r="A306" s="29"/>
      <c r="B306" s="28" t="s">
        <v>254</v>
      </c>
      <c r="C306" s="30">
        <v>15637</v>
      </c>
      <c r="D306" s="30">
        <f>C306</f>
        <v>15637</v>
      </c>
      <c r="E306" s="30">
        <f>D306</f>
        <v>15637</v>
      </c>
      <c r="H306" s="41">
        <f t="shared" si="21"/>
        <v>15637</v>
      </c>
    </row>
    <row r="307" spans="1:8" outlineLevel="3">
      <c r="A307" s="29"/>
      <c r="B307" s="28" t="s">
        <v>255</v>
      </c>
      <c r="C307" s="30">
        <v>10110</v>
      </c>
      <c r="D307" s="30">
        <f>C307</f>
        <v>10110</v>
      </c>
      <c r="E307" s="30">
        <f>D307</f>
        <v>10110</v>
      </c>
      <c r="H307" s="41">
        <f t="shared" si="21"/>
        <v>10110</v>
      </c>
    </row>
    <row r="308" spans="1:8" outlineLevel="2">
      <c r="A308" s="6">
        <v>1101</v>
      </c>
      <c r="B308" s="4" t="s">
        <v>39</v>
      </c>
      <c r="C308" s="5">
        <f>SUM(C309:C312)</f>
        <v>255925</v>
      </c>
      <c r="D308" s="5">
        <f>SUM(D309:D312)</f>
        <v>255925</v>
      </c>
      <c r="E308" s="5">
        <f>SUM(E309:E312)</f>
        <v>255925</v>
      </c>
      <c r="H308" s="41">
        <f t="shared" si="21"/>
        <v>255925</v>
      </c>
    </row>
    <row r="309" spans="1:8" outlineLevel="3">
      <c r="A309" s="29"/>
      <c r="B309" s="28" t="s">
        <v>256</v>
      </c>
      <c r="C309" s="30">
        <v>180402</v>
      </c>
      <c r="D309" s="30">
        <f>C309</f>
        <v>180402</v>
      </c>
      <c r="E309" s="30">
        <f>D309</f>
        <v>180402</v>
      </c>
      <c r="H309" s="41">
        <f t="shared" si="21"/>
        <v>180402</v>
      </c>
    </row>
    <row r="310" spans="1:8" outlineLevel="3">
      <c r="A310" s="29"/>
      <c r="B310" s="28" t="s">
        <v>257</v>
      </c>
      <c r="C310" s="30">
        <v>59217</v>
      </c>
      <c r="D310" s="30">
        <f t="shared" ref="D310:E312" si="26">C310</f>
        <v>59217</v>
      </c>
      <c r="E310" s="30">
        <f t="shared" si="26"/>
        <v>59217</v>
      </c>
      <c r="H310" s="41">
        <f t="shared" si="21"/>
        <v>59217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16306</v>
      </c>
      <c r="D312" s="30">
        <f t="shared" si="26"/>
        <v>16306</v>
      </c>
      <c r="E312" s="30">
        <f t="shared" si="26"/>
        <v>16306</v>
      </c>
      <c r="H312" s="41">
        <f t="shared" si="21"/>
        <v>16306</v>
      </c>
    </row>
    <row r="313" spans="1:8" outlineLevel="2">
      <c r="A313" s="6">
        <v>1101</v>
      </c>
      <c r="B313" s="4" t="s">
        <v>112</v>
      </c>
      <c r="C313" s="5">
        <v>1000</v>
      </c>
      <c r="D313" s="5">
        <f>C313</f>
        <v>1000</v>
      </c>
      <c r="E313" s="5">
        <f>D313</f>
        <v>1000</v>
      </c>
      <c r="H313" s="41">
        <f t="shared" si="21"/>
        <v>1000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422544</v>
      </c>
      <c r="D339" s="33">
        <f>D340+D444+D482</f>
        <v>422544</v>
      </c>
      <c r="E339" s="33">
        <f>E340+E444+E482</f>
        <v>422544</v>
      </c>
      <c r="G339" s="39" t="s">
        <v>591</v>
      </c>
      <c r="H339" s="41">
        <f t="shared" si="28"/>
        <v>422544</v>
      </c>
      <c r="I339" s="42"/>
      <c r="J339" s="40" t="b">
        <f>AND(H339=I339)</f>
        <v>0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404544</v>
      </c>
      <c r="D340" s="32">
        <f>D341+D342+D343+D344+D347+D348+D353+D356+D357+D362+D367+BH290668+D371+D372+D373+D376+D377+D378+D382+D388+D391+D392+D395+D398+D399+D404+D407+D408+D409+D412+D415+D416+D419+D420+D421+D422+D429+D443</f>
        <v>404544</v>
      </c>
      <c r="E340" s="32">
        <f>E341+E342+E343+E344+E347+E348+E353+E356+E357+E362+E367+BI290668+E371+E372+E373+E376+E377+E378+E382+E388+E391+E392+E395+E398+E399+E404+E407+E408+E409+E412+E415+E416+E419+E420+E421+E422+E429+E443</f>
        <v>404544</v>
      </c>
      <c r="H340" s="41">
        <f t="shared" si="28"/>
        <v>404544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2000</v>
      </c>
      <c r="D343" s="5">
        <f t="shared" si="31"/>
        <v>2000</v>
      </c>
      <c r="E343" s="5">
        <f t="shared" si="31"/>
        <v>2000</v>
      </c>
      <c r="H343" s="41">
        <f t="shared" si="28"/>
        <v>2000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55000</v>
      </c>
      <c r="D348" s="5">
        <f>SUM(D349:D352)</f>
        <v>55000</v>
      </c>
      <c r="E348" s="5">
        <f>SUM(E349:E352)</f>
        <v>55000</v>
      </c>
      <c r="H348" s="41">
        <f t="shared" si="28"/>
        <v>55000</v>
      </c>
    </row>
    <row r="349" spans="1:10" outlineLevel="3">
      <c r="A349" s="29"/>
      <c r="B349" s="28" t="s">
        <v>278</v>
      </c>
      <c r="C349" s="30">
        <v>55000</v>
      </c>
      <c r="D349" s="30">
        <f>C349</f>
        <v>55000</v>
      </c>
      <c r="E349" s="30">
        <f>D349</f>
        <v>55000</v>
      </c>
      <c r="H349" s="41">
        <f t="shared" si="28"/>
        <v>55000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4404</v>
      </c>
      <c r="D357" s="5">
        <f>SUM(D358:D361)</f>
        <v>4404</v>
      </c>
      <c r="E357" s="5">
        <f>SUM(E358:E361)</f>
        <v>4404</v>
      </c>
      <c r="H357" s="41">
        <f t="shared" si="28"/>
        <v>4404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404</v>
      </c>
      <c r="D360" s="30">
        <f t="shared" si="35"/>
        <v>404</v>
      </c>
      <c r="E360" s="30">
        <f t="shared" si="35"/>
        <v>404</v>
      </c>
      <c r="H360" s="41">
        <f t="shared" si="28"/>
        <v>404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36000</v>
      </c>
      <c r="D362" s="5">
        <f>SUM(D363:D366)</f>
        <v>36000</v>
      </c>
      <c r="E362" s="5">
        <f>SUM(E363:E366)</f>
        <v>36000</v>
      </c>
      <c r="H362" s="41">
        <f t="shared" si="28"/>
        <v>36000</v>
      </c>
    </row>
    <row r="363" spans="1:8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  <c r="H367" s="41">
        <f t="shared" si="28"/>
        <v>600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outlineLevel="2" collapsed="1">
      <c r="A377" s="6">
        <v>2201</v>
      </c>
      <c r="B377" s="4" t="s">
        <v>302</v>
      </c>
      <c r="C377" s="5">
        <v>1800</v>
      </c>
      <c r="D377" s="5">
        <f t="shared" si="38"/>
        <v>1800</v>
      </c>
      <c r="E377" s="5">
        <f t="shared" si="38"/>
        <v>1800</v>
      </c>
      <c r="H377" s="41">
        <f t="shared" si="28"/>
        <v>1800</v>
      </c>
    </row>
    <row r="378" spans="1:8" outlineLevel="2">
      <c r="A378" s="6">
        <v>2201</v>
      </c>
      <c r="B378" s="4" t="s">
        <v>303</v>
      </c>
      <c r="C378" s="5">
        <f>SUM(C379:C381)</f>
        <v>7500</v>
      </c>
      <c r="D378" s="5">
        <f>SUM(D379:D381)</f>
        <v>7500</v>
      </c>
      <c r="E378" s="5">
        <f>SUM(E379:E381)</f>
        <v>7500</v>
      </c>
      <c r="H378" s="41">
        <f t="shared" si="28"/>
        <v>7500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>
        <v>3500</v>
      </c>
      <c r="D380" s="30">
        <f t="shared" ref="D380:E381" si="39">C380</f>
        <v>3500</v>
      </c>
      <c r="E380" s="30">
        <f t="shared" si="39"/>
        <v>3500</v>
      </c>
      <c r="H380" s="41">
        <f t="shared" si="28"/>
        <v>3500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6160</v>
      </c>
      <c r="D382" s="5">
        <f>SUM(D383:D387)</f>
        <v>6160</v>
      </c>
      <c r="E382" s="5">
        <f>SUM(E383:E387)</f>
        <v>6160</v>
      </c>
      <c r="H382" s="41">
        <f t="shared" si="28"/>
        <v>6160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1460</v>
      </c>
      <c r="D384" s="30">
        <f t="shared" ref="D384:E387" si="40">C384</f>
        <v>1460</v>
      </c>
      <c r="E384" s="30">
        <f t="shared" si="40"/>
        <v>1460</v>
      </c>
      <c r="H384" s="41">
        <f t="shared" si="28"/>
        <v>1460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1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2">C389</f>
        <v>300</v>
      </c>
      <c r="E389" s="30">
        <f t="shared" si="42"/>
        <v>300</v>
      </c>
      <c r="H389" s="41">
        <f t="shared" si="41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1"/>
        <v>25000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1994</v>
      </c>
      <c r="D404" s="5">
        <f>SUM(D405:D406)</f>
        <v>1994</v>
      </c>
      <c r="E404" s="5">
        <f>SUM(E405:E406)</f>
        <v>1994</v>
      </c>
      <c r="H404" s="41">
        <f t="shared" si="41"/>
        <v>1994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994</v>
      </c>
      <c r="D406" s="30">
        <f t="shared" si="45"/>
        <v>994</v>
      </c>
      <c r="E406" s="30">
        <f t="shared" si="45"/>
        <v>994</v>
      </c>
      <c r="H406" s="41">
        <f t="shared" si="41"/>
        <v>994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4150</v>
      </c>
      <c r="D422" s="5">
        <f>SUM(D423:D428)</f>
        <v>4150</v>
      </c>
      <c r="E422" s="5">
        <f>SUM(E423:E428)</f>
        <v>4150</v>
      </c>
      <c r="H422" s="41">
        <f t="shared" si="41"/>
        <v>4150</v>
      </c>
    </row>
    <row r="423" spans="1:8" outlineLevel="3">
      <c r="A423" s="29"/>
      <c r="B423" s="28" t="s">
        <v>336</v>
      </c>
      <c r="C423" s="30">
        <v>1000</v>
      </c>
      <c r="D423" s="30">
        <f>C423</f>
        <v>1000</v>
      </c>
      <c r="E423" s="30">
        <f>D423</f>
        <v>1000</v>
      </c>
      <c r="H423" s="41">
        <f t="shared" si="41"/>
        <v>1000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2450</v>
      </c>
      <c r="D426" s="30">
        <f t="shared" si="48"/>
        <v>2450</v>
      </c>
      <c r="E426" s="30">
        <f t="shared" si="48"/>
        <v>2450</v>
      </c>
      <c r="H426" s="41">
        <f t="shared" si="41"/>
        <v>2450</v>
      </c>
    </row>
    <row r="427" spans="1:8" outlineLevel="3">
      <c r="A427" s="29"/>
      <c r="B427" s="28" t="s">
        <v>340</v>
      </c>
      <c r="C427" s="30">
        <v>400</v>
      </c>
      <c r="D427" s="30">
        <f t="shared" si="48"/>
        <v>400</v>
      </c>
      <c r="E427" s="30">
        <f t="shared" si="48"/>
        <v>400</v>
      </c>
      <c r="H427" s="41">
        <f t="shared" si="41"/>
        <v>400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227936</v>
      </c>
      <c r="D429" s="5">
        <f>SUM(D430:D442)</f>
        <v>227936</v>
      </c>
      <c r="E429" s="5">
        <f>SUM(E430:E442)</f>
        <v>227936</v>
      </c>
      <c r="H429" s="41">
        <f t="shared" si="41"/>
        <v>227936</v>
      </c>
    </row>
    <row r="430" spans="1:8" outlineLevel="3">
      <c r="A430" s="29"/>
      <c r="B430" s="28" t="s">
        <v>343</v>
      </c>
      <c r="C430" s="30">
        <v>8000</v>
      </c>
      <c r="D430" s="30">
        <f>C430</f>
        <v>8000</v>
      </c>
      <c r="E430" s="30">
        <f>D430</f>
        <v>8000</v>
      </c>
      <c r="H430" s="41">
        <f t="shared" si="41"/>
        <v>8000</v>
      </c>
    </row>
    <row r="431" spans="1:8" outlineLevel="3">
      <c r="A431" s="29"/>
      <c r="B431" s="28" t="s">
        <v>344</v>
      </c>
      <c r="C431" s="30">
        <v>200000</v>
      </c>
      <c r="D431" s="30">
        <f t="shared" ref="D431:E442" si="49">C431</f>
        <v>200000</v>
      </c>
      <c r="E431" s="30">
        <f t="shared" si="49"/>
        <v>200000</v>
      </c>
      <c r="H431" s="41">
        <f t="shared" si="41"/>
        <v>200000</v>
      </c>
    </row>
    <row r="432" spans="1:8" outlineLevel="3">
      <c r="A432" s="29"/>
      <c r="B432" s="28" t="s">
        <v>345</v>
      </c>
      <c r="C432" s="30">
        <v>7000</v>
      </c>
      <c r="D432" s="30">
        <f t="shared" si="49"/>
        <v>7000</v>
      </c>
      <c r="E432" s="30">
        <f t="shared" si="49"/>
        <v>7000</v>
      </c>
      <c r="H432" s="41">
        <f t="shared" si="41"/>
        <v>7000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outlineLevel="3">
      <c r="A442" s="29"/>
      <c r="B442" s="28" t="s">
        <v>355</v>
      </c>
      <c r="C442" s="30">
        <v>4936</v>
      </c>
      <c r="D442" s="30">
        <f t="shared" si="49"/>
        <v>4936</v>
      </c>
      <c r="E442" s="30">
        <f t="shared" si="49"/>
        <v>4936</v>
      </c>
      <c r="H442" s="41">
        <f t="shared" si="41"/>
        <v>4936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18000</v>
      </c>
      <c r="D444" s="32">
        <f>D445+D454+D455+D459+D462+D463+D468+D474+D477+D480+D481+D450</f>
        <v>18000</v>
      </c>
      <c r="E444" s="32">
        <f>E445+E454+E455+E459+E462+E463+E468+E474+E477+E480+E481+E450</f>
        <v>18000</v>
      </c>
      <c r="H444" s="41">
        <f t="shared" si="41"/>
        <v>18000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1"/>
        <v>500</v>
      </c>
    </row>
    <row r="464" spans="1:8" ht="15" customHeight="1" outlineLevel="3">
      <c r="A464" s="28"/>
      <c r="B464" s="28" t="s">
        <v>373</v>
      </c>
      <c r="C464" s="30">
        <v>500</v>
      </c>
      <c r="D464" s="30">
        <f>C464</f>
        <v>500</v>
      </c>
      <c r="E464" s="30">
        <f>D464</f>
        <v>500</v>
      </c>
      <c r="H464" s="41">
        <f t="shared" si="51"/>
        <v>500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69900</v>
      </c>
      <c r="D483" s="35">
        <f>D484+D504+D509+D522+D528+D538</f>
        <v>65900</v>
      </c>
      <c r="E483" s="35">
        <f>E484+E504+E509+E522+E528+E538</f>
        <v>65900</v>
      </c>
      <c r="G483" s="39" t="s">
        <v>592</v>
      </c>
      <c r="H483" s="41">
        <f t="shared" si="51"/>
        <v>69900</v>
      </c>
      <c r="I483" s="42"/>
      <c r="J483" s="40" t="b">
        <f>AND(H483=I483)</f>
        <v>0</v>
      </c>
    </row>
    <row r="484" spans="1:10" outlineLevel="1">
      <c r="A484" s="153" t="s">
        <v>390</v>
      </c>
      <c r="B484" s="154"/>
      <c r="C484" s="32">
        <f>C485+C486+C490+C491+C494+C497+C500+C501+C502+C503</f>
        <v>47600</v>
      </c>
      <c r="D484" s="32">
        <f>D485+D486+D490+D491+D494+D497+D500+D501+D502+D503</f>
        <v>43600</v>
      </c>
      <c r="E484" s="32">
        <f>E485+E486+E490+E491+E494+E497+E500+E501+E502+E503</f>
        <v>43600</v>
      </c>
      <c r="H484" s="41">
        <f t="shared" si="51"/>
        <v>47600</v>
      </c>
    </row>
    <row r="485" spans="1:10" outlineLevel="2">
      <c r="A485" s="6">
        <v>3302</v>
      </c>
      <c r="B485" s="4" t="s">
        <v>391</v>
      </c>
      <c r="C485" s="5">
        <v>100</v>
      </c>
      <c r="D485" s="5">
        <f>C485</f>
        <v>100</v>
      </c>
      <c r="E485" s="5">
        <f>D485</f>
        <v>100</v>
      </c>
      <c r="H485" s="41">
        <f t="shared" si="51"/>
        <v>100</v>
      </c>
    </row>
    <row r="486" spans="1:10" outlineLevel="2">
      <c r="A486" s="6">
        <v>3302</v>
      </c>
      <c r="B486" s="4" t="s">
        <v>392</v>
      </c>
      <c r="C486" s="5">
        <v>4000</v>
      </c>
      <c r="D486" s="5">
        <f>SUM(D487:D489)</f>
        <v>0</v>
      </c>
      <c r="E486" s="5">
        <f>SUM(E487:E489)</f>
        <v>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12200</v>
      </c>
      <c r="D509" s="32">
        <f>D510+D511+D512+D513+D517+D518+D519+D520+D521</f>
        <v>12200</v>
      </c>
      <c r="E509" s="32">
        <f>E510+E511+E512+E513+E517+E518+E519+E520+E521</f>
        <v>12200</v>
      </c>
      <c r="F509" s="51"/>
      <c r="H509" s="41">
        <f t="shared" si="51"/>
        <v>12200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3500</v>
      </c>
      <c r="D513" s="5">
        <f>SUM(D514:D516)</f>
        <v>3500</v>
      </c>
      <c r="E513" s="5">
        <f>SUM(E514:E516)</f>
        <v>3500</v>
      </c>
      <c r="H513" s="41">
        <f t="shared" si="51"/>
        <v>3500</v>
      </c>
    </row>
    <row r="514" spans="1:8" ht="15" customHeight="1" outlineLevel="3">
      <c r="A514" s="29"/>
      <c r="B514" s="28" t="s">
        <v>419</v>
      </c>
      <c r="C514" s="30">
        <v>3500</v>
      </c>
      <c r="D514" s="30">
        <f t="shared" ref="D514:E521" si="62">C514</f>
        <v>3500</v>
      </c>
      <c r="E514" s="30">
        <f t="shared" si="62"/>
        <v>3500</v>
      </c>
      <c r="H514" s="41">
        <f t="shared" ref="H514:H577" si="63">C514</f>
        <v>3500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100</v>
      </c>
      <c r="D518" s="5">
        <f t="shared" si="62"/>
        <v>100</v>
      </c>
      <c r="E518" s="5">
        <f t="shared" si="62"/>
        <v>100</v>
      </c>
      <c r="H518" s="41">
        <f t="shared" si="63"/>
        <v>100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outlineLevel="2">
      <c r="A520" s="6">
        <v>3305</v>
      </c>
      <c r="B520" s="4" t="s">
        <v>425</v>
      </c>
      <c r="C520" s="5">
        <v>7500</v>
      </c>
      <c r="D520" s="5">
        <f t="shared" si="62"/>
        <v>7500</v>
      </c>
      <c r="E520" s="5">
        <f t="shared" si="62"/>
        <v>7500</v>
      </c>
      <c r="H520" s="41">
        <f t="shared" si="63"/>
        <v>7500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3" t="s">
        <v>426</v>
      </c>
      <c r="B522" s="154"/>
      <c r="C522" s="32">
        <f>SUM(C523:C527)</f>
        <v>6000</v>
      </c>
      <c r="D522" s="32">
        <f>SUM(D523:D527)</f>
        <v>6000</v>
      </c>
      <c r="E522" s="32">
        <f>SUM(E523:E527)</f>
        <v>6000</v>
      </c>
      <c r="H522" s="41">
        <f t="shared" si="63"/>
        <v>6000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6000</v>
      </c>
      <c r="D526" s="5">
        <f t="shared" si="64"/>
        <v>6000</v>
      </c>
      <c r="E526" s="5">
        <f t="shared" si="64"/>
        <v>6000</v>
      </c>
      <c r="H526" s="41">
        <f t="shared" si="63"/>
        <v>6000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2100</v>
      </c>
      <c r="D538" s="32">
        <f>SUM(D539:D544)</f>
        <v>2100</v>
      </c>
      <c r="E538" s="32">
        <f>SUM(E539:E544)</f>
        <v>2100</v>
      </c>
      <c r="H538" s="41">
        <f t="shared" si="63"/>
        <v>2100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2100</v>
      </c>
      <c r="D540" s="5">
        <f t="shared" ref="D540:E543" si="66">C540</f>
        <v>2100</v>
      </c>
      <c r="E540" s="5">
        <f t="shared" si="66"/>
        <v>2100</v>
      </c>
      <c r="H540" s="41">
        <f t="shared" si="63"/>
        <v>2100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3" t="s">
        <v>450</v>
      </c>
      <c r="B548" s="15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3" t="s">
        <v>457</v>
      </c>
      <c r="B552" s="15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7" t="s">
        <v>62</v>
      </c>
      <c r="B559" s="158"/>
      <c r="C559" s="37">
        <f>C560+C716+C725</f>
        <v>674000</v>
      </c>
      <c r="D559" s="37">
        <f>D560+D716+D725</f>
        <v>674000</v>
      </c>
      <c r="E559" s="37">
        <f>E560+E716+E725</f>
        <v>674000</v>
      </c>
      <c r="G559" s="39" t="s">
        <v>62</v>
      </c>
      <c r="H559" s="41">
        <f t="shared" si="63"/>
        <v>674000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574000</v>
      </c>
      <c r="D560" s="36">
        <f>D561+D638+D642+D645</f>
        <v>574000</v>
      </c>
      <c r="E560" s="36">
        <f>E561+E638+E642+E645</f>
        <v>574000</v>
      </c>
      <c r="G560" s="39" t="s">
        <v>61</v>
      </c>
      <c r="H560" s="41">
        <f t="shared" si="63"/>
        <v>574000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574000</v>
      </c>
      <c r="D561" s="38">
        <f>D562+D567+D568+D569+D576+D577+D581+D584+D585+D586+D587+D592+D595+D599+D603+D610+D616+D628</f>
        <v>574000</v>
      </c>
      <c r="E561" s="38">
        <f>E562+E567+E568+E569+E576+E577+E581+E584+E585+E586+E587+E592+E595+E599+E603+E610+E616+E628</f>
        <v>574000</v>
      </c>
      <c r="G561" s="39" t="s">
        <v>595</v>
      </c>
      <c r="H561" s="41">
        <f t="shared" si="63"/>
        <v>574000</v>
      </c>
      <c r="I561" s="42"/>
      <c r="J561" s="40" t="b">
        <f>AND(H561=I561)</f>
        <v>0</v>
      </c>
    </row>
    <row r="562" spans="1:10" outlineLevel="1">
      <c r="A562" s="153" t="s">
        <v>466</v>
      </c>
      <c r="B562" s="154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100000</v>
      </c>
      <c r="D569" s="32">
        <f>SUM(D570:D575)</f>
        <v>100000</v>
      </c>
      <c r="E569" s="32">
        <f>SUM(E570:E575)</f>
        <v>100000</v>
      </c>
      <c r="H569" s="41">
        <f t="shared" si="63"/>
        <v>100000</v>
      </c>
    </row>
    <row r="570" spans="1:10" outlineLevel="2">
      <c r="A570" s="7">
        <v>6603</v>
      </c>
      <c r="B570" s="4" t="s">
        <v>474</v>
      </c>
      <c r="C570" s="5">
        <v>100000</v>
      </c>
      <c r="D570" s="5">
        <f>C570</f>
        <v>100000</v>
      </c>
      <c r="E570" s="5">
        <f>D570</f>
        <v>100000</v>
      </c>
      <c r="H570" s="41">
        <f t="shared" si="63"/>
        <v>100000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3" t="s">
        <v>485</v>
      </c>
      <c r="B581" s="154"/>
      <c r="C581" s="32">
        <f>SUM(C582:C583)</f>
        <v>8525</v>
      </c>
      <c r="D581" s="32">
        <f>SUM(D582:D583)</f>
        <v>8525</v>
      </c>
      <c r="E581" s="32">
        <f>SUM(E582:E583)</f>
        <v>8525</v>
      </c>
      <c r="H581" s="41">
        <f t="shared" si="71"/>
        <v>8525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8525</v>
      </c>
      <c r="D583" s="5">
        <f t="shared" si="72"/>
        <v>8525</v>
      </c>
      <c r="E583" s="5">
        <f t="shared" si="72"/>
        <v>8525</v>
      </c>
      <c r="H583" s="41">
        <f t="shared" si="71"/>
        <v>8525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3" t="s">
        <v>490</v>
      </c>
      <c r="B586" s="15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3" t="s">
        <v>491</v>
      </c>
      <c r="B587" s="154"/>
      <c r="C587" s="32">
        <f>SUM(C588:C591)</f>
        <v>55000</v>
      </c>
      <c r="D587" s="32">
        <f>SUM(D588:D591)</f>
        <v>55000</v>
      </c>
      <c r="E587" s="32">
        <f>SUM(E588:E591)</f>
        <v>55000</v>
      </c>
      <c r="H587" s="41">
        <f t="shared" si="71"/>
        <v>55000</v>
      </c>
    </row>
    <row r="588" spans="1:8" outlineLevel="2">
      <c r="A588" s="7">
        <v>6610</v>
      </c>
      <c r="B588" s="4" t="s">
        <v>492</v>
      </c>
      <c r="C588" s="5">
        <v>55000</v>
      </c>
      <c r="D588" s="5">
        <f>C588</f>
        <v>55000</v>
      </c>
      <c r="E588" s="5">
        <f>D588</f>
        <v>55000</v>
      </c>
      <c r="H588" s="41">
        <f t="shared" si="71"/>
        <v>55000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387000</v>
      </c>
      <c r="D599" s="32">
        <f>SUM(D600:D602)</f>
        <v>387000</v>
      </c>
      <c r="E599" s="32">
        <f>SUM(E600:E602)</f>
        <v>387000</v>
      </c>
      <c r="H599" s="41">
        <f t="shared" si="71"/>
        <v>387000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387000</v>
      </c>
      <c r="D601" s="5">
        <f t="shared" si="75"/>
        <v>387000</v>
      </c>
      <c r="E601" s="5">
        <f t="shared" si="75"/>
        <v>387000</v>
      </c>
      <c r="H601" s="41">
        <f t="shared" si="71"/>
        <v>387000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3" t="s">
        <v>513</v>
      </c>
      <c r="B610" s="154"/>
      <c r="C610" s="32">
        <f>SUM(C611:C615)</f>
        <v>13475</v>
      </c>
      <c r="D610" s="32">
        <f>SUM(D611:D615)</f>
        <v>13475</v>
      </c>
      <c r="E610" s="32">
        <f>SUM(E611:E615)</f>
        <v>13475</v>
      </c>
      <c r="H610" s="41">
        <f t="shared" si="71"/>
        <v>13475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13475</v>
      </c>
      <c r="D612" s="5">
        <f t="shared" ref="D612:E615" si="77">C612</f>
        <v>13475</v>
      </c>
      <c r="E612" s="5">
        <f t="shared" si="77"/>
        <v>13475</v>
      </c>
      <c r="H612" s="41">
        <f t="shared" si="71"/>
        <v>13475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3" t="s">
        <v>519</v>
      </c>
      <c r="B616" s="15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3" t="s">
        <v>546</v>
      </c>
      <c r="B643" s="15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100000</v>
      </c>
      <c r="D716" s="36">
        <f>D717</f>
        <v>100000</v>
      </c>
      <c r="E716" s="36">
        <f>E717</f>
        <v>100000</v>
      </c>
      <c r="G716" s="39" t="s">
        <v>66</v>
      </c>
      <c r="H716" s="41">
        <f t="shared" si="92"/>
        <v>100000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100000</v>
      </c>
      <c r="D717" s="33">
        <f>D718+D722</f>
        <v>100000</v>
      </c>
      <c r="E717" s="33">
        <f>E718+E722</f>
        <v>100000</v>
      </c>
      <c r="G717" s="39" t="s">
        <v>599</v>
      </c>
      <c r="H717" s="41">
        <f t="shared" si="92"/>
        <v>100000</v>
      </c>
      <c r="I717" s="42"/>
      <c r="J717" s="40" t="b">
        <f>AND(H717=I717)</f>
        <v>0</v>
      </c>
    </row>
    <row r="718" spans="1:10" outlineLevel="1" collapsed="1">
      <c r="A718" s="165" t="s">
        <v>851</v>
      </c>
      <c r="B718" s="166"/>
      <c r="C718" s="31">
        <f>SUM(C719:C721)</f>
        <v>100000</v>
      </c>
      <c r="D718" s="31">
        <f>SUM(D719:D721)</f>
        <v>100000</v>
      </c>
      <c r="E718" s="31">
        <f>SUM(E719:E721)</f>
        <v>100000</v>
      </c>
      <c r="H718" s="41">
        <f t="shared" si="92"/>
        <v>100000</v>
      </c>
    </row>
    <row r="719" spans="1:10" ht="15" customHeight="1" outlineLevel="2">
      <c r="A719" s="6">
        <v>10950</v>
      </c>
      <c r="B719" s="4" t="s">
        <v>572</v>
      </c>
      <c r="C719" s="5">
        <v>100000</v>
      </c>
      <c r="D719" s="5">
        <f>C719</f>
        <v>100000</v>
      </c>
      <c r="E719" s="5">
        <f>D719</f>
        <v>100000</v>
      </c>
      <c r="H719" s="41">
        <f t="shared" si="92"/>
        <v>100000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438" zoomScale="130" zoomScaleNormal="130" workbookViewId="0">
      <selection activeCell="C449" sqref="C449"/>
    </sheetView>
  </sheetViews>
  <sheetFormatPr defaultColWidth="9.140625" defaultRowHeight="15" outlineLevelRow="3"/>
  <cols>
    <col min="1" max="1" width="7" bestFit="1" customWidth="1"/>
    <col min="2" max="2" width="97.85546875" customWidth="1"/>
    <col min="3" max="5" width="16.2851562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42" t="s">
        <v>30</v>
      </c>
      <c r="B1" s="142"/>
      <c r="C1" s="142"/>
      <c r="D1" s="140" t="s">
        <v>853</v>
      </c>
      <c r="E1" s="140" t="s">
        <v>852</v>
      </c>
      <c r="G1" s="43" t="s">
        <v>31</v>
      </c>
      <c r="H1" s="44">
        <f>C2+C114</f>
        <v>2210000</v>
      </c>
      <c r="I1" s="45"/>
      <c r="J1" s="46" t="b">
        <f>AND(H1=I1)</f>
        <v>0</v>
      </c>
    </row>
    <row r="2" spans="1:14">
      <c r="A2" s="143" t="s">
        <v>60</v>
      </c>
      <c r="B2" s="143"/>
      <c r="C2" s="26">
        <f>C3+C67</f>
        <v>2140900</v>
      </c>
      <c r="D2" s="26">
        <f>D3+D67</f>
        <v>2140900</v>
      </c>
      <c r="E2" s="26">
        <f>E3+E67</f>
        <v>2140900</v>
      </c>
      <c r="G2" s="39" t="s">
        <v>60</v>
      </c>
      <c r="H2" s="41">
        <f>C2</f>
        <v>2140900</v>
      </c>
      <c r="I2" s="42"/>
      <c r="J2" s="40" t="b">
        <f>AND(H2=I2)</f>
        <v>0</v>
      </c>
    </row>
    <row r="3" spans="1:14">
      <c r="A3" s="144" t="s">
        <v>578</v>
      </c>
      <c r="B3" s="144"/>
      <c r="C3" s="23">
        <f>C4+C11+C38+C61</f>
        <v>417000</v>
      </c>
      <c r="D3" s="23">
        <f>D4+D11+D38+D61</f>
        <v>417000</v>
      </c>
      <c r="E3" s="23">
        <f>E4+E11+E38+E61</f>
        <v>417000</v>
      </c>
      <c r="G3" s="39" t="s">
        <v>57</v>
      </c>
      <c r="H3" s="41">
        <f t="shared" ref="H3:H66" si="0">C3</f>
        <v>417000</v>
      </c>
      <c r="I3" s="42"/>
      <c r="J3" s="40" t="b">
        <f>AND(H3=I3)</f>
        <v>0</v>
      </c>
    </row>
    <row r="4" spans="1:14" ht="15" customHeight="1">
      <c r="A4" s="145" t="s">
        <v>124</v>
      </c>
      <c r="B4" s="146"/>
      <c r="C4" s="21">
        <f>SUM(C5:C10)</f>
        <v>155000</v>
      </c>
      <c r="D4" s="21">
        <f>SUM(D5:D10)</f>
        <v>155000</v>
      </c>
      <c r="E4" s="21">
        <f>SUM(E5:E10)</f>
        <v>155000</v>
      </c>
      <c r="F4" s="17"/>
      <c r="G4" s="39" t="s">
        <v>53</v>
      </c>
      <c r="H4" s="41">
        <f t="shared" si="0"/>
        <v>155000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</v>
      </c>
      <c r="D7" s="2">
        <f t="shared" si="1"/>
        <v>65000</v>
      </c>
      <c r="E7" s="2">
        <f t="shared" si="1"/>
        <v>65000</v>
      </c>
      <c r="F7" s="17"/>
      <c r="G7" s="17"/>
      <c r="H7" s="41">
        <f t="shared" si="0"/>
        <v>65000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5" t="s">
        <v>125</v>
      </c>
      <c r="B11" s="146"/>
      <c r="C11" s="21">
        <f>SUM(C12:C37)</f>
        <v>28000</v>
      </c>
      <c r="D11" s="21">
        <f>SUM(D12:D37)</f>
        <v>28000</v>
      </c>
      <c r="E11" s="21">
        <f>SUM(E12:E37)</f>
        <v>28000</v>
      </c>
      <c r="F11" s="17"/>
      <c r="G11" s="39" t="s">
        <v>54</v>
      </c>
      <c r="H11" s="41">
        <f t="shared" si="0"/>
        <v>28000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17000</v>
      </c>
      <c r="D12" s="2">
        <f>C12</f>
        <v>17000</v>
      </c>
      <c r="E12" s="2">
        <f>D12</f>
        <v>17000</v>
      </c>
      <c r="H12" s="41">
        <f t="shared" si="0"/>
        <v>17000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1500</v>
      </c>
      <c r="D15" s="2">
        <f t="shared" si="2"/>
        <v>1500</v>
      </c>
      <c r="E15" s="2">
        <f t="shared" si="2"/>
        <v>1500</v>
      </c>
      <c r="H15" s="41">
        <f t="shared" si="0"/>
        <v>1500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>
      <c r="A38" s="145" t="s">
        <v>145</v>
      </c>
      <c r="B38" s="146"/>
      <c r="C38" s="21">
        <f>SUM(C39:C60)</f>
        <v>234000</v>
      </c>
      <c r="D38" s="21">
        <f>SUM(D39:D60)</f>
        <v>234000</v>
      </c>
      <c r="E38" s="21">
        <f>SUM(E39:E60)</f>
        <v>234000</v>
      </c>
      <c r="G38" s="39" t="s">
        <v>55</v>
      </c>
      <c r="H38" s="41">
        <f t="shared" si="0"/>
        <v>234000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outlineLevel="1">
      <c r="A49" s="20">
        <v>3207</v>
      </c>
      <c r="B49" s="20" t="s">
        <v>149</v>
      </c>
      <c r="C49" s="2">
        <v>300</v>
      </c>
      <c r="D49" s="2">
        <f t="shared" si="4"/>
        <v>300</v>
      </c>
      <c r="E49" s="2">
        <f t="shared" si="4"/>
        <v>300</v>
      </c>
      <c r="H49" s="41">
        <f t="shared" si="0"/>
        <v>300</v>
      </c>
    </row>
    <row r="50" spans="1:10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outlineLevel="1">
      <c r="A52" s="20">
        <v>3299</v>
      </c>
      <c r="B52" s="20" t="s">
        <v>152</v>
      </c>
      <c r="C52" s="2">
        <v>200</v>
      </c>
      <c r="D52" s="2">
        <f t="shared" si="4"/>
        <v>200</v>
      </c>
      <c r="E52" s="2">
        <f t="shared" si="4"/>
        <v>200</v>
      </c>
      <c r="H52" s="41">
        <f t="shared" si="0"/>
        <v>200</v>
      </c>
    </row>
    <row r="53" spans="1:10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171000</v>
      </c>
      <c r="D55" s="2">
        <f t="shared" si="4"/>
        <v>171000</v>
      </c>
      <c r="E55" s="2">
        <f t="shared" si="4"/>
        <v>171000</v>
      </c>
      <c r="H55" s="41">
        <f t="shared" si="0"/>
        <v>171000</v>
      </c>
    </row>
    <row r="56" spans="1:10" outlineLevel="1">
      <c r="A56" s="20">
        <v>3303</v>
      </c>
      <c r="B56" s="20" t="s">
        <v>154</v>
      </c>
      <c r="C56" s="2">
        <v>28000</v>
      </c>
      <c r="D56" s="2">
        <f t="shared" ref="D56:E60" si="5">C56</f>
        <v>28000</v>
      </c>
      <c r="E56" s="2">
        <f t="shared" si="5"/>
        <v>28000</v>
      </c>
      <c r="H56" s="41">
        <f t="shared" si="0"/>
        <v>28000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45" t="s">
        <v>158</v>
      </c>
      <c r="B61" s="14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4" t="s">
        <v>579</v>
      </c>
      <c r="B67" s="144"/>
      <c r="C67" s="25">
        <f>C97+C68</f>
        <v>1723900</v>
      </c>
      <c r="D67" s="25">
        <f>D97+D68</f>
        <v>1723900</v>
      </c>
      <c r="E67" s="25">
        <f>E97+E68</f>
        <v>1723900</v>
      </c>
      <c r="G67" s="39" t="s">
        <v>59</v>
      </c>
      <c r="H67" s="41">
        <f t="shared" ref="H67:H130" si="7">C67</f>
        <v>1723900</v>
      </c>
      <c r="I67" s="42"/>
      <c r="J67" s="40" t="b">
        <f>AND(H67=I67)</f>
        <v>0</v>
      </c>
    </row>
    <row r="68" spans="1:10">
      <c r="A68" s="145" t="s">
        <v>163</v>
      </c>
      <c r="B68" s="146"/>
      <c r="C68" s="21">
        <f>SUM(C69:C96)</f>
        <v>80400</v>
      </c>
      <c r="D68" s="21">
        <f>SUM(D69:D96)</f>
        <v>80400</v>
      </c>
      <c r="E68" s="21">
        <f>SUM(E69:E96)</f>
        <v>80400</v>
      </c>
      <c r="G68" s="39" t="s">
        <v>56</v>
      </c>
      <c r="H68" s="41">
        <f t="shared" si="7"/>
        <v>80400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16000</v>
      </c>
      <c r="D79" s="2">
        <f t="shared" si="8"/>
        <v>16000</v>
      </c>
      <c r="E79" s="2">
        <f t="shared" si="8"/>
        <v>16000</v>
      </c>
      <c r="H79" s="41">
        <f t="shared" si="7"/>
        <v>16000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>
        <v>11000</v>
      </c>
      <c r="D81" s="2">
        <f t="shared" si="8"/>
        <v>11000</v>
      </c>
      <c r="E81" s="2">
        <f t="shared" si="8"/>
        <v>11000</v>
      </c>
      <c r="H81" s="41">
        <f t="shared" si="7"/>
        <v>11000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400</v>
      </c>
      <c r="D83" s="2">
        <f t="shared" si="8"/>
        <v>400</v>
      </c>
      <c r="E83" s="2">
        <f t="shared" si="8"/>
        <v>400</v>
      </c>
      <c r="H83" s="41">
        <f t="shared" si="7"/>
        <v>400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6400</v>
      </c>
      <c r="D85" s="2">
        <f t="shared" si="8"/>
        <v>6400</v>
      </c>
      <c r="E85" s="2">
        <f t="shared" si="8"/>
        <v>6400</v>
      </c>
      <c r="H85" s="41">
        <f t="shared" si="7"/>
        <v>6400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15600</v>
      </c>
      <c r="D88" s="2">
        <f t="shared" si="9"/>
        <v>15600</v>
      </c>
      <c r="E88" s="2">
        <f t="shared" si="9"/>
        <v>15600</v>
      </c>
      <c r="H88" s="41">
        <f t="shared" si="7"/>
        <v>15600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5000</v>
      </c>
      <c r="D93" s="2">
        <f t="shared" si="9"/>
        <v>5000</v>
      </c>
      <c r="E93" s="2">
        <f t="shared" si="9"/>
        <v>5000</v>
      </c>
      <c r="H93" s="41">
        <f t="shared" si="7"/>
        <v>5000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1643500</v>
      </c>
      <c r="D97" s="21">
        <f>SUM(D98:D113)</f>
        <v>1643500</v>
      </c>
      <c r="E97" s="21">
        <f>SUM(E98:E113)</f>
        <v>1643500</v>
      </c>
      <c r="G97" s="39" t="s">
        <v>58</v>
      </c>
      <c r="H97" s="41">
        <f t="shared" si="7"/>
        <v>1643500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340000</v>
      </c>
      <c r="D98" s="2">
        <f>C98</f>
        <v>340000</v>
      </c>
      <c r="E98" s="2">
        <f>D98</f>
        <v>340000</v>
      </c>
      <c r="H98" s="41">
        <f t="shared" si="7"/>
        <v>340000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>
        <v>1250000</v>
      </c>
      <c r="D100" s="2">
        <f t="shared" si="10"/>
        <v>1250000</v>
      </c>
      <c r="E100" s="2">
        <f t="shared" si="10"/>
        <v>1250000</v>
      </c>
      <c r="H100" s="41">
        <f t="shared" si="7"/>
        <v>1250000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10"/>
        <v>1500</v>
      </c>
      <c r="E106" s="2">
        <f t="shared" si="10"/>
        <v>1500</v>
      </c>
      <c r="H106" s="41">
        <f t="shared" si="7"/>
        <v>1500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9" t="s">
        <v>62</v>
      </c>
      <c r="B114" s="150"/>
      <c r="C114" s="26">
        <f>C115+C152+C177</f>
        <v>69100</v>
      </c>
      <c r="D114" s="26">
        <f>D115+D152+D177</f>
        <v>69100</v>
      </c>
      <c r="E114" s="26">
        <f>E115+E152+E177</f>
        <v>69100</v>
      </c>
      <c r="G114" s="39" t="s">
        <v>62</v>
      </c>
      <c r="H114" s="41">
        <f t="shared" si="7"/>
        <v>69100</v>
      </c>
      <c r="I114" s="42"/>
      <c r="J114" s="40" t="b">
        <f>AND(H114=I114)</f>
        <v>0</v>
      </c>
    </row>
    <row r="115" spans="1:10">
      <c r="A115" s="147" t="s">
        <v>580</v>
      </c>
      <c r="B115" s="148"/>
      <c r="C115" s="23">
        <f>C116+C135</f>
        <v>69100</v>
      </c>
      <c r="D115" s="23">
        <f>D116+D135</f>
        <v>69100</v>
      </c>
      <c r="E115" s="23">
        <f>E116+E135</f>
        <v>69100</v>
      </c>
      <c r="G115" s="39" t="s">
        <v>61</v>
      </c>
      <c r="H115" s="41">
        <f t="shared" si="7"/>
        <v>69100</v>
      </c>
      <c r="I115" s="42"/>
      <c r="J115" s="40" t="b">
        <f>AND(H115=I115)</f>
        <v>0</v>
      </c>
    </row>
    <row r="116" spans="1:10" ht="15" customHeight="1">
      <c r="A116" s="145" t="s">
        <v>195</v>
      </c>
      <c r="B116" s="146"/>
      <c r="C116" s="21">
        <f>C117+C120+C123+C126+C129+C132</f>
        <v>22500</v>
      </c>
      <c r="D116" s="21">
        <f>D117+D120+D123+D126+D129+D132</f>
        <v>22500</v>
      </c>
      <c r="E116" s="21">
        <f>E117+E120+E123+E126+E129+E132</f>
        <v>22500</v>
      </c>
      <c r="G116" s="39" t="s">
        <v>583</v>
      </c>
      <c r="H116" s="41">
        <f t="shared" si="7"/>
        <v>22500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22500</v>
      </c>
      <c r="D132" s="2">
        <f>D133+D134</f>
        <v>22500</v>
      </c>
      <c r="E132" s="2">
        <f>E133+E134</f>
        <v>22500</v>
      </c>
      <c r="H132" s="41">
        <f t="shared" si="11"/>
        <v>22500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>
        <v>22500</v>
      </c>
      <c r="D134" s="128">
        <f>C134</f>
        <v>22500</v>
      </c>
      <c r="E134" s="128">
        <f>D134</f>
        <v>22500</v>
      </c>
      <c r="H134" s="41">
        <f t="shared" si="11"/>
        <v>22500</v>
      </c>
    </row>
    <row r="135" spans="1:10">
      <c r="A135" s="145" t="s">
        <v>202</v>
      </c>
      <c r="B135" s="146"/>
      <c r="C135" s="21">
        <f>C136+C140+C143+C146+C149</f>
        <v>46600</v>
      </c>
      <c r="D135" s="21">
        <f>D136+D140+D143+D146+D149</f>
        <v>46600</v>
      </c>
      <c r="E135" s="21">
        <f>E136+E140+E143+E146+E149</f>
        <v>46600</v>
      </c>
      <c r="G135" s="39" t="s">
        <v>584</v>
      </c>
      <c r="H135" s="41">
        <f t="shared" si="11"/>
        <v>46600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46600</v>
      </c>
      <c r="D136" s="2">
        <f>D137+D138+D139</f>
        <v>46600</v>
      </c>
      <c r="E136" s="2">
        <f>E137+E138+E139</f>
        <v>46600</v>
      </c>
      <c r="H136" s="41">
        <f t="shared" si="11"/>
        <v>46600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46600</v>
      </c>
      <c r="D139" s="128">
        <f t="shared" si="12"/>
        <v>46600</v>
      </c>
      <c r="E139" s="128">
        <f t="shared" si="12"/>
        <v>46600</v>
      </c>
      <c r="H139" s="41">
        <f t="shared" si="11"/>
        <v>46600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7" t="s">
        <v>581</v>
      </c>
      <c r="B152" s="14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5" t="s">
        <v>208</v>
      </c>
      <c r="B153" s="14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5" t="s">
        <v>212</v>
      </c>
      <c r="B163" s="14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5" t="s">
        <v>214</v>
      </c>
      <c r="B170" s="14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7" t="s">
        <v>582</v>
      </c>
      <c r="B177" s="14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5" t="s">
        <v>217</v>
      </c>
      <c r="B178" s="14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1" t="s">
        <v>849</v>
      </c>
      <c r="B179" s="15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1" t="s">
        <v>848</v>
      </c>
      <c r="B184" s="15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1" t="s">
        <v>846</v>
      </c>
      <c r="B188" s="15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1" t="s">
        <v>843</v>
      </c>
      <c r="B197" s="15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1" t="s">
        <v>842</v>
      </c>
      <c r="B200" s="15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1" t="s">
        <v>841</v>
      </c>
      <c r="B203" s="15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1" t="s">
        <v>836</v>
      </c>
      <c r="B215" s="15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1" t="s">
        <v>834</v>
      </c>
      <c r="B222" s="15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1" t="s">
        <v>830</v>
      </c>
      <c r="B228" s="15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1" t="s">
        <v>828</v>
      </c>
      <c r="B235" s="15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1" t="s">
        <v>826</v>
      </c>
      <c r="B238" s="15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1" t="s">
        <v>823</v>
      </c>
      <c r="B243" s="15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1" t="s">
        <v>817</v>
      </c>
      <c r="B250" s="15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2" t="s">
        <v>67</v>
      </c>
      <c r="B256" s="142"/>
      <c r="C256" s="142"/>
      <c r="D256" s="140" t="s">
        <v>853</v>
      </c>
      <c r="E256" s="140" t="s">
        <v>852</v>
      </c>
      <c r="G256" s="47" t="s">
        <v>589</v>
      </c>
      <c r="H256" s="48">
        <f>C257+C559</f>
        <v>2193500</v>
      </c>
      <c r="I256" s="49"/>
      <c r="J256" s="50" t="b">
        <f>AND(H256=I256)</f>
        <v>0</v>
      </c>
    </row>
    <row r="257" spans="1:10">
      <c r="A257" s="157" t="s">
        <v>60</v>
      </c>
      <c r="B257" s="158"/>
      <c r="C257" s="37">
        <f>C258+C550</f>
        <v>2052475</v>
      </c>
      <c r="D257" s="37">
        <f>D258+D550</f>
        <v>2052475</v>
      </c>
      <c r="E257" s="37">
        <f>E258+E550</f>
        <v>2052475</v>
      </c>
      <c r="G257" s="39" t="s">
        <v>60</v>
      </c>
      <c r="H257" s="41">
        <f>C257</f>
        <v>2052475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2052475</v>
      </c>
      <c r="D258" s="36">
        <f>D259+D339+D483+D547</f>
        <v>2052475</v>
      </c>
      <c r="E258" s="36">
        <f>E259+E339+E483+E547</f>
        <v>2052475</v>
      </c>
      <c r="G258" s="39" t="s">
        <v>57</v>
      </c>
      <c r="H258" s="41">
        <f t="shared" ref="H258:H321" si="21">C258</f>
        <v>2052475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1509578</v>
      </c>
      <c r="D259" s="33">
        <f>D260+D263+D314</f>
        <v>1509578</v>
      </c>
      <c r="E259" s="33">
        <f>E260+E263+E314</f>
        <v>1509578</v>
      </c>
      <c r="G259" s="39" t="s">
        <v>590</v>
      </c>
      <c r="H259" s="41">
        <f t="shared" si="21"/>
        <v>1509578</v>
      </c>
      <c r="I259" s="42"/>
      <c r="J259" s="40" t="b">
        <f>AND(H259=I259)</f>
        <v>0</v>
      </c>
    </row>
    <row r="260" spans="1:10" outlineLevel="1">
      <c r="A260" s="153" t="s">
        <v>268</v>
      </c>
      <c r="B260" s="154"/>
      <c r="C260" s="32">
        <f>SUM(C261:C262)</f>
        <v>4578</v>
      </c>
      <c r="D260" s="32">
        <f>SUM(D261:D262)</f>
        <v>4578</v>
      </c>
      <c r="E260" s="32">
        <f>SUM(E261:E262)</f>
        <v>4578</v>
      </c>
      <c r="H260" s="41">
        <f t="shared" si="21"/>
        <v>4578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3488</v>
      </c>
      <c r="D262" s="5">
        <f>C262</f>
        <v>3488</v>
      </c>
      <c r="E262" s="5">
        <f>D262</f>
        <v>3488</v>
      </c>
      <c r="H262" s="41">
        <f t="shared" si="21"/>
        <v>3488</v>
      </c>
    </row>
    <row r="263" spans="1:10" outlineLevel="1">
      <c r="A263" s="153" t="s">
        <v>269</v>
      </c>
      <c r="B263" s="154"/>
      <c r="C263" s="32">
        <f>C264+C265+C289+C296+C298+C302+C305+C308+C313</f>
        <v>1505000</v>
      </c>
      <c r="D263" s="32">
        <f>D264+D265+D289+D296+D298+D302+D305+D308+D313</f>
        <v>1505000</v>
      </c>
      <c r="E263" s="32">
        <f>E264+E265+E289+E296+E298+E302+E305+E308+E313</f>
        <v>1505000</v>
      </c>
      <c r="H263" s="41">
        <f t="shared" si="21"/>
        <v>1505000</v>
      </c>
    </row>
    <row r="264" spans="1:10" outlineLevel="2">
      <c r="A264" s="6">
        <v>1101</v>
      </c>
      <c r="B264" s="4" t="s">
        <v>34</v>
      </c>
      <c r="C264" s="5">
        <v>558660</v>
      </c>
      <c r="D264" s="5">
        <f>C264</f>
        <v>558660</v>
      </c>
      <c r="E264" s="5">
        <f>D264</f>
        <v>558660</v>
      </c>
      <c r="H264" s="41">
        <f t="shared" si="21"/>
        <v>558660</v>
      </c>
    </row>
    <row r="265" spans="1:10" outlineLevel="2">
      <c r="A265" s="6">
        <v>1101</v>
      </c>
      <c r="B265" s="4" t="s">
        <v>35</v>
      </c>
      <c r="C265" s="5">
        <f>SUM(C266:C288)</f>
        <v>649331</v>
      </c>
      <c r="D265" s="5">
        <f>SUM(D266:D288)</f>
        <v>649331</v>
      </c>
      <c r="E265" s="5">
        <f>SUM(E266:E288)</f>
        <v>649331</v>
      </c>
      <c r="H265" s="41">
        <f t="shared" si="21"/>
        <v>649331</v>
      </c>
    </row>
    <row r="266" spans="1:10" outlineLevel="3">
      <c r="A266" s="29"/>
      <c r="B266" s="28" t="s">
        <v>218</v>
      </c>
      <c r="C266" s="30">
        <v>35274</v>
      </c>
      <c r="D266" s="30">
        <f>C266</f>
        <v>35274</v>
      </c>
      <c r="E266" s="30">
        <f>D266</f>
        <v>35274</v>
      </c>
      <c r="H266" s="41">
        <f t="shared" si="21"/>
        <v>35274</v>
      </c>
    </row>
    <row r="267" spans="1:10" outlineLevel="3">
      <c r="A267" s="29"/>
      <c r="B267" s="28" t="s">
        <v>219</v>
      </c>
      <c r="C267" s="30">
        <v>305413</v>
      </c>
      <c r="D267" s="30">
        <f t="shared" ref="D267:E282" si="22">C267</f>
        <v>305413</v>
      </c>
      <c r="E267" s="30">
        <f t="shared" si="22"/>
        <v>305413</v>
      </c>
      <c r="H267" s="41">
        <f t="shared" si="21"/>
        <v>305413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10000</v>
      </c>
      <c r="D271" s="30">
        <f t="shared" si="22"/>
        <v>10000</v>
      </c>
      <c r="E271" s="30">
        <f t="shared" si="22"/>
        <v>10000</v>
      </c>
      <c r="H271" s="41">
        <f t="shared" si="21"/>
        <v>10000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6500</v>
      </c>
      <c r="D276" s="30">
        <f t="shared" si="22"/>
        <v>6500</v>
      </c>
      <c r="E276" s="30">
        <f t="shared" si="22"/>
        <v>6500</v>
      </c>
      <c r="H276" s="41">
        <f t="shared" si="21"/>
        <v>6500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81</v>
      </c>
      <c r="D283" s="30">
        <f t="shared" ref="D283:E288" si="23">C283</f>
        <v>81</v>
      </c>
      <c r="E283" s="30">
        <f t="shared" si="23"/>
        <v>81</v>
      </c>
      <c r="H283" s="41">
        <f t="shared" si="21"/>
        <v>81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264983</v>
      </c>
      <c r="D286" s="30">
        <f t="shared" si="23"/>
        <v>264983</v>
      </c>
      <c r="E286" s="30">
        <f t="shared" si="23"/>
        <v>264983</v>
      </c>
      <c r="H286" s="41">
        <f t="shared" si="21"/>
        <v>264983</v>
      </c>
    </row>
    <row r="287" spans="1:8" outlineLevel="3">
      <c r="A287" s="29"/>
      <c r="B287" s="28" t="s">
        <v>239</v>
      </c>
      <c r="C287" s="30">
        <v>27080</v>
      </c>
      <c r="D287" s="30">
        <f t="shared" si="23"/>
        <v>27080</v>
      </c>
      <c r="E287" s="30">
        <f t="shared" si="23"/>
        <v>27080</v>
      </c>
      <c r="H287" s="41">
        <f t="shared" si="21"/>
        <v>27080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14004</v>
      </c>
      <c r="D289" s="5">
        <f>SUM(D290:D295)</f>
        <v>14004</v>
      </c>
      <c r="E289" s="5">
        <f>SUM(E290:E295)</f>
        <v>14004</v>
      </c>
      <c r="H289" s="41">
        <f t="shared" si="21"/>
        <v>14004</v>
      </c>
    </row>
    <row r="290" spans="1:8" outlineLevel="3">
      <c r="A290" s="29"/>
      <c r="B290" s="28" t="s">
        <v>241</v>
      </c>
      <c r="C290" s="30">
        <v>9600</v>
      </c>
      <c r="D290" s="30">
        <f>C290</f>
        <v>9600</v>
      </c>
      <c r="E290" s="30">
        <f>D290</f>
        <v>9600</v>
      </c>
      <c r="H290" s="41">
        <f t="shared" si="21"/>
        <v>9600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1524</v>
      </c>
      <c r="D293" s="30">
        <f t="shared" si="24"/>
        <v>1524</v>
      </c>
      <c r="E293" s="30">
        <f t="shared" si="24"/>
        <v>1524</v>
      </c>
      <c r="H293" s="41">
        <f t="shared" si="21"/>
        <v>1524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2880</v>
      </c>
      <c r="D295" s="30">
        <f t="shared" si="24"/>
        <v>2880</v>
      </c>
      <c r="E295" s="30">
        <f t="shared" si="24"/>
        <v>2880</v>
      </c>
      <c r="H295" s="41">
        <f t="shared" si="21"/>
        <v>2880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34040</v>
      </c>
      <c r="D298" s="5">
        <f>SUM(D299:D301)</f>
        <v>34040</v>
      </c>
      <c r="E298" s="5">
        <f>SUM(E299:E301)</f>
        <v>34040</v>
      </c>
      <c r="H298" s="41">
        <f t="shared" si="21"/>
        <v>34040</v>
      </c>
    </row>
    <row r="299" spans="1:8" outlineLevel="3">
      <c r="A299" s="29"/>
      <c r="B299" s="28" t="s">
        <v>248</v>
      </c>
      <c r="C299" s="30">
        <v>24500</v>
      </c>
      <c r="D299" s="30">
        <f>C299</f>
        <v>24500</v>
      </c>
      <c r="E299" s="30">
        <f>D299</f>
        <v>24500</v>
      </c>
      <c r="H299" s="41">
        <f t="shared" si="21"/>
        <v>24500</v>
      </c>
    </row>
    <row r="300" spans="1:8" outlineLevel="3">
      <c r="A300" s="29"/>
      <c r="B300" s="28" t="s">
        <v>249</v>
      </c>
      <c r="C300" s="30">
        <v>9540</v>
      </c>
      <c r="D300" s="30">
        <f t="shared" ref="D300:E301" si="25">C300</f>
        <v>9540</v>
      </c>
      <c r="E300" s="30">
        <f t="shared" si="25"/>
        <v>9540</v>
      </c>
      <c r="H300" s="41">
        <f t="shared" si="21"/>
        <v>9540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7000</v>
      </c>
      <c r="D302" s="5">
        <f>SUM(D303:D304)</f>
        <v>7000</v>
      </c>
      <c r="E302" s="5">
        <f>SUM(E303:E304)</f>
        <v>7000</v>
      </c>
      <c r="H302" s="41">
        <f t="shared" si="21"/>
        <v>7000</v>
      </c>
    </row>
    <row r="303" spans="1:8" outlineLevel="3">
      <c r="A303" s="29"/>
      <c r="B303" s="28" t="s">
        <v>252</v>
      </c>
      <c r="C303" s="30">
        <v>3500</v>
      </c>
      <c r="D303" s="30">
        <f>C303</f>
        <v>3500</v>
      </c>
      <c r="E303" s="30">
        <f>D303</f>
        <v>3500</v>
      </c>
      <c r="H303" s="41">
        <f t="shared" si="21"/>
        <v>3500</v>
      </c>
    </row>
    <row r="304" spans="1:8" outlineLevel="3">
      <c r="A304" s="29"/>
      <c r="B304" s="28" t="s">
        <v>253</v>
      </c>
      <c r="C304" s="30">
        <v>3500</v>
      </c>
      <c r="D304" s="30">
        <f>C304</f>
        <v>3500</v>
      </c>
      <c r="E304" s="30">
        <f>D304</f>
        <v>3500</v>
      </c>
      <c r="H304" s="41">
        <f t="shared" si="21"/>
        <v>3500</v>
      </c>
    </row>
    <row r="305" spans="1:8" outlineLevel="2">
      <c r="A305" s="6">
        <v>1101</v>
      </c>
      <c r="B305" s="4" t="s">
        <v>38</v>
      </c>
      <c r="C305" s="5">
        <f>SUM(C306:C307)</f>
        <v>19442</v>
      </c>
      <c r="D305" s="5">
        <f>SUM(D306:D307)</f>
        <v>19442</v>
      </c>
      <c r="E305" s="5">
        <f>SUM(E306:E307)</f>
        <v>19442</v>
      </c>
      <c r="H305" s="41">
        <f t="shared" si="21"/>
        <v>19442</v>
      </c>
    </row>
    <row r="306" spans="1:8" outlineLevel="3">
      <c r="A306" s="29"/>
      <c r="B306" s="28" t="s">
        <v>254</v>
      </c>
      <c r="C306" s="30">
        <v>13700</v>
      </c>
      <c r="D306" s="30">
        <f>C306</f>
        <v>13700</v>
      </c>
      <c r="E306" s="30">
        <f>D306</f>
        <v>13700</v>
      </c>
      <c r="H306" s="41">
        <f t="shared" si="21"/>
        <v>13700</v>
      </c>
    </row>
    <row r="307" spans="1:8" outlineLevel="3">
      <c r="A307" s="29"/>
      <c r="B307" s="28" t="s">
        <v>255</v>
      </c>
      <c r="C307" s="30">
        <v>5742</v>
      </c>
      <c r="D307" s="30">
        <f>C307</f>
        <v>5742</v>
      </c>
      <c r="E307" s="30">
        <f>D307</f>
        <v>5742</v>
      </c>
      <c r="H307" s="41">
        <f t="shared" si="21"/>
        <v>5742</v>
      </c>
    </row>
    <row r="308" spans="1:8" outlineLevel="2">
      <c r="A308" s="6">
        <v>1101</v>
      </c>
      <c r="B308" s="4" t="s">
        <v>39</v>
      </c>
      <c r="C308" s="5">
        <f>SUM(C309:C312)</f>
        <v>222523</v>
      </c>
      <c r="D308" s="5">
        <f>SUM(D309:D312)</f>
        <v>222523</v>
      </c>
      <c r="E308" s="5">
        <f>SUM(E309:E312)</f>
        <v>222523</v>
      </c>
      <c r="H308" s="41">
        <f t="shared" si="21"/>
        <v>222523</v>
      </c>
    </row>
    <row r="309" spans="1:8" outlineLevel="3">
      <c r="A309" s="29"/>
      <c r="B309" s="28" t="s">
        <v>256</v>
      </c>
      <c r="C309" s="30">
        <v>159000</v>
      </c>
      <c r="D309" s="30">
        <f>C309</f>
        <v>159000</v>
      </c>
      <c r="E309" s="30">
        <f>D309</f>
        <v>159000</v>
      </c>
      <c r="H309" s="41">
        <f t="shared" si="21"/>
        <v>159000</v>
      </c>
    </row>
    <row r="310" spans="1:8" outlineLevel="3">
      <c r="A310" s="29"/>
      <c r="B310" s="28" t="s">
        <v>257</v>
      </c>
      <c r="C310" s="30">
        <v>49217</v>
      </c>
      <c r="D310" s="30">
        <f t="shared" ref="D310:E312" si="26">C310</f>
        <v>49217</v>
      </c>
      <c r="E310" s="30">
        <f t="shared" si="26"/>
        <v>49217</v>
      </c>
      <c r="H310" s="41">
        <f t="shared" si="21"/>
        <v>49217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14306</v>
      </c>
      <c r="D312" s="30">
        <f t="shared" si="26"/>
        <v>14306</v>
      </c>
      <c r="E312" s="30">
        <f t="shared" si="26"/>
        <v>14306</v>
      </c>
      <c r="H312" s="41">
        <f t="shared" si="21"/>
        <v>14306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479529</v>
      </c>
      <c r="D339" s="33">
        <f>D340+D444+D482</f>
        <v>479529</v>
      </c>
      <c r="E339" s="33">
        <f>E340+E444+E482</f>
        <v>479529</v>
      </c>
      <c r="G339" s="39" t="s">
        <v>591</v>
      </c>
      <c r="H339" s="41">
        <f t="shared" si="28"/>
        <v>479529</v>
      </c>
      <c r="I339" s="42"/>
      <c r="J339" s="40" t="b">
        <f>AND(H339=I339)</f>
        <v>0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477029</v>
      </c>
      <c r="D340" s="32">
        <f>D341+D342+D343+D344+D347+D348+D353+D356+D357+D362+D367+BH290668+D371+D372+D373+D376+D377+D378+D382+D388+D391+D392+D395+D398+D399+D404+D407+D408+D409+D412+D415+D416+D419+D420+D421+D422+D429+D443</f>
        <v>477029</v>
      </c>
      <c r="E340" s="32">
        <f>E341+E342+E343+E344+E347+E348+E353+E356+E357+E362+E367+BI290668+E371+E372+E373+E376+E377+E378+E382+E388+E391+E392+E395+E398+E399+E404+E407+E408+E409+E412+E415+E416+E419+E420+E421+E422+E429+E443</f>
        <v>477029</v>
      </c>
      <c r="H340" s="41">
        <f t="shared" si="28"/>
        <v>477029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110000</v>
      </c>
      <c r="D343" s="5">
        <f t="shared" si="31"/>
        <v>110000</v>
      </c>
      <c r="E343" s="5">
        <f t="shared" si="31"/>
        <v>110000</v>
      </c>
      <c r="H343" s="41">
        <f t="shared" si="28"/>
        <v>110000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66000</v>
      </c>
      <c r="D348" s="5">
        <f>SUM(D349:D352)</f>
        <v>66000</v>
      </c>
      <c r="E348" s="5">
        <f>SUM(E349:E352)</f>
        <v>66000</v>
      </c>
      <c r="H348" s="41">
        <f t="shared" si="28"/>
        <v>66000</v>
      </c>
    </row>
    <row r="349" spans="1:10" outlineLevel="3">
      <c r="A349" s="29"/>
      <c r="B349" s="28" t="s">
        <v>278</v>
      </c>
      <c r="C349" s="30">
        <v>66000</v>
      </c>
      <c r="D349" s="30">
        <f>C349</f>
        <v>66000</v>
      </c>
      <c r="E349" s="30">
        <f>D349</f>
        <v>66000</v>
      </c>
      <c r="H349" s="41">
        <f t="shared" si="28"/>
        <v>66000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7904</v>
      </c>
      <c r="D357" s="5">
        <f>SUM(D358:D361)</f>
        <v>7904</v>
      </c>
      <c r="E357" s="5">
        <f>SUM(E358:E361)</f>
        <v>7904</v>
      </c>
      <c r="H357" s="41">
        <f t="shared" si="28"/>
        <v>7904</v>
      </c>
    </row>
    <row r="358" spans="1:8" outlineLevel="3">
      <c r="A358" s="29"/>
      <c r="B358" s="28" t="s">
        <v>286</v>
      </c>
      <c r="C358" s="30">
        <v>7500</v>
      </c>
      <c r="D358" s="30">
        <f>C358</f>
        <v>7500</v>
      </c>
      <c r="E358" s="30">
        <f>D358</f>
        <v>7500</v>
      </c>
      <c r="H358" s="41">
        <f t="shared" si="28"/>
        <v>7500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404</v>
      </c>
      <c r="D360" s="30">
        <f t="shared" si="35"/>
        <v>404</v>
      </c>
      <c r="E360" s="30">
        <f t="shared" si="35"/>
        <v>404</v>
      </c>
      <c r="H360" s="41">
        <f t="shared" si="28"/>
        <v>404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42000</v>
      </c>
      <c r="D362" s="5">
        <f>SUM(D363:D366)</f>
        <v>42000</v>
      </c>
      <c r="E362" s="5">
        <f>SUM(E363:E366)</f>
        <v>42000</v>
      </c>
      <c r="H362" s="41">
        <f t="shared" si="28"/>
        <v>42000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917</v>
      </c>
      <c r="D367" s="5">
        <f>C367</f>
        <v>917</v>
      </c>
      <c r="E367" s="5">
        <f>D367</f>
        <v>917</v>
      </c>
      <c r="H367" s="41">
        <f t="shared" si="28"/>
        <v>917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400</v>
      </c>
      <c r="D376" s="5">
        <f t="shared" si="38"/>
        <v>400</v>
      </c>
      <c r="E376" s="5">
        <f t="shared" si="38"/>
        <v>400</v>
      </c>
      <c r="H376" s="41">
        <f t="shared" si="28"/>
        <v>400</v>
      </c>
    </row>
    <row r="377" spans="1:8" outlineLevel="2" collapsed="1">
      <c r="A377" s="6">
        <v>2201</v>
      </c>
      <c r="B377" s="4" t="s">
        <v>302</v>
      </c>
      <c r="C377" s="5">
        <v>1800</v>
      </c>
      <c r="D377" s="5">
        <f t="shared" si="38"/>
        <v>1800</v>
      </c>
      <c r="E377" s="5">
        <f t="shared" si="38"/>
        <v>1800</v>
      </c>
      <c r="H377" s="41">
        <f t="shared" si="28"/>
        <v>1800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6160</v>
      </c>
      <c r="D382" s="5">
        <f>SUM(D383:D387)</f>
        <v>6160</v>
      </c>
      <c r="E382" s="5">
        <f>SUM(E383:E387)</f>
        <v>6160</v>
      </c>
      <c r="H382" s="41">
        <f t="shared" si="28"/>
        <v>6160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1460</v>
      </c>
      <c r="D384" s="30">
        <f t="shared" ref="D384:E387" si="40">C384</f>
        <v>1460</v>
      </c>
      <c r="E384" s="30">
        <f t="shared" si="40"/>
        <v>1460</v>
      </c>
      <c r="H384" s="41">
        <f t="shared" si="28"/>
        <v>1460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1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2">C389</f>
        <v>300</v>
      </c>
      <c r="E389" s="30">
        <f t="shared" si="42"/>
        <v>300</v>
      </c>
      <c r="H389" s="41">
        <f t="shared" si="41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3150</v>
      </c>
      <c r="D422" s="5">
        <f>SUM(D423:D428)</f>
        <v>3150</v>
      </c>
      <c r="E422" s="5">
        <f>SUM(E423:E428)</f>
        <v>3150</v>
      </c>
      <c r="H422" s="41">
        <f t="shared" si="41"/>
        <v>3150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2450</v>
      </c>
      <c r="D426" s="30">
        <f t="shared" si="48"/>
        <v>2450</v>
      </c>
      <c r="E426" s="30">
        <f t="shared" si="48"/>
        <v>2450</v>
      </c>
      <c r="H426" s="41">
        <f t="shared" si="41"/>
        <v>2450</v>
      </c>
    </row>
    <row r="427" spans="1:8" outlineLevel="3">
      <c r="A427" s="29"/>
      <c r="B427" s="28" t="s">
        <v>340</v>
      </c>
      <c r="C427" s="30">
        <v>400</v>
      </c>
      <c r="D427" s="30">
        <f t="shared" si="48"/>
        <v>400</v>
      </c>
      <c r="E427" s="30">
        <f t="shared" si="48"/>
        <v>400</v>
      </c>
      <c r="H427" s="41">
        <f t="shared" si="41"/>
        <v>400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163898</v>
      </c>
      <c r="D429" s="5">
        <f>SUM(D430:D442)</f>
        <v>163898</v>
      </c>
      <c r="E429" s="5">
        <f>SUM(E430:E442)</f>
        <v>163898</v>
      </c>
      <c r="H429" s="41">
        <f t="shared" si="41"/>
        <v>163898</v>
      </c>
    </row>
    <row r="430" spans="1:8" outlineLevel="3">
      <c r="A430" s="29"/>
      <c r="B430" s="28" t="s">
        <v>343</v>
      </c>
      <c r="C430" s="30">
        <v>398</v>
      </c>
      <c r="D430" s="30">
        <f>C430</f>
        <v>398</v>
      </c>
      <c r="E430" s="30">
        <f>D430</f>
        <v>398</v>
      </c>
      <c r="H430" s="41">
        <f t="shared" si="41"/>
        <v>398</v>
      </c>
    </row>
    <row r="431" spans="1:8" outlineLevel="3">
      <c r="A431" s="29"/>
      <c r="B431" s="28" t="s">
        <v>344</v>
      </c>
      <c r="C431" s="30">
        <v>150000</v>
      </c>
      <c r="D431" s="30">
        <f t="shared" ref="D431:E442" si="49">C431</f>
        <v>150000</v>
      </c>
      <c r="E431" s="30">
        <f t="shared" si="49"/>
        <v>150000</v>
      </c>
      <c r="H431" s="41">
        <f t="shared" si="41"/>
        <v>150000</v>
      </c>
    </row>
    <row r="432" spans="1:8" outlineLevel="3">
      <c r="A432" s="29"/>
      <c r="B432" s="28" t="s">
        <v>345</v>
      </c>
      <c r="C432" s="30">
        <v>4000</v>
      </c>
      <c r="D432" s="30">
        <f t="shared" si="49"/>
        <v>4000</v>
      </c>
      <c r="E432" s="30">
        <f t="shared" si="49"/>
        <v>4000</v>
      </c>
      <c r="H432" s="41">
        <f t="shared" si="41"/>
        <v>4000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4500</v>
      </c>
      <c r="D442" s="30">
        <f t="shared" si="49"/>
        <v>4500</v>
      </c>
      <c r="E442" s="30">
        <f t="shared" si="49"/>
        <v>4500</v>
      </c>
      <c r="H442" s="41">
        <f t="shared" si="41"/>
        <v>4500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2500</v>
      </c>
      <c r="D444" s="32">
        <f>D445+D454+D455+D459+D462+D463+D468+D474+D477+D480+D481+D450</f>
        <v>2500</v>
      </c>
      <c r="E444" s="32">
        <f>E445+E454+E455+E459+E462+E463+E468+E474+E477+E480+E481+E450</f>
        <v>2500</v>
      </c>
      <c r="H444" s="41">
        <f t="shared" si="41"/>
        <v>2500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63368</v>
      </c>
      <c r="D483" s="35">
        <f>D484+D504+D509+D522+D528+D538</f>
        <v>63368</v>
      </c>
      <c r="E483" s="35">
        <f>E484+E504+E509+E522+E528+E538</f>
        <v>63368</v>
      </c>
      <c r="G483" s="39" t="s">
        <v>592</v>
      </c>
      <c r="H483" s="41">
        <f t="shared" si="51"/>
        <v>63368</v>
      </c>
      <c r="I483" s="42"/>
      <c r="J483" s="40" t="b">
        <f>AND(H483=I483)</f>
        <v>0</v>
      </c>
    </row>
    <row r="484" spans="1:10" outlineLevel="1">
      <c r="A484" s="153" t="s">
        <v>390</v>
      </c>
      <c r="B484" s="154"/>
      <c r="C484" s="32">
        <f>C485+C486+C490+C491+C494+C497+C500+C501+C502+C503</f>
        <v>46600</v>
      </c>
      <c r="D484" s="32">
        <f>D485+D486+D490+D491+D494+D497+D500+D501+D502+D503</f>
        <v>46600</v>
      </c>
      <c r="E484" s="32">
        <f>E485+E486+E490+E491+E494+E497+E500+E501+E502+E503</f>
        <v>46600</v>
      </c>
      <c r="H484" s="41">
        <f t="shared" si="51"/>
        <v>46600</v>
      </c>
    </row>
    <row r="485" spans="1:10" outlineLevel="2">
      <c r="A485" s="6">
        <v>3302</v>
      </c>
      <c r="B485" s="4" t="s">
        <v>391</v>
      </c>
      <c r="C485" s="5">
        <v>100</v>
      </c>
      <c r="D485" s="5">
        <f>C485</f>
        <v>100</v>
      </c>
      <c r="E485" s="5">
        <f>D485</f>
        <v>100</v>
      </c>
      <c r="H485" s="41">
        <f t="shared" si="51"/>
        <v>100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9700</v>
      </c>
      <c r="D509" s="32">
        <f>D510+D511+D512+D513+D517+D518+D519+D520+D521</f>
        <v>9700</v>
      </c>
      <c r="E509" s="32">
        <f>E510+E511+E512+E513+E517+E518+E519+E520+E521</f>
        <v>9700</v>
      </c>
      <c r="F509" s="51"/>
      <c r="H509" s="41">
        <f t="shared" si="51"/>
        <v>9700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3500</v>
      </c>
      <c r="D513" s="5">
        <f>SUM(D514:D516)</f>
        <v>3500</v>
      </c>
      <c r="E513" s="5">
        <f>SUM(E514:E516)</f>
        <v>3500</v>
      </c>
      <c r="H513" s="41">
        <f t="shared" si="51"/>
        <v>3500</v>
      </c>
    </row>
    <row r="514" spans="1:8" ht="15" customHeight="1" outlineLevel="3">
      <c r="A514" s="29"/>
      <c r="B514" s="28" t="s">
        <v>419</v>
      </c>
      <c r="C514" s="30">
        <v>3500</v>
      </c>
      <c r="D514" s="30">
        <f t="shared" ref="D514:E521" si="62">C514</f>
        <v>3500</v>
      </c>
      <c r="E514" s="30">
        <f t="shared" si="62"/>
        <v>3500</v>
      </c>
      <c r="H514" s="41">
        <f t="shared" ref="H514:H577" si="63">C514</f>
        <v>3500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100</v>
      </c>
      <c r="D518" s="5">
        <f t="shared" si="62"/>
        <v>100</v>
      </c>
      <c r="E518" s="5">
        <f t="shared" si="62"/>
        <v>100</v>
      </c>
      <c r="H518" s="41">
        <f t="shared" si="63"/>
        <v>100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outlineLevel="2">
      <c r="A520" s="6">
        <v>3305</v>
      </c>
      <c r="B520" s="4" t="s">
        <v>425</v>
      </c>
      <c r="C520" s="5">
        <v>5000</v>
      </c>
      <c r="D520" s="5">
        <f t="shared" si="62"/>
        <v>5000</v>
      </c>
      <c r="E520" s="5">
        <f t="shared" si="62"/>
        <v>5000</v>
      </c>
      <c r="H520" s="41">
        <f t="shared" si="63"/>
        <v>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3" t="s">
        <v>426</v>
      </c>
      <c r="B522" s="154"/>
      <c r="C522" s="32">
        <f>SUM(C523:C527)</f>
        <v>3000</v>
      </c>
      <c r="D522" s="32">
        <f>SUM(D523:D527)</f>
        <v>3000</v>
      </c>
      <c r="E522" s="32">
        <f>SUM(E523:E527)</f>
        <v>3000</v>
      </c>
      <c r="H522" s="41">
        <f t="shared" si="63"/>
        <v>3000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3000</v>
      </c>
      <c r="D526" s="5">
        <f t="shared" si="64"/>
        <v>3000</v>
      </c>
      <c r="E526" s="5">
        <f t="shared" si="64"/>
        <v>3000</v>
      </c>
      <c r="H526" s="41">
        <f t="shared" si="63"/>
        <v>3000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2068</v>
      </c>
      <c r="D538" s="32">
        <f>SUM(D539:D544)</f>
        <v>2068</v>
      </c>
      <c r="E538" s="32">
        <f>SUM(E539:E544)</f>
        <v>2068</v>
      </c>
      <c r="H538" s="41">
        <f t="shared" si="63"/>
        <v>2068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2068</v>
      </c>
      <c r="D540" s="5">
        <f t="shared" ref="D540:E543" si="66">C540</f>
        <v>2068</v>
      </c>
      <c r="E540" s="5">
        <f t="shared" si="66"/>
        <v>2068</v>
      </c>
      <c r="H540" s="41">
        <f t="shared" si="63"/>
        <v>2068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3" t="s">
        <v>450</v>
      </c>
      <c r="B548" s="15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3" t="s">
        <v>457</v>
      </c>
      <c r="B552" s="15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7" t="s">
        <v>62</v>
      </c>
      <c r="B559" s="158"/>
      <c r="C559" s="37">
        <f>C560+C716+C725</f>
        <v>141025</v>
      </c>
      <c r="D559" s="37">
        <f>D560+D716+D725</f>
        <v>141025</v>
      </c>
      <c r="E559" s="37">
        <f>E560+E716+E725</f>
        <v>141025</v>
      </c>
      <c r="G559" s="39" t="s">
        <v>62</v>
      </c>
      <c r="H559" s="41">
        <f t="shared" si="63"/>
        <v>141025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41025</v>
      </c>
      <c r="D560" s="36">
        <f>D561+D638+D642+D645</f>
        <v>41025</v>
      </c>
      <c r="E560" s="36">
        <f>E561+E638+E642+E645</f>
        <v>41025</v>
      </c>
      <c r="G560" s="39" t="s">
        <v>61</v>
      </c>
      <c r="H560" s="41">
        <f t="shared" si="63"/>
        <v>41025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41025</v>
      </c>
      <c r="D561" s="38">
        <f>D562+D567+D568+D569+D576+D577+D581+D584+D585+D586+D587+D592+D595+D599+D603+D610+D616+D628</f>
        <v>41025</v>
      </c>
      <c r="E561" s="38">
        <f>E562+E567+E568+E569+E576+E577+E581+E584+E585+E586+E587+E592+E595+E599+E603+E610+E616+E628</f>
        <v>41025</v>
      </c>
      <c r="G561" s="39" t="s">
        <v>595</v>
      </c>
      <c r="H561" s="41">
        <f t="shared" si="63"/>
        <v>41025</v>
      </c>
      <c r="I561" s="42"/>
      <c r="J561" s="40" t="b">
        <f>AND(H561=I561)</f>
        <v>0</v>
      </c>
    </row>
    <row r="562" spans="1:10" outlineLevel="1">
      <c r="A562" s="153" t="s">
        <v>466</v>
      </c>
      <c r="B562" s="15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3" t="s">
        <v>485</v>
      </c>
      <c r="B581" s="154"/>
      <c r="C581" s="32">
        <f>SUM(C582:C583)</f>
        <v>8525</v>
      </c>
      <c r="D581" s="32">
        <f>SUM(D582:D583)</f>
        <v>8525</v>
      </c>
      <c r="E581" s="32">
        <f>SUM(E582:E583)</f>
        <v>8525</v>
      </c>
      <c r="H581" s="41">
        <f t="shared" si="71"/>
        <v>8525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8525</v>
      </c>
      <c r="D583" s="5">
        <f t="shared" si="72"/>
        <v>8525</v>
      </c>
      <c r="E583" s="5">
        <f t="shared" si="72"/>
        <v>8525</v>
      </c>
      <c r="H583" s="41">
        <f t="shared" si="71"/>
        <v>8525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3" t="s">
        <v>490</v>
      </c>
      <c r="B586" s="154"/>
      <c r="C586" s="32">
        <v>10000</v>
      </c>
      <c r="D586" s="32">
        <f t="shared" si="72"/>
        <v>10000</v>
      </c>
      <c r="E586" s="32">
        <f t="shared" si="72"/>
        <v>10000</v>
      </c>
      <c r="H586" s="41">
        <f t="shared" si="71"/>
        <v>10000</v>
      </c>
    </row>
    <row r="587" spans="1:8" outlineLevel="1">
      <c r="A587" s="153" t="s">
        <v>491</v>
      </c>
      <c r="B587" s="154"/>
      <c r="C587" s="32">
        <f>SUM(C588:C591)</f>
        <v>8000</v>
      </c>
      <c r="D587" s="32">
        <f>SUM(D588:D591)</f>
        <v>8000</v>
      </c>
      <c r="E587" s="32">
        <f>SUM(E588:E591)</f>
        <v>8000</v>
      </c>
      <c r="H587" s="41">
        <f t="shared" si="71"/>
        <v>8000</v>
      </c>
    </row>
    <row r="588" spans="1:8" outlineLevel="2">
      <c r="A588" s="7">
        <v>6610</v>
      </c>
      <c r="B588" s="4" t="s">
        <v>492</v>
      </c>
      <c r="C588" s="5">
        <v>8000</v>
      </c>
      <c r="D588" s="5">
        <f>C588</f>
        <v>8000</v>
      </c>
      <c r="E588" s="5">
        <f>D588</f>
        <v>8000</v>
      </c>
      <c r="H588" s="41">
        <f t="shared" si="71"/>
        <v>8000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3" t="s">
        <v>513</v>
      </c>
      <c r="B610" s="154"/>
      <c r="C610" s="32">
        <f>SUM(C611:C615)</f>
        <v>4500</v>
      </c>
      <c r="D610" s="32">
        <f>SUM(D611:D615)</f>
        <v>4500</v>
      </c>
      <c r="E610" s="32">
        <f>SUM(E611:E615)</f>
        <v>4500</v>
      </c>
      <c r="H610" s="41">
        <f t="shared" si="71"/>
        <v>4500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4500</v>
      </c>
      <c r="D614" s="5">
        <f t="shared" si="77"/>
        <v>4500</v>
      </c>
      <c r="E614" s="5">
        <f t="shared" si="77"/>
        <v>4500</v>
      </c>
      <c r="H614" s="41">
        <f t="shared" si="71"/>
        <v>4500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3" t="s">
        <v>519</v>
      </c>
      <c r="B616" s="15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10000</v>
      </c>
      <c r="D628" s="32">
        <f>SUM(D629:D637)</f>
        <v>10000</v>
      </c>
      <c r="E628" s="32">
        <f>SUM(E629:E637)</f>
        <v>10000</v>
      </c>
      <c r="H628" s="41">
        <f t="shared" si="71"/>
        <v>10000</v>
      </c>
    </row>
    <row r="629" spans="1:10" outlineLevel="2">
      <c r="A629" s="7">
        <v>6617</v>
      </c>
      <c r="B629" s="4" t="s">
        <v>532</v>
      </c>
      <c r="C629" s="5">
        <v>10000</v>
      </c>
      <c r="D629" s="5">
        <f>C629</f>
        <v>10000</v>
      </c>
      <c r="E629" s="5">
        <f>D629</f>
        <v>10000</v>
      </c>
      <c r="H629" s="41">
        <f t="shared" si="71"/>
        <v>10000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3" t="s">
        <v>546</v>
      </c>
      <c r="B643" s="15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100000</v>
      </c>
      <c r="D716" s="36">
        <f>D717</f>
        <v>100000</v>
      </c>
      <c r="E716" s="36">
        <f>E717</f>
        <v>100000</v>
      </c>
      <c r="G716" s="39" t="s">
        <v>66</v>
      </c>
      <c r="H716" s="41">
        <f t="shared" si="92"/>
        <v>100000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100000</v>
      </c>
      <c r="D717" s="33">
        <f>D718+D722</f>
        <v>100000</v>
      </c>
      <c r="E717" s="33">
        <f>E718+E722</f>
        <v>100000</v>
      </c>
      <c r="G717" s="39" t="s">
        <v>599</v>
      </c>
      <c r="H717" s="41">
        <f t="shared" si="92"/>
        <v>100000</v>
      </c>
      <c r="I717" s="42"/>
      <c r="J717" s="40" t="b">
        <f>AND(H717=I717)</f>
        <v>0</v>
      </c>
    </row>
    <row r="718" spans="1:10" outlineLevel="1" collapsed="1">
      <c r="A718" s="165" t="s">
        <v>851</v>
      </c>
      <c r="B718" s="166"/>
      <c r="C718" s="31">
        <f>SUM(C719:C721)</f>
        <v>100000</v>
      </c>
      <c r="D718" s="31">
        <f>SUM(D719:D721)</f>
        <v>100000</v>
      </c>
      <c r="E718" s="31">
        <f>SUM(E719:E721)</f>
        <v>100000</v>
      </c>
      <c r="H718" s="41">
        <f t="shared" si="92"/>
        <v>100000</v>
      </c>
    </row>
    <row r="719" spans="1:10" ht="15" customHeight="1" outlineLevel="2">
      <c r="A719" s="6">
        <v>10950</v>
      </c>
      <c r="B719" s="4" t="s">
        <v>572</v>
      </c>
      <c r="C719" s="5">
        <v>100000</v>
      </c>
      <c r="D719" s="5">
        <f>C719</f>
        <v>100000</v>
      </c>
      <c r="E719" s="5">
        <f>D719</f>
        <v>100000</v>
      </c>
      <c r="H719" s="41">
        <f t="shared" si="92"/>
        <v>100000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19" zoomScale="145" zoomScaleNormal="145" workbookViewId="0">
      <selection activeCell="C720" sqref="C720"/>
    </sheetView>
  </sheetViews>
  <sheetFormatPr defaultColWidth="9.140625" defaultRowHeight="15" outlineLevelRow="3"/>
  <cols>
    <col min="1" max="1" width="7" bestFit="1" customWidth="1"/>
    <col min="2" max="2" width="45.7109375" customWidth="1"/>
    <col min="3" max="3" width="17" customWidth="1"/>
    <col min="4" max="4" width="16.5703125" customWidth="1"/>
    <col min="5" max="5" width="15" customWidth="1"/>
    <col min="7" max="7" width="15.5703125" bestFit="1" customWidth="1"/>
    <col min="8" max="8" width="21.28515625" customWidth="1"/>
    <col min="9" max="9" width="15.42578125" bestFit="1" customWidth="1"/>
    <col min="10" max="10" width="20.42578125" bestFit="1" customWidth="1"/>
  </cols>
  <sheetData>
    <row r="1" spans="1:14" ht="18.75">
      <c r="A1" s="142" t="s">
        <v>30</v>
      </c>
      <c r="B1" s="142"/>
      <c r="C1" s="142"/>
      <c r="D1" s="141" t="s">
        <v>853</v>
      </c>
      <c r="E1" s="141" t="s">
        <v>852</v>
      </c>
      <c r="G1" s="43" t="s">
        <v>31</v>
      </c>
      <c r="H1" s="44">
        <f>C2+C114</f>
        <v>2468416</v>
      </c>
      <c r="I1" s="45"/>
      <c r="J1" s="46" t="b">
        <f>AND(H1=I1)</f>
        <v>0</v>
      </c>
    </row>
    <row r="2" spans="1:14">
      <c r="A2" s="143" t="s">
        <v>60</v>
      </c>
      <c r="B2" s="143"/>
      <c r="C2" s="26">
        <f>C3+C67</f>
        <v>2396326</v>
      </c>
      <c r="D2" s="26">
        <f>D3+D67</f>
        <v>2396326</v>
      </c>
      <c r="E2" s="26">
        <f>E3+E67</f>
        <v>2396326</v>
      </c>
      <c r="G2" s="39" t="s">
        <v>60</v>
      </c>
      <c r="H2" s="41">
        <f>C2</f>
        <v>2396326</v>
      </c>
      <c r="I2" s="42"/>
      <c r="J2" s="40" t="b">
        <f>AND(H2=I2)</f>
        <v>0</v>
      </c>
    </row>
    <row r="3" spans="1:14">
      <c r="A3" s="144" t="s">
        <v>578</v>
      </c>
      <c r="B3" s="144"/>
      <c r="C3" s="23">
        <f>C4+C11+C38+C61</f>
        <v>382426</v>
      </c>
      <c r="D3" s="23">
        <f>D4+D11+D38+D61</f>
        <v>382426</v>
      </c>
      <c r="E3" s="23">
        <f>E4+E11+E38+E61</f>
        <v>382426</v>
      </c>
      <c r="G3" s="39" t="s">
        <v>57</v>
      </c>
      <c r="H3" s="41">
        <f t="shared" ref="H3:H66" si="0">C3</f>
        <v>382426</v>
      </c>
      <c r="I3" s="42"/>
      <c r="J3" s="40" t="b">
        <f>AND(H3=I3)</f>
        <v>0</v>
      </c>
    </row>
    <row r="4" spans="1:14" ht="15" customHeight="1">
      <c r="A4" s="145" t="s">
        <v>124</v>
      </c>
      <c r="B4" s="146"/>
      <c r="C4" s="21">
        <f>SUM(C5:C10)</f>
        <v>155000</v>
      </c>
      <c r="D4" s="21">
        <f>SUM(D5:D10)</f>
        <v>155000</v>
      </c>
      <c r="E4" s="21">
        <f>SUM(E5:E10)</f>
        <v>155000</v>
      </c>
      <c r="F4" s="17"/>
      <c r="G4" s="39" t="s">
        <v>53</v>
      </c>
      <c r="H4" s="41">
        <f t="shared" si="0"/>
        <v>155000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41">
        <f t="shared" si="0"/>
        <v>35000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</v>
      </c>
      <c r="D7" s="2">
        <f t="shared" si="1"/>
        <v>65000</v>
      </c>
      <c r="E7" s="2">
        <f t="shared" si="1"/>
        <v>65000</v>
      </c>
      <c r="F7" s="17"/>
      <c r="G7" s="17"/>
      <c r="H7" s="41">
        <f t="shared" si="0"/>
        <v>65000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45" t="s">
        <v>125</v>
      </c>
      <c r="B11" s="146"/>
      <c r="C11" s="21">
        <f>SUM(C12:C37)</f>
        <v>35900</v>
      </c>
      <c r="D11" s="21">
        <f>SUM(D12:D37)</f>
        <v>35900</v>
      </c>
      <c r="E11" s="21">
        <f>SUM(E12:E37)</f>
        <v>35900</v>
      </c>
      <c r="F11" s="17"/>
      <c r="G11" s="39" t="s">
        <v>54</v>
      </c>
      <c r="H11" s="41">
        <f t="shared" si="0"/>
        <v>35900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24400</v>
      </c>
      <c r="D12" s="2">
        <f>C12</f>
        <v>24400</v>
      </c>
      <c r="E12" s="2">
        <f>D12</f>
        <v>24400</v>
      </c>
      <c r="H12" s="41">
        <f t="shared" si="0"/>
        <v>24400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>
        <v>2000</v>
      </c>
      <c r="D30" s="2">
        <f t="shared" si="3"/>
        <v>2000</v>
      </c>
      <c r="E30" s="2">
        <f t="shared" si="3"/>
        <v>2000</v>
      </c>
      <c r="H30" s="41">
        <f t="shared" si="0"/>
        <v>2000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>
        <v>1500</v>
      </c>
      <c r="D33" s="2">
        <f t="shared" si="3"/>
        <v>1500</v>
      </c>
      <c r="E33" s="2">
        <f t="shared" si="3"/>
        <v>1500</v>
      </c>
      <c r="H33" s="41">
        <f t="shared" si="0"/>
        <v>1500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>
      <c r="A38" s="145" t="s">
        <v>145</v>
      </c>
      <c r="B38" s="146"/>
      <c r="C38" s="21">
        <f>SUM(C39:C60)</f>
        <v>191526</v>
      </c>
      <c r="D38" s="21">
        <f>SUM(D39:D60)</f>
        <v>191526</v>
      </c>
      <c r="E38" s="21">
        <f>SUM(E39:E60)</f>
        <v>191526</v>
      </c>
      <c r="G38" s="39" t="s">
        <v>55</v>
      </c>
      <c r="H38" s="41">
        <f t="shared" si="0"/>
        <v>191526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outlineLevel="1">
      <c r="A42" s="20">
        <v>3199</v>
      </c>
      <c r="B42" s="20" t="s">
        <v>14</v>
      </c>
      <c r="C42" s="2">
        <v>1710</v>
      </c>
      <c r="D42" s="2">
        <f t="shared" si="4"/>
        <v>1710</v>
      </c>
      <c r="E42" s="2">
        <f t="shared" si="4"/>
        <v>1710</v>
      </c>
      <c r="H42" s="41">
        <f t="shared" si="0"/>
        <v>1710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outlineLevel="1">
      <c r="A49" s="20">
        <v>3207</v>
      </c>
      <c r="B49" s="20" t="s">
        <v>149</v>
      </c>
      <c r="C49" s="2">
        <v>300</v>
      </c>
      <c r="D49" s="2">
        <f t="shared" si="4"/>
        <v>300</v>
      </c>
      <c r="E49" s="2">
        <f t="shared" si="4"/>
        <v>300</v>
      </c>
      <c r="H49" s="41">
        <f t="shared" si="0"/>
        <v>300</v>
      </c>
    </row>
    <row r="50" spans="1:10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outlineLevel="1">
      <c r="A51" s="20">
        <v>3209</v>
      </c>
      <c r="B51" s="20" t="s">
        <v>151</v>
      </c>
      <c r="C51" s="2">
        <v>200</v>
      </c>
      <c r="D51" s="2">
        <f t="shared" si="4"/>
        <v>200</v>
      </c>
      <c r="E51" s="2">
        <f t="shared" si="4"/>
        <v>200</v>
      </c>
      <c r="H51" s="41">
        <f t="shared" si="0"/>
        <v>200</v>
      </c>
    </row>
    <row r="52" spans="1:10" outlineLevel="1">
      <c r="A52" s="20">
        <v>3299</v>
      </c>
      <c r="B52" s="20" t="s">
        <v>152</v>
      </c>
      <c r="C52" s="2">
        <v>200</v>
      </c>
      <c r="D52" s="2">
        <f t="shared" si="4"/>
        <v>200</v>
      </c>
      <c r="E52" s="2">
        <f t="shared" si="4"/>
        <v>200</v>
      </c>
      <c r="H52" s="41">
        <f t="shared" si="0"/>
        <v>200</v>
      </c>
    </row>
    <row r="53" spans="1:10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0"/>
        <v>1500</v>
      </c>
    </row>
    <row r="55" spans="1:10" outlineLevel="1">
      <c r="A55" s="20">
        <v>3303</v>
      </c>
      <c r="B55" s="20" t="s">
        <v>153</v>
      </c>
      <c r="C55" s="2">
        <v>127816</v>
      </c>
      <c r="D55" s="2">
        <f t="shared" si="4"/>
        <v>127816</v>
      </c>
      <c r="E55" s="2">
        <f t="shared" si="4"/>
        <v>127816</v>
      </c>
      <c r="H55" s="41">
        <f t="shared" si="0"/>
        <v>127816</v>
      </c>
    </row>
    <row r="56" spans="1:10" outlineLevel="1">
      <c r="A56" s="20">
        <v>3303</v>
      </c>
      <c r="B56" s="20" t="s">
        <v>154</v>
      </c>
      <c r="C56" s="2">
        <v>28000</v>
      </c>
      <c r="D56" s="2">
        <f t="shared" ref="D56:E60" si="5">C56</f>
        <v>28000</v>
      </c>
      <c r="E56" s="2">
        <f t="shared" si="5"/>
        <v>28000</v>
      </c>
      <c r="H56" s="41">
        <f t="shared" si="0"/>
        <v>28000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45" t="s">
        <v>158</v>
      </c>
      <c r="B61" s="14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44" t="s">
        <v>579</v>
      </c>
      <c r="B67" s="144"/>
      <c r="C67" s="25">
        <f>C97+C68</f>
        <v>2013900</v>
      </c>
      <c r="D67" s="25">
        <f>D97+D68</f>
        <v>2013900</v>
      </c>
      <c r="E67" s="25">
        <f>E97+E68</f>
        <v>2013900</v>
      </c>
      <c r="G67" s="39" t="s">
        <v>59</v>
      </c>
      <c r="H67" s="41">
        <f t="shared" ref="H67:H130" si="7">C67</f>
        <v>2013900</v>
      </c>
      <c r="I67" s="42"/>
      <c r="J67" s="40" t="b">
        <f>AND(H67=I67)</f>
        <v>0</v>
      </c>
    </row>
    <row r="68" spans="1:10">
      <c r="A68" s="145" t="s">
        <v>163</v>
      </c>
      <c r="B68" s="146"/>
      <c r="C68" s="21">
        <f>SUM(C69:C96)</f>
        <v>88400</v>
      </c>
      <c r="D68" s="21">
        <f>SUM(D69:D96)</f>
        <v>88400</v>
      </c>
      <c r="E68" s="21">
        <f>SUM(E69:E96)</f>
        <v>88400</v>
      </c>
      <c r="G68" s="39" t="s">
        <v>56</v>
      </c>
      <c r="H68" s="41">
        <f t="shared" si="7"/>
        <v>88400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8"/>
        <v>15000</v>
      </c>
      <c r="E80" s="2">
        <f t="shared" si="8"/>
        <v>15000</v>
      </c>
      <c r="H80" s="41">
        <f t="shared" si="7"/>
        <v>15000</v>
      </c>
    </row>
    <row r="81" spans="1:8" ht="15" customHeight="1" outlineLevel="1">
      <c r="A81" s="3">
        <v>5203</v>
      </c>
      <c r="B81" s="2" t="s">
        <v>21</v>
      </c>
      <c r="C81" s="2">
        <v>15000</v>
      </c>
      <c r="D81" s="2">
        <f t="shared" si="8"/>
        <v>15000</v>
      </c>
      <c r="E81" s="2">
        <f t="shared" si="8"/>
        <v>15000</v>
      </c>
      <c r="H81" s="41">
        <f t="shared" si="7"/>
        <v>15000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400</v>
      </c>
      <c r="D83" s="2">
        <f t="shared" si="8"/>
        <v>400</v>
      </c>
      <c r="E83" s="2">
        <f t="shared" si="8"/>
        <v>400</v>
      </c>
      <c r="H83" s="41">
        <f t="shared" si="7"/>
        <v>400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6400</v>
      </c>
      <c r="D85" s="2">
        <f t="shared" si="8"/>
        <v>6400</v>
      </c>
      <c r="E85" s="2">
        <f t="shared" si="8"/>
        <v>6400</v>
      </c>
      <c r="H85" s="41">
        <f t="shared" si="7"/>
        <v>6400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15600</v>
      </c>
      <c r="D88" s="2">
        <f t="shared" si="9"/>
        <v>15600</v>
      </c>
      <c r="E88" s="2">
        <f t="shared" si="9"/>
        <v>15600</v>
      </c>
      <c r="H88" s="41">
        <f t="shared" si="7"/>
        <v>15600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5000</v>
      </c>
      <c r="D93" s="2">
        <f t="shared" si="9"/>
        <v>5000</v>
      </c>
      <c r="E93" s="2">
        <f t="shared" si="9"/>
        <v>5000</v>
      </c>
      <c r="H93" s="41">
        <f t="shared" si="7"/>
        <v>5000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1925500</v>
      </c>
      <c r="D97" s="21">
        <f>SUM(D98:D113)</f>
        <v>1925500</v>
      </c>
      <c r="E97" s="21">
        <f>SUM(E98:E113)</f>
        <v>1925500</v>
      </c>
      <c r="G97" s="39" t="s">
        <v>58</v>
      </c>
      <c r="H97" s="41">
        <f t="shared" si="7"/>
        <v>1925500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516000</v>
      </c>
      <c r="D98" s="2">
        <f>C98</f>
        <v>516000</v>
      </c>
      <c r="E98" s="2">
        <f>D98</f>
        <v>516000</v>
      </c>
      <c r="H98" s="41">
        <f t="shared" si="7"/>
        <v>516000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>
        <v>1356000</v>
      </c>
      <c r="D100" s="2">
        <f t="shared" si="10"/>
        <v>1356000</v>
      </c>
      <c r="E100" s="2">
        <f t="shared" si="10"/>
        <v>1356000</v>
      </c>
      <c r="H100" s="41">
        <f t="shared" si="7"/>
        <v>1356000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10"/>
        <v>1500</v>
      </c>
      <c r="E106" s="2">
        <f t="shared" si="10"/>
        <v>1500</v>
      </c>
      <c r="H106" s="41">
        <f t="shared" si="7"/>
        <v>1500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49" t="s">
        <v>62</v>
      </c>
      <c r="B114" s="150"/>
      <c r="C114" s="26">
        <f>C115+C152+C177</f>
        <v>72090</v>
      </c>
      <c r="D114" s="26">
        <f>D115+D152+D177</f>
        <v>72090</v>
      </c>
      <c r="E114" s="26">
        <f>E115+E152+E177</f>
        <v>72090</v>
      </c>
      <c r="G114" s="39" t="s">
        <v>62</v>
      </c>
      <c r="H114" s="41">
        <f t="shared" si="7"/>
        <v>72090</v>
      </c>
      <c r="I114" s="42"/>
      <c r="J114" s="40" t="b">
        <f>AND(H114=I114)</f>
        <v>0</v>
      </c>
    </row>
    <row r="115" spans="1:10">
      <c r="A115" s="147" t="s">
        <v>580</v>
      </c>
      <c r="B115" s="148"/>
      <c r="C115" s="23">
        <f>C116+C135</f>
        <v>72090</v>
      </c>
      <c r="D115" s="23">
        <f>D116+D135</f>
        <v>72090</v>
      </c>
      <c r="E115" s="23">
        <f>E116+E135</f>
        <v>72090</v>
      </c>
      <c r="G115" s="39" t="s">
        <v>61</v>
      </c>
      <c r="H115" s="41">
        <f t="shared" si="7"/>
        <v>72090</v>
      </c>
      <c r="I115" s="42"/>
      <c r="J115" s="40" t="b">
        <f>AND(H115=I115)</f>
        <v>0</v>
      </c>
    </row>
    <row r="116" spans="1:10" ht="15" customHeight="1">
      <c r="A116" s="145" t="s">
        <v>195</v>
      </c>
      <c r="B116" s="146"/>
      <c r="C116" s="21">
        <f>C117+C120+C123+C126+C129+C132</f>
        <v>20000</v>
      </c>
      <c r="D116" s="21">
        <f>D117+D120+D123+D126+D129+D132</f>
        <v>20000</v>
      </c>
      <c r="E116" s="21">
        <f>E117+E120+E123+E126+E129+E132</f>
        <v>20000</v>
      </c>
      <c r="G116" s="39" t="s">
        <v>583</v>
      </c>
      <c r="H116" s="41">
        <f t="shared" si="7"/>
        <v>20000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20000</v>
      </c>
      <c r="D126" s="2">
        <f>D127+D128</f>
        <v>20000</v>
      </c>
      <c r="E126" s="2">
        <f>E127+E128</f>
        <v>20000</v>
      </c>
      <c r="H126" s="41">
        <f t="shared" si="7"/>
        <v>20000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20000</v>
      </c>
      <c r="D128" s="128">
        <f>C128</f>
        <v>20000</v>
      </c>
      <c r="E128" s="128">
        <f>D128</f>
        <v>20000</v>
      </c>
      <c r="H128" s="41">
        <f t="shared" si="7"/>
        <v>20000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45" t="s">
        <v>202</v>
      </c>
      <c r="B135" s="146"/>
      <c r="C135" s="21">
        <f>C136+C140+C143+C146+C149</f>
        <v>52090</v>
      </c>
      <c r="D135" s="21">
        <f>D136+D140+D143+D146+D149</f>
        <v>52090</v>
      </c>
      <c r="E135" s="21">
        <f>E136+E140+E143+E146+E149</f>
        <v>52090</v>
      </c>
      <c r="G135" s="39" t="s">
        <v>584</v>
      </c>
      <c r="H135" s="41">
        <f t="shared" si="11"/>
        <v>52090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52090</v>
      </c>
      <c r="D136" s="2">
        <f>D137+D138+D139</f>
        <v>52090</v>
      </c>
      <c r="E136" s="2">
        <f>E137+E138+E139</f>
        <v>52090</v>
      </c>
      <c r="H136" s="41">
        <f t="shared" si="11"/>
        <v>52090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>
        <v>52090</v>
      </c>
      <c r="D139" s="128">
        <f t="shared" si="12"/>
        <v>52090</v>
      </c>
      <c r="E139" s="128">
        <f t="shared" si="12"/>
        <v>52090</v>
      </c>
      <c r="H139" s="41">
        <f t="shared" si="11"/>
        <v>52090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47" t="s">
        <v>581</v>
      </c>
      <c r="B152" s="14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45" t="s">
        <v>208</v>
      </c>
      <c r="B153" s="14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45" t="s">
        <v>212</v>
      </c>
      <c r="B163" s="14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45" t="s">
        <v>214</v>
      </c>
      <c r="B170" s="14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47" t="s">
        <v>582</v>
      </c>
      <c r="B177" s="14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45" t="s">
        <v>217</v>
      </c>
      <c r="B178" s="14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1" t="s">
        <v>849</v>
      </c>
      <c r="B179" s="15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1" t="s">
        <v>848</v>
      </c>
      <c r="B184" s="15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1" t="s">
        <v>846</v>
      </c>
      <c r="B188" s="15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1" t="s">
        <v>843</v>
      </c>
      <c r="B197" s="15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1" t="s">
        <v>842</v>
      </c>
      <c r="B200" s="15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1" t="s">
        <v>841</v>
      </c>
      <c r="B203" s="15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1" t="s">
        <v>836</v>
      </c>
      <c r="B215" s="15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1" t="s">
        <v>834</v>
      </c>
      <c r="B222" s="15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1" t="s">
        <v>830</v>
      </c>
      <c r="B228" s="15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1" t="s">
        <v>828</v>
      </c>
      <c r="B235" s="15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1" t="s">
        <v>826</v>
      </c>
      <c r="B238" s="15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1" t="s">
        <v>823</v>
      </c>
      <c r="B243" s="15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1" t="s">
        <v>817</v>
      </c>
      <c r="B250" s="15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42" t="s">
        <v>67</v>
      </c>
      <c r="B256" s="142"/>
      <c r="C256" s="142"/>
      <c r="D256" s="141" t="s">
        <v>853</v>
      </c>
      <c r="E256" s="141" t="s">
        <v>852</v>
      </c>
      <c r="G256" s="47" t="s">
        <v>589</v>
      </c>
      <c r="H256" s="48">
        <f>C257+C559</f>
        <v>2468416</v>
      </c>
      <c r="I256" s="49"/>
      <c r="J256" s="50" t="b">
        <f>AND(H256=I256)</f>
        <v>0</v>
      </c>
    </row>
    <row r="257" spans="1:10">
      <c r="A257" s="157" t="s">
        <v>60</v>
      </c>
      <c r="B257" s="158"/>
      <c r="C257" s="37">
        <f>C258+C550</f>
        <v>2299891</v>
      </c>
      <c r="D257" s="37">
        <f>D258+D550</f>
        <v>2299891</v>
      </c>
      <c r="E257" s="37">
        <f>E258+E550</f>
        <v>2299891</v>
      </c>
      <c r="G257" s="39" t="s">
        <v>60</v>
      </c>
      <c r="H257" s="41">
        <f>C257</f>
        <v>2299891</v>
      </c>
      <c r="I257" s="42"/>
      <c r="J257" s="40" t="b">
        <f>AND(H257=I257)</f>
        <v>0</v>
      </c>
    </row>
    <row r="258" spans="1:10">
      <c r="A258" s="159" t="s">
        <v>266</v>
      </c>
      <c r="B258" s="160"/>
      <c r="C258" s="36">
        <f>C259+C339+C483+C547</f>
        <v>2299891</v>
      </c>
      <c r="D258" s="36">
        <f>D259+D339+D483+D547</f>
        <v>2299891</v>
      </c>
      <c r="E258" s="36">
        <f>E259+E339+E483+E547</f>
        <v>2299891</v>
      </c>
      <c r="G258" s="39" t="s">
        <v>57</v>
      </c>
      <c r="H258" s="41">
        <f t="shared" ref="H258:H321" si="21">C258</f>
        <v>2299891</v>
      </c>
      <c r="I258" s="42"/>
      <c r="J258" s="40" t="b">
        <f>AND(H258=I258)</f>
        <v>0</v>
      </c>
    </row>
    <row r="259" spans="1:10">
      <c r="A259" s="155" t="s">
        <v>267</v>
      </c>
      <c r="B259" s="156"/>
      <c r="C259" s="33">
        <f>C260+C263+C314</f>
        <v>1729481</v>
      </c>
      <c r="D259" s="33">
        <f>D260+D263+D314</f>
        <v>1729481</v>
      </c>
      <c r="E259" s="33">
        <f>E260+E263+E314</f>
        <v>1729481</v>
      </c>
      <c r="G259" s="39" t="s">
        <v>590</v>
      </c>
      <c r="H259" s="41">
        <f t="shared" si="21"/>
        <v>1729481</v>
      </c>
      <c r="I259" s="42"/>
      <c r="J259" s="40" t="b">
        <f>AND(H259=I259)</f>
        <v>0</v>
      </c>
    </row>
    <row r="260" spans="1:10" outlineLevel="1">
      <c r="A260" s="153" t="s">
        <v>268</v>
      </c>
      <c r="B260" s="154"/>
      <c r="C260" s="32">
        <f>SUM(C261:C262)</f>
        <v>1090</v>
      </c>
      <c r="D260" s="32">
        <f>SUM(D261:D262)</f>
        <v>1090</v>
      </c>
      <c r="E260" s="32">
        <f>SUM(E261:E262)</f>
        <v>1090</v>
      </c>
      <c r="H260" s="41">
        <f t="shared" si="21"/>
        <v>1090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3" t="s">
        <v>269</v>
      </c>
      <c r="B263" s="154"/>
      <c r="C263" s="32">
        <f>C264+C265+C289+C296+C298+C302+C305+C308+C313</f>
        <v>1728391</v>
      </c>
      <c r="D263" s="32">
        <f>D264+D265+D289+D296+D298+D302+D305+D308+D313</f>
        <v>1728391</v>
      </c>
      <c r="E263" s="32">
        <f>E264+E265+E289+E296+E298+E302+E305+E308+E313</f>
        <v>1728391</v>
      </c>
      <c r="H263" s="41">
        <f t="shared" si="21"/>
        <v>1728391</v>
      </c>
    </row>
    <row r="264" spans="1:10" outlineLevel="2">
      <c r="A264" s="6">
        <v>1101</v>
      </c>
      <c r="B264" s="4" t="s">
        <v>34</v>
      </c>
      <c r="C264" s="5">
        <v>520000</v>
      </c>
      <c r="D264" s="5">
        <f>C264</f>
        <v>520000</v>
      </c>
      <c r="E264" s="5">
        <f>D264</f>
        <v>520000</v>
      </c>
      <c r="H264" s="41">
        <f t="shared" si="21"/>
        <v>520000</v>
      </c>
    </row>
    <row r="265" spans="1:10" outlineLevel="2">
      <c r="A265" s="6">
        <v>1101</v>
      </c>
      <c r="B265" s="4" t="s">
        <v>35</v>
      </c>
      <c r="C265" s="5">
        <f>SUM(C266:C288)</f>
        <v>823642</v>
      </c>
      <c r="D265" s="5">
        <f>SUM(D266:D288)</f>
        <v>823642</v>
      </c>
      <c r="E265" s="5">
        <f>SUM(E266:E288)</f>
        <v>823642</v>
      </c>
      <c r="H265" s="41">
        <f t="shared" si="21"/>
        <v>823642</v>
      </c>
    </row>
    <row r="266" spans="1:10" outlineLevel="3">
      <c r="A266" s="29"/>
      <c r="B266" s="28" t="s">
        <v>218</v>
      </c>
      <c r="C266" s="30">
        <v>35274</v>
      </c>
      <c r="D266" s="30">
        <f>C266</f>
        <v>35274</v>
      </c>
      <c r="E266" s="30">
        <f>D266</f>
        <v>35274</v>
      </c>
      <c r="H266" s="41">
        <f t="shared" si="21"/>
        <v>35274</v>
      </c>
    </row>
    <row r="267" spans="1:10" outlineLevel="3">
      <c r="A267" s="29"/>
      <c r="B267" s="28" t="s">
        <v>219</v>
      </c>
      <c r="C267" s="30">
        <v>408724</v>
      </c>
      <c r="D267" s="30">
        <f t="shared" ref="D267:E282" si="22">C267</f>
        <v>408724</v>
      </c>
      <c r="E267" s="30">
        <f t="shared" si="22"/>
        <v>408724</v>
      </c>
      <c r="H267" s="41">
        <f t="shared" si="21"/>
        <v>408724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>
        <v>10000</v>
      </c>
      <c r="D270" s="30">
        <f t="shared" si="22"/>
        <v>10000</v>
      </c>
      <c r="E270" s="30">
        <f t="shared" si="22"/>
        <v>10000</v>
      </c>
      <c r="H270" s="41">
        <f t="shared" si="21"/>
        <v>10000</v>
      </c>
    </row>
    <row r="271" spans="1:10" outlineLevel="3">
      <c r="A271" s="29"/>
      <c r="B271" s="28" t="s">
        <v>223</v>
      </c>
      <c r="C271" s="30">
        <v>10000</v>
      </c>
      <c r="D271" s="30">
        <f t="shared" si="22"/>
        <v>10000</v>
      </c>
      <c r="E271" s="30">
        <f t="shared" si="22"/>
        <v>10000</v>
      </c>
      <c r="H271" s="41">
        <f t="shared" si="21"/>
        <v>10000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7500</v>
      </c>
      <c r="D276" s="30">
        <f t="shared" si="22"/>
        <v>7500</v>
      </c>
      <c r="E276" s="30">
        <f t="shared" si="22"/>
        <v>7500</v>
      </c>
      <c r="H276" s="41">
        <f t="shared" si="21"/>
        <v>7500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>
        <v>81</v>
      </c>
      <c r="D283" s="30">
        <f t="shared" ref="D283:E288" si="23">C283</f>
        <v>81</v>
      </c>
      <c r="E283" s="30">
        <f t="shared" si="23"/>
        <v>81</v>
      </c>
      <c r="H283" s="41">
        <f t="shared" si="21"/>
        <v>81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314983</v>
      </c>
      <c r="D286" s="30">
        <f t="shared" si="23"/>
        <v>314983</v>
      </c>
      <c r="E286" s="30">
        <f t="shared" si="23"/>
        <v>314983</v>
      </c>
      <c r="H286" s="41">
        <f t="shared" si="21"/>
        <v>314983</v>
      </c>
    </row>
    <row r="287" spans="1:8" outlineLevel="3">
      <c r="A287" s="29"/>
      <c r="B287" s="28" t="s">
        <v>239</v>
      </c>
      <c r="C287" s="30">
        <v>37080</v>
      </c>
      <c r="D287" s="30">
        <f t="shared" si="23"/>
        <v>37080</v>
      </c>
      <c r="E287" s="30">
        <f t="shared" si="23"/>
        <v>37080</v>
      </c>
      <c r="H287" s="41">
        <f t="shared" si="21"/>
        <v>37080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15084</v>
      </c>
      <c r="D289" s="5">
        <f>SUM(D290:D295)</f>
        <v>15084</v>
      </c>
      <c r="E289" s="5">
        <f>SUM(E290:E295)</f>
        <v>15084</v>
      </c>
      <c r="H289" s="41">
        <f t="shared" si="21"/>
        <v>15084</v>
      </c>
    </row>
    <row r="290" spans="1:8" outlineLevel="3">
      <c r="A290" s="29"/>
      <c r="B290" s="28" t="s">
        <v>241</v>
      </c>
      <c r="C290" s="30">
        <v>9600</v>
      </c>
      <c r="D290" s="30">
        <f>C290</f>
        <v>9600</v>
      </c>
      <c r="E290" s="30">
        <f>D290</f>
        <v>9600</v>
      </c>
      <c r="H290" s="41">
        <f t="shared" si="21"/>
        <v>9600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1944</v>
      </c>
      <c r="D293" s="30">
        <f t="shared" si="24"/>
        <v>1944</v>
      </c>
      <c r="E293" s="30">
        <f t="shared" si="24"/>
        <v>1944</v>
      </c>
      <c r="H293" s="41">
        <f t="shared" si="21"/>
        <v>1944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3540</v>
      </c>
      <c r="D295" s="30">
        <f t="shared" si="24"/>
        <v>3540</v>
      </c>
      <c r="E295" s="30">
        <f t="shared" si="24"/>
        <v>3540</v>
      </c>
      <c r="H295" s="41">
        <f t="shared" si="21"/>
        <v>3540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46700</v>
      </c>
      <c r="D298" s="5">
        <f>SUM(D299:D301)</f>
        <v>46700</v>
      </c>
      <c r="E298" s="5">
        <f>SUM(E299:E301)</f>
        <v>46700</v>
      </c>
      <c r="H298" s="41">
        <f t="shared" si="21"/>
        <v>46700</v>
      </c>
    </row>
    <row r="299" spans="1:8" outlineLevel="3">
      <c r="A299" s="29"/>
      <c r="B299" s="28" t="s">
        <v>248</v>
      </c>
      <c r="C299" s="30">
        <v>34500</v>
      </c>
      <c r="D299" s="30">
        <f>C299</f>
        <v>34500</v>
      </c>
      <c r="E299" s="30">
        <f>D299</f>
        <v>34500</v>
      </c>
      <c r="H299" s="41">
        <f t="shared" si="21"/>
        <v>34500</v>
      </c>
    </row>
    <row r="300" spans="1:8" outlineLevel="3">
      <c r="A300" s="29"/>
      <c r="B300" s="28" t="s">
        <v>249</v>
      </c>
      <c r="C300" s="30">
        <v>12200</v>
      </c>
      <c r="D300" s="30">
        <f t="shared" ref="D300:E301" si="25">C300</f>
        <v>12200</v>
      </c>
      <c r="E300" s="30">
        <f t="shared" si="25"/>
        <v>12200</v>
      </c>
      <c r="H300" s="41">
        <f t="shared" si="21"/>
        <v>12200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7000</v>
      </c>
      <c r="D302" s="5">
        <f>SUM(D303:D304)</f>
        <v>7000</v>
      </c>
      <c r="E302" s="5">
        <f>SUM(E303:E304)</f>
        <v>7000</v>
      </c>
      <c r="H302" s="41">
        <f t="shared" si="21"/>
        <v>7000</v>
      </c>
    </row>
    <row r="303" spans="1:8" outlineLevel="3">
      <c r="A303" s="29"/>
      <c r="B303" s="28" t="s">
        <v>252</v>
      </c>
      <c r="C303" s="30">
        <v>3500</v>
      </c>
      <c r="D303" s="30">
        <f>C303</f>
        <v>3500</v>
      </c>
      <c r="E303" s="30">
        <f>D303</f>
        <v>3500</v>
      </c>
      <c r="H303" s="41">
        <f t="shared" si="21"/>
        <v>3500</v>
      </c>
    </row>
    <row r="304" spans="1:8" outlineLevel="3">
      <c r="A304" s="29"/>
      <c r="B304" s="28" t="s">
        <v>253</v>
      </c>
      <c r="C304" s="30">
        <v>3500</v>
      </c>
      <c r="D304" s="30">
        <f>C304</f>
        <v>3500</v>
      </c>
      <c r="E304" s="30">
        <f>D304</f>
        <v>3500</v>
      </c>
      <c r="H304" s="41">
        <f t="shared" si="21"/>
        <v>3500</v>
      </c>
    </row>
    <row r="305" spans="1:8" outlineLevel="2">
      <c r="A305" s="6">
        <v>1101</v>
      </c>
      <c r="B305" s="4" t="s">
        <v>38</v>
      </c>
      <c r="C305" s="5">
        <f>SUM(C306:C307)</f>
        <v>21442</v>
      </c>
      <c r="D305" s="5">
        <f>SUM(D306:D307)</f>
        <v>21442</v>
      </c>
      <c r="E305" s="5">
        <f>SUM(E306:E307)</f>
        <v>21442</v>
      </c>
      <c r="H305" s="41">
        <f t="shared" si="21"/>
        <v>21442</v>
      </c>
    </row>
    <row r="306" spans="1:8" outlineLevel="3">
      <c r="A306" s="29"/>
      <c r="B306" s="28" t="s">
        <v>254</v>
      </c>
      <c r="C306" s="30">
        <v>14700</v>
      </c>
      <c r="D306" s="30">
        <f>C306</f>
        <v>14700</v>
      </c>
      <c r="E306" s="30">
        <f>D306</f>
        <v>14700</v>
      </c>
      <c r="H306" s="41">
        <f t="shared" si="21"/>
        <v>14700</v>
      </c>
    </row>
    <row r="307" spans="1:8" outlineLevel="3">
      <c r="A307" s="29"/>
      <c r="B307" s="28" t="s">
        <v>255</v>
      </c>
      <c r="C307" s="30">
        <v>6742</v>
      </c>
      <c r="D307" s="30">
        <f>C307</f>
        <v>6742</v>
      </c>
      <c r="E307" s="30">
        <f>D307</f>
        <v>6742</v>
      </c>
      <c r="H307" s="41">
        <f t="shared" si="21"/>
        <v>6742</v>
      </c>
    </row>
    <row r="308" spans="1:8" outlineLevel="2">
      <c r="A308" s="6">
        <v>1101</v>
      </c>
      <c r="B308" s="4" t="s">
        <v>39</v>
      </c>
      <c r="C308" s="5">
        <f>SUM(C309:C312)</f>
        <v>294523</v>
      </c>
      <c r="D308" s="5">
        <f>SUM(D309:D312)</f>
        <v>294523</v>
      </c>
      <c r="E308" s="5">
        <f>SUM(E309:E312)</f>
        <v>294523</v>
      </c>
      <c r="H308" s="41">
        <f t="shared" si="21"/>
        <v>294523</v>
      </c>
    </row>
    <row r="309" spans="1:8" outlineLevel="3">
      <c r="A309" s="29"/>
      <c r="B309" s="28" t="s">
        <v>256</v>
      </c>
      <c r="C309" s="30">
        <v>209000</v>
      </c>
      <c r="D309" s="30">
        <f>C309</f>
        <v>209000</v>
      </c>
      <c r="E309" s="30">
        <f>D309</f>
        <v>209000</v>
      </c>
      <c r="H309" s="41">
        <f t="shared" si="21"/>
        <v>209000</v>
      </c>
    </row>
    <row r="310" spans="1:8" outlineLevel="3">
      <c r="A310" s="29"/>
      <c r="B310" s="28" t="s">
        <v>257</v>
      </c>
      <c r="C310" s="30">
        <v>69217</v>
      </c>
      <c r="D310" s="30">
        <f t="shared" ref="D310:E312" si="26">C310</f>
        <v>69217</v>
      </c>
      <c r="E310" s="30">
        <f t="shared" si="26"/>
        <v>69217</v>
      </c>
      <c r="H310" s="41">
        <f t="shared" si="21"/>
        <v>69217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16306</v>
      </c>
      <c r="D312" s="30">
        <f t="shared" si="26"/>
        <v>16306</v>
      </c>
      <c r="E312" s="30">
        <f t="shared" si="26"/>
        <v>16306</v>
      </c>
      <c r="H312" s="41">
        <f t="shared" si="21"/>
        <v>16306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3" t="s">
        <v>601</v>
      </c>
      <c r="B314" s="15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5" t="s">
        <v>270</v>
      </c>
      <c r="B339" s="156"/>
      <c r="C339" s="33">
        <f>C340+C444+C482</f>
        <v>500814</v>
      </c>
      <c r="D339" s="33">
        <f>D340+D444+D482</f>
        <v>500814</v>
      </c>
      <c r="E339" s="33">
        <f>E340+E444+E482</f>
        <v>500814</v>
      </c>
      <c r="G339" s="39" t="s">
        <v>591</v>
      </c>
      <c r="H339" s="41">
        <f t="shared" si="28"/>
        <v>500814</v>
      </c>
      <c r="I339" s="42"/>
      <c r="J339" s="40" t="b">
        <f>AND(H339=I339)</f>
        <v>0</v>
      </c>
    </row>
    <row r="340" spans="1:10" outlineLevel="1">
      <c r="A340" s="153" t="s">
        <v>271</v>
      </c>
      <c r="B340" s="154"/>
      <c r="C340" s="32">
        <f>C341+C342+C343+C344+C347+C348+C353+C356+C357+C362+C367+C368+C371+C372+C373+C376+C377+C378+C382+C388+C391+C392+C395+C398+C399+C404+C407+C408+C409+C412+C415+C416+C419+C420+C421+C422+C429+C443</f>
        <v>481814</v>
      </c>
      <c r="D340" s="32">
        <f>D341+D342+D343+D344+D347+D348+D353+D356+D357+D362+D367+BH290668+D371+D372+D373+D376+D377+D378+D382+D388+D391+D392+D395+D398+D399+D404+D407+D408+D409+D412+D415+D416+D419+D420+D421+D422+D429+D443</f>
        <v>481814</v>
      </c>
      <c r="E340" s="32">
        <f>E341+E342+E343+E344+E347+E348+E353+E356+E357+E362+E367+BI290668+E371+E372+E373+E376+E377+E378+E382+E388+E391+E392+E395+E398+E399+E404+E407+E408+E409+E412+E415+E416+E419+E420+E421+E422+E429+E443</f>
        <v>481814</v>
      </c>
      <c r="H340" s="41">
        <f t="shared" si="28"/>
        <v>481814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102000</v>
      </c>
      <c r="D343" s="5">
        <f t="shared" si="31"/>
        <v>102000</v>
      </c>
      <c r="E343" s="5">
        <f t="shared" si="31"/>
        <v>102000</v>
      </c>
      <c r="H343" s="41">
        <f t="shared" si="28"/>
        <v>102000</v>
      </c>
    </row>
    <row r="344" spans="1:10" outlineLevel="2">
      <c r="A344" s="6">
        <v>2201</v>
      </c>
      <c r="B344" s="4" t="s">
        <v>273</v>
      </c>
      <c r="C344" s="5">
        <f>SUM(C345:C346)</f>
        <v>4500</v>
      </c>
      <c r="D344" s="5">
        <f>SUM(D345:D346)</f>
        <v>4500</v>
      </c>
      <c r="E344" s="5">
        <f>SUM(E345:E346)</f>
        <v>4500</v>
      </c>
      <c r="H344" s="41">
        <f t="shared" si="28"/>
        <v>4500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66000</v>
      </c>
      <c r="D348" s="5">
        <f>SUM(D349:D352)</f>
        <v>66000</v>
      </c>
      <c r="E348" s="5">
        <f>SUM(E349:E352)</f>
        <v>66000</v>
      </c>
      <c r="H348" s="41">
        <f t="shared" si="28"/>
        <v>66000</v>
      </c>
    </row>
    <row r="349" spans="1:10" outlineLevel="3">
      <c r="A349" s="29"/>
      <c r="B349" s="28" t="s">
        <v>278</v>
      </c>
      <c r="C349" s="30">
        <v>66000</v>
      </c>
      <c r="D349" s="30">
        <f>C349</f>
        <v>66000</v>
      </c>
      <c r="E349" s="30">
        <f>D349</f>
        <v>66000</v>
      </c>
      <c r="H349" s="41">
        <f t="shared" si="28"/>
        <v>66000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15404</v>
      </c>
      <c r="D357" s="5">
        <f>SUM(D358:D361)</f>
        <v>15404</v>
      </c>
      <c r="E357" s="5">
        <f>SUM(E358:E361)</f>
        <v>15404</v>
      </c>
      <c r="H357" s="41">
        <f t="shared" si="28"/>
        <v>15404</v>
      </c>
    </row>
    <row r="358" spans="1:8" outlineLevel="3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  <c r="H358" s="41">
        <f t="shared" si="28"/>
        <v>15000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404</v>
      </c>
      <c r="D360" s="30">
        <f t="shared" si="35"/>
        <v>404</v>
      </c>
      <c r="E360" s="30">
        <f t="shared" si="35"/>
        <v>404</v>
      </c>
      <c r="H360" s="41">
        <f t="shared" si="28"/>
        <v>404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48000</v>
      </c>
      <c r="D362" s="5">
        <f>SUM(D363:D366)</f>
        <v>48000</v>
      </c>
      <c r="E362" s="5">
        <f>SUM(E363:E366)</f>
        <v>48000</v>
      </c>
      <c r="H362" s="41">
        <f t="shared" si="28"/>
        <v>48000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1200</v>
      </c>
      <c r="D376" s="5">
        <f t="shared" si="38"/>
        <v>1200</v>
      </c>
      <c r="E376" s="5">
        <f t="shared" si="38"/>
        <v>1200</v>
      </c>
      <c r="H376" s="41">
        <f t="shared" si="28"/>
        <v>1200</v>
      </c>
    </row>
    <row r="377" spans="1:8" outlineLevel="2" collapsed="1">
      <c r="A377" s="6">
        <v>2201</v>
      </c>
      <c r="B377" s="4" t="s">
        <v>302</v>
      </c>
      <c r="C377" s="5">
        <v>1600</v>
      </c>
      <c r="D377" s="5">
        <f t="shared" si="38"/>
        <v>1600</v>
      </c>
      <c r="E377" s="5">
        <f t="shared" si="38"/>
        <v>1600</v>
      </c>
      <c r="H377" s="41">
        <f t="shared" si="28"/>
        <v>1600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6160</v>
      </c>
      <c r="D382" s="5">
        <f>SUM(D383:D387)</f>
        <v>6160</v>
      </c>
      <c r="E382" s="5">
        <f>SUM(E383:E387)</f>
        <v>6160</v>
      </c>
      <c r="H382" s="41">
        <f t="shared" si="28"/>
        <v>6160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>
        <v>1460</v>
      </c>
      <c r="D384" s="30">
        <f t="shared" ref="D384:E387" si="40">C384</f>
        <v>1460</v>
      </c>
      <c r="E384" s="30">
        <f t="shared" si="40"/>
        <v>1460</v>
      </c>
      <c r="H384" s="41">
        <f t="shared" si="28"/>
        <v>1460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  <c r="H388" s="41">
        <f t="shared" si="41"/>
        <v>300</v>
      </c>
    </row>
    <row r="389" spans="1:8" outlineLevel="3">
      <c r="A389" s="29"/>
      <c r="B389" s="28" t="s">
        <v>48</v>
      </c>
      <c r="C389" s="30">
        <v>300</v>
      </c>
      <c r="D389" s="30">
        <f t="shared" ref="D389:E391" si="42">C389</f>
        <v>300</v>
      </c>
      <c r="E389" s="30">
        <f t="shared" si="42"/>
        <v>300</v>
      </c>
      <c r="H389" s="41">
        <f t="shared" si="41"/>
        <v>300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25000</v>
      </c>
      <c r="D392" s="5">
        <f>SUM(D393:D394)</f>
        <v>25000</v>
      </c>
      <c r="E392" s="5">
        <f>SUM(E393:E394)</f>
        <v>25000</v>
      </c>
      <c r="H392" s="41">
        <f t="shared" si="41"/>
        <v>25000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outlineLevel="3" collapsed="1">
      <c r="A413" s="29"/>
      <c r="B413" s="28" t="s">
        <v>328</v>
      </c>
      <c r="C413" s="30">
        <v>8000</v>
      </c>
      <c r="D413" s="30">
        <f t="shared" ref="D413:E415" si="46">C413</f>
        <v>8000</v>
      </c>
      <c r="E413" s="30">
        <f t="shared" si="46"/>
        <v>8000</v>
      </c>
      <c r="H413" s="41">
        <f t="shared" si="41"/>
        <v>8000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3150</v>
      </c>
      <c r="D422" s="5">
        <f>SUM(D423:D428)</f>
        <v>3150</v>
      </c>
      <c r="E422" s="5">
        <f>SUM(E423:E428)</f>
        <v>3150</v>
      </c>
      <c r="H422" s="41">
        <f t="shared" si="41"/>
        <v>3150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2450</v>
      </c>
      <c r="D426" s="30">
        <f t="shared" si="48"/>
        <v>2450</v>
      </c>
      <c r="E426" s="30">
        <f t="shared" si="48"/>
        <v>2450</v>
      </c>
      <c r="H426" s="41">
        <f t="shared" si="41"/>
        <v>2450</v>
      </c>
    </row>
    <row r="427" spans="1:8" outlineLevel="3">
      <c r="A427" s="29"/>
      <c r="B427" s="28" t="s">
        <v>340</v>
      </c>
      <c r="C427" s="30">
        <v>400</v>
      </c>
      <c r="D427" s="30">
        <f t="shared" si="48"/>
        <v>400</v>
      </c>
      <c r="E427" s="30">
        <f t="shared" si="48"/>
        <v>400</v>
      </c>
      <c r="H427" s="41">
        <f t="shared" si="41"/>
        <v>400</v>
      </c>
    </row>
    <row r="428" spans="1:8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outlineLevel="2">
      <c r="A429" s="6">
        <v>2201</v>
      </c>
      <c r="B429" s="4" t="s">
        <v>342</v>
      </c>
      <c r="C429" s="5">
        <f>SUM(C430:C442)</f>
        <v>163500</v>
      </c>
      <c r="D429" s="5">
        <f>SUM(D430:D442)</f>
        <v>163500</v>
      </c>
      <c r="E429" s="5">
        <f>SUM(E430:E442)</f>
        <v>163500</v>
      </c>
      <c r="H429" s="41">
        <f t="shared" si="41"/>
        <v>163500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150000</v>
      </c>
      <c r="D431" s="30">
        <f t="shared" ref="D431:E442" si="49">C431</f>
        <v>150000</v>
      </c>
      <c r="E431" s="30">
        <f t="shared" si="49"/>
        <v>150000</v>
      </c>
      <c r="H431" s="41">
        <f t="shared" si="41"/>
        <v>150000</v>
      </c>
    </row>
    <row r="432" spans="1:8" outlineLevel="3">
      <c r="A432" s="29"/>
      <c r="B432" s="28" t="s">
        <v>345</v>
      </c>
      <c r="C432" s="30">
        <v>4000</v>
      </c>
      <c r="D432" s="30">
        <f t="shared" si="49"/>
        <v>4000</v>
      </c>
      <c r="E432" s="30">
        <f t="shared" si="49"/>
        <v>4000</v>
      </c>
      <c r="H432" s="41">
        <f t="shared" si="41"/>
        <v>4000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4500</v>
      </c>
      <c r="D442" s="30">
        <f t="shared" si="49"/>
        <v>4500</v>
      </c>
      <c r="E442" s="30">
        <f t="shared" si="49"/>
        <v>4500</v>
      </c>
      <c r="H442" s="41">
        <f t="shared" si="41"/>
        <v>4500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3" t="s">
        <v>357</v>
      </c>
      <c r="B444" s="154"/>
      <c r="C444" s="32">
        <f>C445+C454+C455+C459+C462+C463+C468+C474+C477+C480+C481+C450</f>
        <v>19000</v>
      </c>
      <c r="D444" s="32">
        <f>D445+D454+D455+D459+D462+D463+D468+D474+D477+D480+D481+D450</f>
        <v>19000</v>
      </c>
      <c r="E444" s="32">
        <f>E445+E454+E455+E459+E462+E463+E468+E474+E477+E480+E481+E450</f>
        <v>19000</v>
      </c>
      <c r="H444" s="41">
        <f t="shared" si="41"/>
        <v>19000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1"/>
        <v>500</v>
      </c>
    </row>
    <row r="464" spans="1:8" ht="15" customHeight="1" outlineLevel="3">
      <c r="A464" s="28"/>
      <c r="B464" s="28" t="s">
        <v>373</v>
      </c>
      <c r="C464" s="30">
        <v>500</v>
      </c>
      <c r="D464" s="30">
        <f>C464</f>
        <v>500</v>
      </c>
      <c r="E464" s="30">
        <f>D464</f>
        <v>500</v>
      </c>
      <c r="H464" s="41">
        <f t="shared" si="51"/>
        <v>500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outlineLevel="1">
      <c r="A482" s="153" t="s">
        <v>388</v>
      </c>
      <c r="B482" s="15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69596</v>
      </c>
      <c r="D483" s="35">
        <f>D484+D504+D509+D522+D528+D538</f>
        <v>69596</v>
      </c>
      <c r="E483" s="35">
        <f>E484+E504+E509+E522+E528+E538</f>
        <v>69596</v>
      </c>
      <c r="G483" s="39" t="s">
        <v>592</v>
      </c>
      <c r="H483" s="41">
        <f t="shared" si="51"/>
        <v>69596</v>
      </c>
      <c r="I483" s="42"/>
      <c r="J483" s="40" t="b">
        <f>AND(H483=I483)</f>
        <v>0</v>
      </c>
    </row>
    <row r="484" spans="1:10" outlineLevel="1">
      <c r="A484" s="153" t="s">
        <v>390</v>
      </c>
      <c r="B484" s="154"/>
      <c r="C484" s="32">
        <f>C485+C486+C490+C491+C494+C497+C500+C501+C502+C503</f>
        <v>46600</v>
      </c>
      <c r="D484" s="32">
        <f>D485+D486+D490+D491+D494+D497+D500+D501+D502+D503</f>
        <v>46600</v>
      </c>
      <c r="E484" s="32">
        <f>E485+E486+E490+E491+E494+E497+E500+E501+E502+E503</f>
        <v>46600</v>
      </c>
      <c r="H484" s="41">
        <f t="shared" si="51"/>
        <v>46600</v>
      </c>
    </row>
    <row r="485" spans="1:10" outlineLevel="2">
      <c r="A485" s="6">
        <v>3302</v>
      </c>
      <c r="B485" s="4" t="s">
        <v>391</v>
      </c>
      <c r="C485" s="5">
        <v>100</v>
      </c>
      <c r="D485" s="5">
        <f>C485</f>
        <v>100</v>
      </c>
      <c r="E485" s="5">
        <f>D485</f>
        <v>100</v>
      </c>
      <c r="H485" s="41">
        <f t="shared" si="51"/>
        <v>100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40000</v>
      </c>
      <c r="D500" s="5">
        <f t="shared" si="59"/>
        <v>40000</v>
      </c>
      <c r="E500" s="5">
        <f t="shared" si="59"/>
        <v>40000</v>
      </c>
      <c r="H500" s="41">
        <f t="shared" si="51"/>
        <v>40000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3" t="s">
        <v>410</v>
      </c>
      <c r="B504" s="154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3" t="s">
        <v>414</v>
      </c>
      <c r="B509" s="154"/>
      <c r="C509" s="32">
        <f>C510+C511+C512+C513+C517+C518+C519+C520+C521</f>
        <v>9700</v>
      </c>
      <c r="D509" s="32">
        <f>D510+D511+D512+D513+D517+D518+D519+D520+D521</f>
        <v>9700</v>
      </c>
      <c r="E509" s="32">
        <f>E510+E511+E512+E513+E517+E518+E519+E520+E521</f>
        <v>9700</v>
      </c>
      <c r="F509" s="51"/>
      <c r="H509" s="41">
        <f t="shared" si="51"/>
        <v>9700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3500</v>
      </c>
      <c r="D513" s="5">
        <f>SUM(D514:D516)</f>
        <v>3500</v>
      </c>
      <c r="E513" s="5">
        <f>SUM(E514:E516)</f>
        <v>3500</v>
      </c>
      <c r="H513" s="41">
        <f t="shared" si="51"/>
        <v>3500</v>
      </c>
    </row>
    <row r="514" spans="1:8" ht="15" customHeight="1" outlineLevel="3">
      <c r="A514" s="29"/>
      <c r="B514" s="28" t="s">
        <v>419</v>
      </c>
      <c r="C514" s="30">
        <v>3500</v>
      </c>
      <c r="D514" s="30">
        <f t="shared" ref="D514:E521" si="62">C514</f>
        <v>3500</v>
      </c>
      <c r="E514" s="30">
        <f t="shared" si="62"/>
        <v>3500</v>
      </c>
      <c r="H514" s="41">
        <f t="shared" ref="H514:H577" si="63">C514</f>
        <v>3500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outlineLevel="2">
      <c r="A518" s="6">
        <v>3305</v>
      </c>
      <c r="B518" s="4" t="s">
        <v>423</v>
      </c>
      <c r="C518" s="5">
        <v>100</v>
      </c>
      <c r="D518" s="5">
        <f t="shared" si="62"/>
        <v>100</v>
      </c>
      <c r="E518" s="5">
        <f t="shared" si="62"/>
        <v>100</v>
      </c>
      <c r="H518" s="41">
        <f t="shared" si="63"/>
        <v>100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outlineLevel="2">
      <c r="A520" s="6">
        <v>3305</v>
      </c>
      <c r="B520" s="4" t="s">
        <v>425</v>
      </c>
      <c r="C520" s="5">
        <v>5000</v>
      </c>
      <c r="D520" s="5">
        <f t="shared" si="62"/>
        <v>5000</v>
      </c>
      <c r="E520" s="5">
        <f t="shared" si="62"/>
        <v>5000</v>
      </c>
      <c r="H520" s="41">
        <f t="shared" si="63"/>
        <v>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3" t="s">
        <v>426</v>
      </c>
      <c r="B522" s="154"/>
      <c r="C522" s="32">
        <f>SUM(C523:C527)</f>
        <v>5000</v>
      </c>
      <c r="D522" s="32">
        <f>SUM(D523:D527)</f>
        <v>5000</v>
      </c>
      <c r="E522" s="32">
        <f>SUM(E523:E527)</f>
        <v>5000</v>
      </c>
      <c r="H522" s="41">
        <f t="shared" si="63"/>
        <v>5000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5000</v>
      </c>
      <c r="D526" s="5">
        <f t="shared" si="64"/>
        <v>5000</v>
      </c>
      <c r="E526" s="5">
        <f t="shared" si="64"/>
        <v>5000</v>
      </c>
      <c r="H526" s="41">
        <f t="shared" si="63"/>
        <v>5000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3" t="s">
        <v>432</v>
      </c>
      <c r="B528" s="15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3" t="s">
        <v>441</v>
      </c>
      <c r="B538" s="154"/>
      <c r="C538" s="32">
        <f>SUM(C539:C544)</f>
        <v>6296</v>
      </c>
      <c r="D538" s="32">
        <f>SUM(D539:D544)</f>
        <v>6296</v>
      </c>
      <c r="E538" s="32">
        <f>SUM(E539:E544)</f>
        <v>6296</v>
      </c>
      <c r="H538" s="41">
        <f t="shared" si="63"/>
        <v>6296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2299</v>
      </c>
      <c r="D540" s="5">
        <f t="shared" ref="D540:E543" si="66">C540</f>
        <v>2299</v>
      </c>
      <c r="E540" s="5">
        <f t="shared" si="66"/>
        <v>2299</v>
      </c>
      <c r="H540" s="41">
        <f t="shared" si="63"/>
        <v>2299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3997</v>
      </c>
      <c r="D542" s="5">
        <f t="shared" si="66"/>
        <v>3997</v>
      </c>
      <c r="E542" s="5">
        <f t="shared" si="66"/>
        <v>3997</v>
      </c>
      <c r="H542" s="41">
        <f t="shared" si="63"/>
        <v>3997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3" t="s">
        <v>450</v>
      </c>
      <c r="B548" s="15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3" t="s">
        <v>451</v>
      </c>
      <c r="B549" s="15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9" t="s">
        <v>455</v>
      </c>
      <c r="B550" s="16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5" t="s">
        <v>456</v>
      </c>
      <c r="B551" s="15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3" t="s">
        <v>457</v>
      </c>
      <c r="B552" s="15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3" t="s">
        <v>461</v>
      </c>
      <c r="B556" s="15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7" t="s">
        <v>62</v>
      </c>
      <c r="B559" s="158"/>
      <c r="C559" s="37">
        <f>C560+C716+C725</f>
        <v>168525</v>
      </c>
      <c r="D559" s="37">
        <f>D560+D716+D725</f>
        <v>168525</v>
      </c>
      <c r="E559" s="37">
        <f>E560+E716+E725</f>
        <v>168525</v>
      </c>
      <c r="G559" s="39" t="s">
        <v>62</v>
      </c>
      <c r="H559" s="41">
        <f t="shared" si="63"/>
        <v>168525</v>
      </c>
      <c r="I559" s="42"/>
      <c r="J559" s="40" t="b">
        <f>AND(H559=I559)</f>
        <v>0</v>
      </c>
    </row>
    <row r="560" spans="1:10">
      <c r="A560" s="159" t="s">
        <v>464</v>
      </c>
      <c r="B560" s="160"/>
      <c r="C560" s="36">
        <f>C561+C638+C642+C645</f>
        <v>68525</v>
      </c>
      <c r="D560" s="36">
        <f>D561+D638+D642+D645</f>
        <v>68525</v>
      </c>
      <c r="E560" s="36">
        <f>E561+E638+E642+E645</f>
        <v>68525</v>
      </c>
      <c r="G560" s="39" t="s">
        <v>61</v>
      </c>
      <c r="H560" s="41">
        <f t="shared" si="63"/>
        <v>68525</v>
      </c>
      <c r="I560" s="42"/>
      <c r="J560" s="40" t="b">
        <f>AND(H560=I560)</f>
        <v>0</v>
      </c>
    </row>
    <row r="561" spans="1:10">
      <c r="A561" s="155" t="s">
        <v>465</v>
      </c>
      <c r="B561" s="156"/>
      <c r="C561" s="38">
        <f>C562+C567+C568+C569+C576+C577+C581+C584+C585+C586+C587+C592+C595+C599+C603+C610+C616+C628</f>
        <v>68525</v>
      </c>
      <c r="D561" s="38">
        <f>D562+D567+D568+D569+D576+D577+D581+D584+D585+D586+D587+D592+D595+D599+D603+D610+D616+D628</f>
        <v>68525</v>
      </c>
      <c r="E561" s="38">
        <f>E562+E567+E568+E569+E576+E577+E581+E584+E585+E586+E587+E592+E595+E599+E603+E610+E616+E628</f>
        <v>68525</v>
      </c>
      <c r="G561" s="39" t="s">
        <v>595</v>
      </c>
      <c r="H561" s="41">
        <f t="shared" si="63"/>
        <v>68525</v>
      </c>
      <c r="I561" s="42"/>
      <c r="J561" s="40" t="b">
        <f>AND(H561=I561)</f>
        <v>0</v>
      </c>
    </row>
    <row r="562" spans="1:10" outlineLevel="1">
      <c r="A562" s="153" t="s">
        <v>466</v>
      </c>
      <c r="B562" s="154"/>
      <c r="C562" s="32">
        <f>SUM(C563:C566)</f>
        <v>40000</v>
      </c>
      <c r="D562" s="32">
        <f>SUM(D563:D566)</f>
        <v>40000</v>
      </c>
      <c r="E562" s="32">
        <f>SUM(E563:E566)</f>
        <v>40000</v>
      </c>
      <c r="H562" s="41">
        <f t="shared" si="63"/>
        <v>40000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40000</v>
      </c>
      <c r="D566" s="5">
        <f t="shared" si="68"/>
        <v>40000</v>
      </c>
      <c r="E566" s="5">
        <f t="shared" si="68"/>
        <v>40000</v>
      </c>
      <c r="H566" s="41">
        <f t="shared" si="63"/>
        <v>40000</v>
      </c>
    </row>
    <row r="567" spans="1:10" outlineLevel="1">
      <c r="A567" s="153" t="s">
        <v>467</v>
      </c>
      <c r="B567" s="15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3" t="s">
        <v>472</v>
      </c>
      <c r="B568" s="15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3" t="s">
        <v>473</v>
      </c>
      <c r="B569" s="15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3" t="s">
        <v>480</v>
      </c>
      <c r="B576" s="15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3" t="s">
        <v>481</v>
      </c>
      <c r="B577" s="15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3" t="s">
        <v>485</v>
      </c>
      <c r="B581" s="154"/>
      <c r="C581" s="32">
        <f>SUM(C582:C583)</f>
        <v>8525</v>
      </c>
      <c r="D581" s="32">
        <f>SUM(D582:D583)</f>
        <v>8525</v>
      </c>
      <c r="E581" s="32">
        <f>SUM(E582:E583)</f>
        <v>8525</v>
      </c>
      <c r="H581" s="41">
        <f t="shared" si="71"/>
        <v>8525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8525</v>
      </c>
      <c r="D583" s="5">
        <f t="shared" si="72"/>
        <v>8525</v>
      </c>
      <c r="E583" s="5">
        <f t="shared" si="72"/>
        <v>8525</v>
      </c>
      <c r="H583" s="41">
        <f t="shared" si="71"/>
        <v>8525</v>
      </c>
    </row>
    <row r="584" spans="1:8" outlineLevel="1">
      <c r="A584" s="153" t="s">
        <v>488</v>
      </c>
      <c r="B584" s="15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3" t="s">
        <v>489</v>
      </c>
      <c r="B585" s="15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3" t="s">
        <v>490</v>
      </c>
      <c r="B586" s="154"/>
      <c r="C586" s="32">
        <v>10000</v>
      </c>
      <c r="D586" s="32">
        <f t="shared" si="72"/>
        <v>10000</v>
      </c>
      <c r="E586" s="32">
        <f t="shared" si="72"/>
        <v>10000</v>
      </c>
      <c r="H586" s="41">
        <f t="shared" si="71"/>
        <v>10000</v>
      </c>
    </row>
    <row r="587" spans="1:8" outlineLevel="1">
      <c r="A587" s="153" t="s">
        <v>491</v>
      </c>
      <c r="B587" s="15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3" t="s">
        <v>498</v>
      </c>
      <c r="B592" s="15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3" t="s">
        <v>502</v>
      </c>
      <c r="B595" s="15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3" t="s">
        <v>503</v>
      </c>
      <c r="B599" s="15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3" t="s">
        <v>506</v>
      </c>
      <c r="B603" s="15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3" t="s">
        <v>513</v>
      </c>
      <c r="B610" s="154"/>
      <c r="C610" s="32">
        <f>SUM(C611:C615)</f>
        <v>10000</v>
      </c>
      <c r="D610" s="32">
        <f>SUM(D611:D615)</f>
        <v>10000</v>
      </c>
      <c r="E610" s="32">
        <f>SUM(E611:E615)</f>
        <v>10000</v>
      </c>
      <c r="H610" s="41">
        <f t="shared" si="71"/>
        <v>10000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10000</v>
      </c>
      <c r="D614" s="5">
        <f t="shared" si="77"/>
        <v>10000</v>
      </c>
      <c r="E614" s="5">
        <f t="shared" si="77"/>
        <v>10000</v>
      </c>
      <c r="H614" s="41">
        <f t="shared" si="71"/>
        <v>10000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3" t="s">
        <v>519</v>
      </c>
      <c r="B616" s="15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3" t="s">
        <v>531</v>
      </c>
      <c r="B628" s="15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5" t="s">
        <v>541</v>
      </c>
      <c r="B638" s="15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3" t="s">
        <v>542</v>
      </c>
      <c r="B639" s="15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3" t="s">
        <v>543</v>
      </c>
      <c r="B640" s="15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3" t="s">
        <v>544</v>
      </c>
      <c r="B641" s="15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5" t="s">
        <v>545</v>
      </c>
      <c r="B642" s="15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3" t="s">
        <v>546</v>
      </c>
      <c r="B643" s="15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3" t="s">
        <v>547</v>
      </c>
      <c r="B644" s="15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5" t="s">
        <v>548</v>
      </c>
      <c r="B645" s="15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3" t="s">
        <v>549</v>
      </c>
      <c r="B646" s="15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3" t="s">
        <v>550</v>
      </c>
      <c r="B651" s="15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3" t="s">
        <v>551</v>
      </c>
      <c r="B652" s="15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3" t="s">
        <v>552</v>
      </c>
      <c r="B653" s="15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3" t="s">
        <v>553</v>
      </c>
      <c r="B660" s="15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3" t="s">
        <v>554</v>
      </c>
      <c r="B661" s="15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3" t="s">
        <v>555</v>
      </c>
      <c r="B665" s="15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3" t="s">
        <v>556</v>
      </c>
      <c r="B668" s="15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3" t="s">
        <v>557</v>
      </c>
      <c r="B669" s="15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3" t="s">
        <v>558</v>
      </c>
      <c r="B670" s="15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3" t="s">
        <v>559</v>
      </c>
      <c r="B671" s="15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3" t="s">
        <v>560</v>
      </c>
      <c r="B676" s="15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3" t="s">
        <v>561</v>
      </c>
      <c r="B679" s="15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3" t="s">
        <v>562</v>
      </c>
      <c r="B683" s="15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3" t="s">
        <v>563</v>
      </c>
      <c r="B687" s="15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3" t="s">
        <v>564</v>
      </c>
      <c r="B694" s="15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3" t="s">
        <v>565</v>
      </c>
      <c r="B700" s="15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3" t="s">
        <v>566</v>
      </c>
      <c r="B712" s="15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3" t="s">
        <v>567</v>
      </c>
      <c r="B713" s="15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3" t="s">
        <v>568</v>
      </c>
      <c r="B714" s="15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3" t="s">
        <v>569</v>
      </c>
      <c r="B715" s="15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9" t="s">
        <v>570</v>
      </c>
      <c r="B716" s="160"/>
      <c r="C716" s="36">
        <f>C717</f>
        <v>100000</v>
      </c>
      <c r="D716" s="36">
        <f>D717</f>
        <v>100000</v>
      </c>
      <c r="E716" s="36">
        <f>E717</f>
        <v>100000</v>
      </c>
      <c r="G716" s="39" t="s">
        <v>66</v>
      </c>
      <c r="H716" s="41">
        <f t="shared" si="92"/>
        <v>100000</v>
      </c>
      <c r="I716" s="42"/>
      <c r="J716" s="40" t="b">
        <f>AND(H716=I716)</f>
        <v>0</v>
      </c>
    </row>
    <row r="717" spans="1:10">
      <c r="A717" s="155" t="s">
        <v>571</v>
      </c>
      <c r="B717" s="156"/>
      <c r="C717" s="33">
        <f>C718+C722</f>
        <v>100000</v>
      </c>
      <c r="D717" s="33">
        <f>D718+D722</f>
        <v>100000</v>
      </c>
      <c r="E717" s="33">
        <f>E718+E722</f>
        <v>100000</v>
      </c>
      <c r="G717" s="39" t="s">
        <v>599</v>
      </c>
      <c r="H717" s="41">
        <f t="shared" si="92"/>
        <v>100000</v>
      </c>
      <c r="I717" s="42"/>
      <c r="J717" s="40" t="b">
        <f>AND(H717=I717)</f>
        <v>0</v>
      </c>
    </row>
    <row r="718" spans="1:10" outlineLevel="1" collapsed="1">
      <c r="A718" s="165" t="s">
        <v>851</v>
      </c>
      <c r="B718" s="166"/>
      <c r="C718" s="31">
        <f>SUM(C719:C721)</f>
        <v>100000</v>
      </c>
      <c r="D718" s="31">
        <f>SUM(D719:D721)</f>
        <v>100000</v>
      </c>
      <c r="E718" s="31">
        <f>SUM(E719:E721)</f>
        <v>100000</v>
      </c>
      <c r="H718" s="41">
        <f t="shared" si="92"/>
        <v>100000</v>
      </c>
    </row>
    <row r="719" spans="1:10" ht="15" customHeight="1" outlineLevel="2">
      <c r="A719" s="6">
        <v>10950</v>
      </c>
      <c r="B719" s="4" t="s">
        <v>572</v>
      </c>
      <c r="C719" s="5">
        <v>100000</v>
      </c>
      <c r="D719" s="5">
        <f>C719</f>
        <v>100000</v>
      </c>
      <c r="E719" s="5">
        <f>D719</f>
        <v>100000</v>
      </c>
      <c r="H719" s="41">
        <f t="shared" si="92"/>
        <v>100000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9" t="s">
        <v>577</v>
      </c>
      <c r="B725" s="16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5" t="s">
        <v>588</v>
      </c>
      <c r="B726" s="15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topLeftCell="A11" zoomScale="170" zoomScaleNormal="170" workbookViewId="0">
      <selection activeCell="C22" sqref="C22"/>
    </sheetView>
  </sheetViews>
  <sheetFormatPr defaultColWidth="9.140625" defaultRowHeight="15"/>
  <cols>
    <col min="1" max="1" width="27.85546875" style="117" bestFit="1" customWidth="1"/>
    <col min="2" max="2" width="28.28515625" style="117" customWidth="1"/>
    <col min="3" max="3" width="23.140625" style="117" bestFit="1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864</v>
      </c>
      <c r="B2" s="135" t="s">
        <v>865</v>
      </c>
      <c r="C2" s="96"/>
      <c r="D2" s="96"/>
    </row>
    <row r="3" spans="1:4" customFormat="1">
      <c r="A3" s="102"/>
      <c r="B3" s="135" t="s">
        <v>866</v>
      </c>
      <c r="C3" s="96"/>
      <c r="D3" s="96"/>
    </row>
    <row r="4" spans="1:4" customFormat="1">
      <c r="A4" s="102"/>
      <c r="B4" s="135" t="s">
        <v>867</v>
      </c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 t="s">
        <v>868</v>
      </c>
      <c r="B6" s="106" t="s">
        <v>869</v>
      </c>
      <c r="C6" s="135" t="s">
        <v>870</v>
      </c>
      <c r="D6" s="96"/>
    </row>
    <row r="7" spans="1:4" customFormat="1">
      <c r="A7" s="105"/>
      <c r="B7" s="102"/>
      <c r="C7" s="135" t="s">
        <v>871</v>
      </c>
      <c r="D7" s="96"/>
    </row>
    <row r="8" spans="1:4" customFormat="1">
      <c r="A8" s="102"/>
      <c r="B8" s="102"/>
      <c r="C8" s="135" t="s">
        <v>872</v>
      </c>
      <c r="D8" s="96"/>
    </row>
    <row r="9" spans="1:4" customFormat="1">
      <c r="A9" s="102"/>
      <c r="B9" s="102"/>
      <c r="C9" s="136" t="s">
        <v>873</v>
      </c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 t="s">
        <v>874</v>
      </c>
      <c r="C11" s="135" t="s">
        <v>875</v>
      </c>
      <c r="D11" s="96"/>
    </row>
    <row r="12" spans="1:4" customFormat="1">
      <c r="A12" s="105"/>
      <c r="B12" s="136"/>
      <c r="C12" s="135" t="s">
        <v>876</v>
      </c>
      <c r="D12" s="96"/>
    </row>
    <row r="13" spans="1:4" customFormat="1">
      <c r="A13" s="105"/>
      <c r="B13" s="102"/>
      <c r="C13" s="135" t="s">
        <v>877</v>
      </c>
      <c r="D13" s="96"/>
    </row>
    <row r="14" spans="1:4" customFormat="1">
      <c r="A14" s="102"/>
      <c r="B14" s="105"/>
      <c r="C14" s="135" t="s">
        <v>878</v>
      </c>
      <c r="D14" s="96"/>
    </row>
    <row r="15" spans="1:4" customFormat="1">
      <c r="A15" s="105"/>
      <c r="B15" s="102"/>
      <c r="C15" s="96"/>
      <c r="D15" s="96"/>
    </row>
    <row r="16" spans="1:4" customFormat="1">
      <c r="A16" s="136" t="s">
        <v>879</v>
      </c>
      <c r="B16" s="136" t="s">
        <v>880</v>
      </c>
      <c r="C16" s="135" t="s">
        <v>881</v>
      </c>
      <c r="D16" s="96"/>
    </row>
    <row r="17" spans="1:4" customFormat="1">
      <c r="A17" s="105"/>
      <c r="B17" s="105"/>
      <c r="C17" s="135" t="s">
        <v>882</v>
      </c>
      <c r="D17" s="96"/>
    </row>
    <row r="18" spans="1:4" customFormat="1">
      <c r="A18" s="105"/>
      <c r="B18" s="105"/>
      <c r="C18" s="135" t="s">
        <v>883</v>
      </c>
      <c r="D18" s="96"/>
    </row>
    <row r="19" spans="1:4" customFormat="1">
      <c r="A19" s="105"/>
      <c r="B19" s="105"/>
      <c r="C19" s="96"/>
      <c r="D19" s="96"/>
    </row>
    <row r="20" spans="1:4" customFormat="1">
      <c r="A20" s="105"/>
      <c r="B20" s="136" t="s">
        <v>884</v>
      </c>
      <c r="C20" s="135" t="s">
        <v>885</v>
      </c>
      <c r="D20" s="96"/>
    </row>
    <row r="21" spans="1:4" customFormat="1">
      <c r="A21" s="105"/>
      <c r="B21" s="105"/>
      <c r="C21" s="135" t="s">
        <v>886</v>
      </c>
      <c r="D21" s="96"/>
    </row>
    <row r="22" spans="1:4" customFormat="1">
      <c r="A22" s="105"/>
      <c r="B22" s="105"/>
      <c r="C22" s="96"/>
      <c r="D22" s="96"/>
    </row>
    <row r="23" spans="1:4" customFormat="1"/>
    <row r="24" spans="1:4" customFormat="1"/>
    <row r="25" spans="1:4" customFormat="1"/>
  </sheetData>
  <protectedRanges>
    <protectedRange password="CC3D" sqref="A2:D22" name="Range1"/>
  </protectedRanges>
  <conditionalFormatting sqref="A2:D22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200" zoomScaleNormal="200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A15" sqref="A15:A37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67" t="s">
        <v>68</v>
      </c>
      <c r="B1" s="167" t="s">
        <v>793</v>
      </c>
      <c r="C1" s="167" t="s">
        <v>794</v>
      </c>
      <c r="D1" s="168" t="s">
        <v>792</v>
      </c>
      <c r="E1" s="170" t="s">
        <v>739</v>
      </c>
      <c r="F1" s="171"/>
      <c r="G1" s="171"/>
      <c r="H1" s="172"/>
      <c r="I1" s="167" t="s">
        <v>799</v>
      </c>
    </row>
    <row r="2" spans="1:9" s="113" customFormat="1" ht="23.25" customHeight="1">
      <c r="A2" s="167"/>
      <c r="B2" s="167"/>
      <c r="C2" s="167"/>
      <c r="D2" s="169"/>
      <c r="E2" s="114" t="s">
        <v>788</v>
      </c>
      <c r="F2" s="114" t="s">
        <v>789</v>
      </c>
      <c r="G2" s="114" t="s">
        <v>790</v>
      </c>
      <c r="H2" s="114" t="s">
        <v>791</v>
      </c>
      <c r="I2" s="167"/>
    </row>
    <row r="3" spans="1:9" s="113" customFormat="1">
      <c r="A3" s="137" t="s">
        <v>948</v>
      </c>
      <c r="B3" s="103" t="s">
        <v>984</v>
      </c>
      <c r="C3" s="103" t="s">
        <v>983</v>
      </c>
      <c r="D3" s="101"/>
      <c r="E3" s="102"/>
      <c r="F3" s="96"/>
      <c r="G3" s="96"/>
      <c r="H3" s="96"/>
      <c r="I3" s="101"/>
    </row>
    <row r="4" spans="1:9" s="113" customFormat="1">
      <c r="A4" s="103" t="s">
        <v>966</v>
      </c>
      <c r="B4" s="103" t="s">
        <v>984</v>
      </c>
      <c r="C4" s="103" t="s">
        <v>985</v>
      </c>
      <c r="D4" s="103"/>
      <c r="E4" s="102"/>
      <c r="F4" s="96"/>
      <c r="G4" s="96"/>
      <c r="H4" s="96"/>
      <c r="I4" s="103"/>
    </row>
    <row r="5" spans="1:9" s="113" customFormat="1">
      <c r="A5" s="103" t="s">
        <v>967</v>
      </c>
      <c r="B5" s="103" t="s">
        <v>984</v>
      </c>
      <c r="C5" s="103" t="s">
        <v>672</v>
      </c>
      <c r="D5" s="103"/>
      <c r="E5" s="102"/>
      <c r="F5" s="96"/>
      <c r="G5" s="96"/>
      <c r="H5" s="96"/>
      <c r="I5" s="103"/>
    </row>
    <row r="6" spans="1:9" s="113" customFormat="1">
      <c r="A6" s="104" t="s">
        <v>968</v>
      </c>
      <c r="B6" s="104" t="s">
        <v>986</v>
      </c>
      <c r="C6" s="104" t="s">
        <v>987</v>
      </c>
      <c r="D6" s="104"/>
      <c r="E6" s="105"/>
      <c r="F6" s="96"/>
      <c r="G6" s="105"/>
      <c r="H6" s="105"/>
      <c r="I6" s="104"/>
    </row>
    <row r="7" spans="1:9" s="113" customFormat="1">
      <c r="A7" s="104" t="s">
        <v>969</v>
      </c>
      <c r="B7" s="104" t="s">
        <v>986</v>
      </c>
      <c r="C7" s="104" t="s">
        <v>987</v>
      </c>
      <c r="D7" s="104"/>
      <c r="E7" s="105"/>
      <c r="F7" s="106"/>
      <c r="G7" s="96"/>
      <c r="H7" s="96"/>
      <c r="I7" s="104"/>
    </row>
    <row r="8" spans="1:9" s="113" customFormat="1">
      <c r="A8" s="103" t="s">
        <v>970</v>
      </c>
      <c r="B8" s="103" t="s">
        <v>988</v>
      </c>
      <c r="C8" s="103" t="s">
        <v>989</v>
      </c>
      <c r="D8" s="103"/>
      <c r="E8" s="105"/>
      <c r="F8" s="102"/>
      <c r="G8" s="96"/>
      <c r="H8" s="96"/>
      <c r="I8" s="103"/>
    </row>
    <row r="9" spans="1:9" s="113" customFormat="1" ht="30">
      <c r="A9" s="103" t="s">
        <v>949</v>
      </c>
      <c r="B9" s="103" t="s">
        <v>988</v>
      </c>
      <c r="C9" s="103" t="s">
        <v>990</v>
      </c>
      <c r="D9" s="103"/>
      <c r="E9" s="102"/>
      <c r="F9" s="102"/>
      <c r="G9" s="96"/>
      <c r="H9" s="96"/>
      <c r="I9" s="103"/>
    </row>
    <row r="10" spans="1:9" s="113" customFormat="1">
      <c r="A10" s="103" t="s">
        <v>971</v>
      </c>
      <c r="B10" s="103" t="s">
        <v>988</v>
      </c>
      <c r="C10" s="103" t="s">
        <v>991</v>
      </c>
      <c r="D10" s="103"/>
      <c r="E10" s="102"/>
      <c r="F10" s="102"/>
      <c r="G10" s="105"/>
      <c r="H10" s="96"/>
      <c r="I10" s="103"/>
    </row>
    <row r="11" spans="1:9" s="113" customFormat="1">
      <c r="A11" s="103" t="s">
        <v>972</v>
      </c>
      <c r="B11" s="103" t="s">
        <v>993</v>
      </c>
      <c r="C11" s="103" t="s">
        <v>992</v>
      </c>
      <c r="D11" s="103"/>
      <c r="E11" s="105"/>
      <c r="F11" s="105"/>
      <c r="G11" s="96"/>
      <c r="H11" s="96"/>
      <c r="I11" s="103"/>
    </row>
    <row r="12" spans="1:9" s="113" customFormat="1">
      <c r="A12" s="103" t="s">
        <v>950</v>
      </c>
      <c r="B12" s="103" t="s">
        <v>993</v>
      </c>
      <c r="C12" s="103" t="s">
        <v>994</v>
      </c>
      <c r="D12" s="103"/>
      <c r="E12" s="105"/>
      <c r="F12" s="102"/>
      <c r="G12" s="96"/>
      <c r="H12" s="96"/>
      <c r="I12" s="103"/>
    </row>
    <row r="13" spans="1:9" s="113" customFormat="1">
      <c r="A13" s="103" t="s">
        <v>951</v>
      </c>
      <c r="B13" s="103" t="s">
        <v>995</v>
      </c>
      <c r="C13" s="103" t="s">
        <v>679</v>
      </c>
      <c r="D13" s="103"/>
      <c r="E13" s="105"/>
      <c r="F13" s="105"/>
      <c r="G13" s="96"/>
      <c r="H13" s="96"/>
      <c r="I13" s="103"/>
    </row>
    <row r="14" spans="1:9" s="113" customFormat="1">
      <c r="A14" s="103" t="s">
        <v>973</v>
      </c>
      <c r="B14" s="103" t="s">
        <v>995</v>
      </c>
      <c r="C14" s="103" t="s">
        <v>679</v>
      </c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240" zoomScaleNormal="240" workbookViewId="0">
      <pane xSplit="1" ySplit="2" topLeftCell="B149" activePane="bottomRight" state="frozen"/>
      <selection pane="topRight" activeCell="B1" sqref="B1"/>
      <selection pane="bottomLeft" activeCell="A3" sqref="A3"/>
      <selection pane="bottomRight" activeCell="B152" sqref="B15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67" t="s">
        <v>68</v>
      </c>
      <c r="B1" s="167" t="s">
        <v>793</v>
      </c>
      <c r="C1" s="167" t="s">
        <v>795</v>
      </c>
      <c r="D1" s="167" t="s">
        <v>799</v>
      </c>
    </row>
    <row r="2" spans="1:10" s="113" customFormat="1" ht="23.25" customHeight="1">
      <c r="A2" s="167"/>
      <c r="B2" s="167"/>
      <c r="C2" s="167"/>
      <c r="D2" s="167"/>
    </row>
    <row r="3" spans="1:10" s="113" customFormat="1">
      <c r="A3" s="103" t="s">
        <v>952</v>
      </c>
      <c r="B3" s="101">
        <v>1</v>
      </c>
      <c r="C3" s="101"/>
      <c r="D3" s="101"/>
      <c r="J3" s="113" t="s">
        <v>796</v>
      </c>
    </row>
    <row r="4" spans="1:10" s="113" customFormat="1">
      <c r="A4" s="103" t="s">
        <v>953</v>
      </c>
      <c r="B4" s="103">
        <v>1</v>
      </c>
      <c r="C4" s="103"/>
      <c r="D4" s="103"/>
      <c r="J4" s="113" t="s">
        <v>797</v>
      </c>
    </row>
    <row r="5" spans="1:10" s="113" customFormat="1" ht="30">
      <c r="A5" s="103" t="s">
        <v>954</v>
      </c>
      <c r="B5" s="103">
        <v>1</v>
      </c>
      <c r="C5" s="103"/>
      <c r="D5" s="103"/>
      <c r="J5" s="113" t="s">
        <v>798</v>
      </c>
    </row>
    <row r="6" spans="1:10" s="113" customFormat="1">
      <c r="A6" s="103" t="s">
        <v>974</v>
      </c>
      <c r="B6" s="104">
        <v>2</v>
      </c>
      <c r="C6" s="104"/>
      <c r="D6" s="104"/>
      <c r="J6" s="113" t="s">
        <v>779</v>
      </c>
    </row>
    <row r="7" spans="1:10" s="113" customFormat="1">
      <c r="A7" s="103" t="s">
        <v>975</v>
      </c>
      <c r="B7" s="104">
        <v>2</v>
      </c>
      <c r="C7" s="104"/>
      <c r="D7" s="104"/>
    </row>
    <row r="8" spans="1:10" s="113" customFormat="1">
      <c r="A8" s="103" t="s">
        <v>955</v>
      </c>
      <c r="B8" s="103">
        <v>2</v>
      </c>
      <c r="C8" s="103"/>
      <c r="D8" s="103"/>
    </row>
    <row r="9" spans="1:10" s="113" customFormat="1">
      <c r="A9" s="103" t="s">
        <v>956</v>
      </c>
      <c r="B9" s="103">
        <v>2</v>
      </c>
      <c r="C9" s="103"/>
      <c r="D9" s="103"/>
    </row>
    <row r="10" spans="1:10" s="113" customFormat="1">
      <c r="A10" s="103" t="s">
        <v>957</v>
      </c>
      <c r="B10" s="103">
        <v>2</v>
      </c>
      <c r="C10" s="103"/>
      <c r="D10" s="103"/>
    </row>
    <row r="11" spans="1:10" s="113" customFormat="1">
      <c r="A11" s="103" t="s">
        <v>958</v>
      </c>
      <c r="B11" s="103">
        <v>2</v>
      </c>
      <c r="C11" s="103"/>
      <c r="D11" s="103"/>
    </row>
    <row r="12" spans="1:10" s="113" customFormat="1" ht="30">
      <c r="A12" s="103" t="s">
        <v>976</v>
      </c>
      <c r="B12" s="103">
        <v>2</v>
      </c>
      <c r="C12" s="103"/>
      <c r="D12" s="103"/>
    </row>
    <row r="13" spans="1:10" s="113" customFormat="1" ht="30">
      <c r="A13" s="103" t="s">
        <v>959</v>
      </c>
      <c r="B13" s="103">
        <v>2</v>
      </c>
      <c r="C13" s="103"/>
      <c r="D13" s="103"/>
    </row>
    <row r="14" spans="1:10" s="113" customFormat="1">
      <c r="A14" s="103" t="s">
        <v>960</v>
      </c>
      <c r="B14" s="103">
        <v>2</v>
      </c>
      <c r="C14" s="103"/>
      <c r="D14" s="103"/>
    </row>
    <row r="15" spans="1:10" s="113" customFormat="1">
      <c r="A15" s="107" t="s">
        <v>961</v>
      </c>
      <c r="B15" s="103">
        <v>2</v>
      </c>
      <c r="C15" s="103"/>
      <c r="D15" s="103"/>
    </row>
    <row r="16" spans="1:10" s="113" customFormat="1" ht="30">
      <c r="A16" s="99" t="s">
        <v>962</v>
      </c>
      <c r="B16" s="103">
        <v>2</v>
      </c>
      <c r="C16" s="103"/>
      <c r="D16" s="103"/>
    </row>
    <row r="17" spans="1:4" s="113" customFormat="1" ht="30">
      <c r="A17" s="99" t="s">
        <v>977</v>
      </c>
      <c r="B17" s="103">
        <v>2</v>
      </c>
      <c r="C17" s="103"/>
      <c r="D17" s="103"/>
    </row>
    <row r="18" spans="1:4" s="113" customFormat="1">
      <c r="A18" s="99" t="s">
        <v>963</v>
      </c>
      <c r="B18" s="103">
        <v>2</v>
      </c>
      <c r="C18" s="103"/>
      <c r="D18" s="103"/>
    </row>
    <row r="19" spans="1:4" s="113" customFormat="1">
      <c r="A19" s="99" t="s">
        <v>978</v>
      </c>
      <c r="B19" s="103">
        <v>2</v>
      </c>
      <c r="C19" s="103"/>
      <c r="D19" s="103"/>
    </row>
    <row r="20" spans="1:4" s="113" customFormat="1" ht="30">
      <c r="A20" s="99" t="s">
        <v>979</v>
      </c>
      <c r="B20" s="103">
        <v>2</v>
      </c>
      <c r="C20" s="103"/>
      <c r="D20" s="103"/>
    </row>
    <row r="21" spans="1:4" s="113" customFormat="1">
      <c r="A21" s="99" t="s">
        <v>964</v>
      </c>
      <c r="B21" s="103">
        <v>2</v>
      </c>
      <c r="C21" s="103"/>
      <c r="D21" s="103"/>
    </row>
    <row r="22" spans="1:4" s="113" customFormat="1" ht="30">
      <c r="A22" s="99" t="s">
        <v>980</v>
      </c>
      <c r="B22" s="103">
        <v>2</v>
      </c>
      <c r="C22" s="103"/>
      <c r="D22" s="103"/>
    </row>
    <row r="23" spans="1:4" s="113" customFormat="1">
      <c r="A23" s="99" t="s">
        <v>981</v>
      </c>
      <c r="B23" s="103">
        <v>2</v>
      </c>
      <c r="C23" s="103"/>
      <c r="D23" s="103"/>
    </row>
    <row r="24" spans="1:4" s="113" customFormat="1">
      <c r="A24" s="99" t="s">
        <v>982</v>
      </c>
      <c r="B24" s="103">
        <v>3</v>
      </c>
      <c r="C24" s="103"/>
      <c r="D24" s="103"/>
    </row>
    <row r="25" spans="1:4" s="113" customFormat="1">
      <c r="A25" s="99" t="s">
        <v>965</v>
      </c>
      <c r="B25" s="103">
        <v>3</v>
      </c>
      <c r="C25" s="103"/>
      <c r="D25" s="103"/>
    </row>
    <row r="26" spans="1:4" s="113" customFormat="1" ht="30">
      <c r="A26" s="103" t="s">
        <v>1023</v>
      </c>
      <c r="B26" s="103">
        <v>3</v>
      </c>
      <c r="C26" s="103"/>
      <c r="D26" s="103"/>
    </row>
    <row r="27" spans="1:4" s="113" customFormat="1">
      <c r="A27" s="107" t="s">
        <v>996</v>
      </c>
      <c r="B27" s="103">
        <v>3</v>
      </c>
      <c r="C27" s="107"/>
      <c r="D27" s="107"/>
    </row>
    <row r="28" spans="1:4" s="113" customFormat="1">
      <c r="A28" s="99" t="s">
        <v>997</v>
      </c>
      <c r="B28" s="103">
        <v>3</v>
      </c>
      <c r="C28" s="100"/>
      <c r="D28" s="100"/>
    </row>
    <row r="29" spans="1:4" s="113" customFormat="1">
      <c r="A29" s="99" t="s">
        <v>998</v>
      </c>
      <c r="B29" s="103">
        <v>3</v>
      </c>
      <c r="C29" s="100"/>
      <c r="D29" s="100"/>
    </row>
    <row r="30" spans="1:4" s="113" customFormat="1">
      <c r="A30" s="99" t="s">
        <v>1024</v>
      </c>
      <c r="B30" s="103">
        <v>3</v>
      </c>
      <c r="C30" s="100"/>
      <c r="D30" s="100"/>
    </row>
    <row r="31" spans="1:4" s="113" customFormat="1" ht="30">
      <c r="A31" s="99" t="s">
        <v>999</v>
      </c>
      <c r="B31" s="103">
        <v>3</v>
      </c>
      <c r="C31" s="100"/>
      <c r="D31" s="100"/>
    </row>
    <row r="32" spans="1:4" s="113" customFormat="1">
      <c r="A32" s="99" t="s">
        <v>1000</v>
      </c>
      <c r="B32" s="103">
        <v>3</v>
      </c>
      <c r="C32" s="100"/>
      <c r="D32" s="100"/>
    </row>
    <row r="33" spans="1:4" s="113" customFormat="1">
      <c r="A33" s="99" t="s">
        <v>1025</v>
      </c>
      <c r="B33" s="103">
        <v>3</v>
      </c>
      <c r="C33" s="100"/>
      <c r="D33" s="100"/>
    </row>
    <row r="34" spans="1:4" s="113" customFormat="1">
      <c r="A34" s="99" t="s">
        <v>1001</v>
      </c>
      <c r="B34" s="103">
        <v>3</v>
      </c>
      <c r="C34" s="100"/>
      <c r="D34" s="100"/>
    </row>
    <row r="35" spans="1:4" s="113" customFormat="1" ht="30">
      <c r="A35" s="99" t="s">
        <v>1002</v>
      </c>
      <c r="B35" s="103">
        <v>3</v>
      </c>
      <c r="C35" s="100"/>
      <c r="D35" s="100"/>
    </row>
    <row r="36" spans="1:4" s="113" customFormat="1" ht="30">
      <c r="A36" s="99" t="s">
        <v>1026</v>
      </c>
      <c r="B36" s="103">
        <v>3</v>
      </c>
      <c r="C36" s="100"/>
      <c r="D36" s="100"/>
    </row>
    <row r="37" spans="1:4" s="113" customFormat="1">
      <c r="A37" s="99" t="s">
        <v>1003</v>
      </c>
      <c r="B37" s="103">
        <v>3</v>
      </c>
      <c r="C37" s="100"/>
      <c r="D37" s="100"/>
    </row>
    <row r="38" spans="1:4" s="113" customFormat="1">
      <c r="A38" s="99" t="s">
        <v>1004</v>
      </c>
      <c r="B38" s="103">
        <v>3</v>
      </c>
      <c r="C38" s="100"/>
      <c r="D38" s="100"/>
    </row>
    <row r="39" spans="1:4" s="113" customFormat="1">
      <c r="A39" s="99" t="s">
        <v>1005</v>
      </c>
      <c r="B39" s="103">
        <v>3</v>
      </c>
      <c r="C39" s="100"/>
      <c r="D39" s="100"/>
    </row>
    <row r="40" spans="1:4" s="113" customFormat="1">
      <c r="A40" s="108" t="s">
        <v>1027</v>
      </c>
      <c r="B40" s="103">
        <v>3</v>
      </c>
      <c r="C40" s="108"/>
      <c r="D40" s="108"/>
    </row>
    <row r="41" spans="1:4" s="113" customFormat="1">
      <c r="A41" s="108" t="s">
        <v>1006</v>
      </c>
      <c r="B41" s="103">
        <v>3</v>
      </c>
      <c r="C41" s="108"/>
      <c r="D41" s="108"/>
    </row>
    <row r="42" spans="1:4" s="113" customFormat="1">
      <c r="A42" s="108" t="s">
        <v>1007</v>
      </c>
      <c r="B42" s="103">
        <v>3</v>
      </c>
      <c r="C42" s="108"/>
      <c r="D42" s="108"/>
    </row>
    <row r="43" spans="1:4" s="113" customFormat="1">
      <c r="A43" s="108" t="s">
        <v>1028</v>
      </c>
      <c r="B43" s="103">
        <v>3</v>
      </c>
      <c r="C43" s="108"/>
      <c r="D43" s="108"/>
    </row>
    <row r="44" spans="1:4" s="113" customFormat="1">
      <c r="A44" s="108" t="s">
        <v>1029</v>
      </c>
      <c r="B44" s="103">
        <v>3</v>
      </c>
      <c r="C44" s="108"/>
      <c r="D44" s="108"/>
    </row>
    <row r="45" spans="1:4" s="113" customFormat="1">
      <c r="A45" s="108" t="s">
        <v>1008</v>
      </c>
      <c r="B45" s="103">
        <v>3</v>
      </c>
      <c r="C45" s="108"/>
      <c r="D45" s="108"/>
    </row>
    <row r="46" spans="1:4" s="113" customFormat="1">
      <c r="A46" s="108" t="s">
        <v>1009</v>
      </c>
      <c r="B46" s="103">
        <v>3</v>
      </c>
      <c r="C46" s="108"/>
      <c r="D46" s="108"/>
    </row>
    <row r="47" spans="1:4" s="113" customFormat="1">
      <c r="A47" s="108" t="s">
        <v>1010</v>
      </c>
      <c r="B47" s="103">
        <v>3</v>
      </c>
      <c r="C47" s="108"/>
      <c r="D47" s="108"/>
    </row>
    <row r="48" spans="1:4" s="113" customFormat="1">
      <c r="A48" s="65" t="s">
        <v>1030</v>
      </c>
      <c r="B48" s="103">
        <v>3</v>
      </c>
      <c r="C48" s="97"/>
      <c r="D48" s="97"/>
    </row>
    <row r="49" spans="1:4" s="113" customFormat="1">
      <c r="A49" s="65" t="s">
        <v>1011</v>
      </c>
      <c r="B49" s="103">
        <v>3</v>
      </c>
      <c r="C49" s="97"/>
      <c r="D49" s="97"/>
    </row>
    <row r="50" spans="1:4" s="113" customFormat="1">
      <c r="A50" s="138" t="s">
        <v>1012</v>
      </c>
      <c r="B50" s="103">
        <v>3</v>
      </c>
      <c r="C50" s="96"/>
      <c r="D50" s="96"/>
    </row>
    <row r="51" spans="1:4" s="113" customFormat="1">
      <c r="A51" s="138" t="s">
        <v>1031</v>
      </c>
      <c r="B51" s="103">
        <v>3</v>
      </c>
      <c r="C51" s="96"/>
      <c r="D51" s="96"/>
    </row>
    <row r="52" spans="1:4" s="113" customFormat="1">
      <c r="A52" s="138" t="s">
        <v>1013</v>
      </c>
      <c r="B52" s="103">
        <v>3</v>
      </c>
      <c r="C52" s="96"/>
      <c r="D52" s="96"/>
    </row>
    <row r="53" spans="1:4" s="113" customFormat="1">
      <c r="A53" s="138" t="s">
        <v>1014</v>
      </c>
      <c r="B53" s="103">
        <v>3</v>
      </c>
      <c r="C53" s="96"/>
      <c r="D53" s="96"/>
    </row>
    <row r="54" spans="1:4" s="113" customFormat="1" ht="30">
      <c r="A54" s="138" t="s">
        <v>1015</v>
      </c>
      <c r="B54" s="103">
        <v>3</v>
      </c>
      <c r="C54" s="96"/>
      <c r="D54" s="96"/>
    </row>
    <row r="55" spans="1:4" s="113" customFormat="1">
      <c r="A55" s="138" t="s">
        <v>1032</v>
      </c>
      <c r="B55" s="103">
        <v>3</v>
      </c>
      <c r="C55" s="96"/>
      <c r="D55" s="96"/>
    </row>
    <row r="56" spans="1:4" s="113" customFormat="1">
      <c r="A56" s="91" t="s">
        <v>1016</v>
      </c>
      <c r="B56" s="103">
        <v>3</v>
      </c>
      <c r="C56" s="96"/>
      <c r="D56" s="96"/>
    </row>
    <row r="57" spans="1:4" s="113" customFormat="1">
      <c r="A57" s="91" t="s">
        <v>1017</v>
      </c>
      <c r="B57" s="103">
        <v>3</v>
      </c>
      <c r="C57" s="96"/>
      <c r="D57" s="96"/>
    </row>
    <row r="58" spans="1:4" s="113" customFormat="1" ht="30">
      <c r="A58" s="104" t="s">
        <v>1033</v>
      </c>
      <c r="B58" s="103">
        <v>3</v>
      </c>
      <c r="C58" s="104"/>
      <c r="D58" s="104"/>
    </row>
    <row r="59" spans="1:4" s="113" customFormat="1">
      <c r="A59" s="103" t="s">
        <v>1018</v>
      </c>
      <c r="B59" s="103">
        <v>3</v>
      </c>
      <c r="C59" s="103"/>
      <c r="D59" s="103"/>
    </row>
    <row r="60" spans="1:4" s="113" customFormat="1">
      <c r="A60" s="103" t="s">
        <v>1019</v>
      </c>
      <c r="B60" s="103">
        <v>3</v>
      </c>
      <c r="C60" s="103"/>
      <c r="D60" s="103"/>
    </row>
    <row r="61" spans="1:4" s="113" customFormat="1">
      <c r="A61" s="103" t="s">
        <v>1020</v>
      </c>
      <c r="B61" s="103">
        <v>3</v>
      </c>
      <c r="C61" s="103"/>
      <c r="D61" s="103"/>
    </row>
    <row r="62" spans="1:4" s="113" customFormat="1">
      <c r="A62" s="103" t="s">
        <v>1021</v>
      </c>
      <c r="B62" s="103">
        <v>3</v>
      </c>
      <c r="C62" s="103"/>
      <c r="D62" s="103"/>
    </row>
    <row r="63" spans="1:4" s="113" customFormat="1">
      <c r="A63" s="103" t="s">
        <v>1022</v>
      </c>
      <c r="B63" s="103">
        <v>3</v>
      </c>
      <c r="C63" s="103"/>
      <c r="D63" s="103"/>
    </row>
    <row r="64" spans="1:4" s="113" customFormat="1">
      <c r="A64" s="103" t="s">
        <v>1034</v>
      </c>
      <c r="B64" s="103">
        <v>3</v>
      </c>
      <c r="C64" s="103"/>
      <c r="D64" s="103"/>
    </row>
    <row r="65" spans="1:4" s="113" customFormat="1">
      <c r="A65" s="103" t="s">
        <v>1035</v>
      </c>
      <c r="B65" s="103">
        <v>3</v>
      </c>
      <c r="C65" s="103"/>
      <c r="D65" s="103"/>
    </row>
    <row r="66" spans="1:4" s="113" customFormat="1">
      <c r="A66" s="103" t="s">
        <v>1065</v>
      </c>
      <c r="B66" s="103">
        <v>3</v>
      </c>
      <c r="C66" s="103"/>
      <c r="D66" s="103"/>
    </row>
    <row r="67" spans="1:4" s="113" customFormat="1">
      <c r="A67" s="103" t="s">
        <v>1036</v>
      </c>
      <c r="B67" s="103">
        <v>3</v>
      </c>
      <c r="C67" s="103"/>
      <c r="D67" s="103"/>
    </row>
    <row r="68" spans="1:4" s="113" customFormat="1">
      <c r="A68" s="103" t="s">
        <v>1037</v>
      </c>
      <c r="B68" s="103">
        <v>3</v>
      </c>
      <c r="C68" s="103"/>
      <c r="D68" s="103"/>
    </row>
    <row r="69" spans="1:4" s="113" customFormat="1">
      <c r="A69" s="103" t="s">
        <v>1038</v>
      </c>
      <c r="B69" s="103">
        <v>3</v>
      </c>
      <c r="C69" s="103"/>
      <c r="D69" s="103"/>
    </row>
    <row r="70" spans="1:4" s="113" customFormat="1">
      <c r="A70" s="103" t="s">
        <v>1066</v>
      </c>
      <c r="B70" s="103">
        <v>3</v>
      </c>
      <c r="C70" s="103"/>
      <c r="D70" s="103"/>
    </row>
    <row r="71" spans="1:4" s="113" customFormat="1">
      <c r="A71" s="103" t="s">
        <v>1039</v>
      </c>
      <c r="B71" s="103">
        <v>3</v>
      </c>
      <c r="C71" s="103"/>
      <c r="D71" s="103"/>
    </row>
    <row r="72" spans="1:4" s="113" customFormat="1" ht="30">
      <c r="A72" s="103" t="s">
        <v>1040</v>
      </c>
      <c r="B72" s="103">
        <v>3</v>
      </c>
      <c r="C72" s="103"/>
      <c r="D72" s="103"/>
    </row>
    <row r="73" spans="1:4" s="113" customFormat="1">
      <c r="A73" s="103" t="s">
        <v>1067</v>
      </c>
      <c r="B73" s="103">
        <v>3</v>
      </c>
      <c r="C73" s="103"/>
      <c r="D73" s="103"/>
    </row>
    <row r="74" spans="1:4" s="113" customFormat="1" ht="30">
      <c r="A74" s="103" t="s">
        <v>1041</v>
      </c>
      <c r="B74" s="103">
        <v>3</v>
      </c>
      <c r="C74" s="103"/>
      <c r="D74" s="103"/>
    </row>
    <row r="75" spans="1:4" s="113" customFormat="1">
      <c r="A75" s="103" t="s">
        <v>1042</v>
      </c>
      <c r="B75" s="103">
        <v>3</v>
      </c>
      <c r="C75" s="103"/>
      <c r="D75" s="103"/>
    </row>
    <row r="76" spans="1:4" s="113" customFormat="1">
      <c r="A76" s="103" t="s">
        <v>1043</v>
      </c>
      <c r="B76" s="103">
        <v>3</v>
      </c>
      <c r="C76" s="103"/>
      <c r="D76" s="103"/>
    </row>
    <row r="77" spans="1:4" s="113" customFormat="1">
      <c r="A77" s="103" t="s">
        <v>1044</v>
      </c>
      <c r="B77" s="103">
        <v>3</v>
      </c>
      <c r="C77" s="103"/>
      <c r="D77" s="103"/>
    </row>
    <row r="78" spans="1:4" s="113" customFormat="1">
      <c r="A78" s="104" t="s">
        <v>1045</v>
      </c>
      <c r="B78" s="103">
        <v>3</v>
      </c>
      <c r="C78" s="104"/>
      <c r="D78" s="104"/>
    </row>
    <row r="79" spans="1:4" s="113" customFormat="1">
      <c r="A79" s="103" t="s">
        <v>1046</v>
      </c>
      <c r="B79" s="103">
        <v>3</v>
      </c>
      <c r="C79" s="103"/>
      <c r="D79" s="103"/>
    </row>
    <row r="80" spans="1:4" s="113" customFormat="1">
      <c r="A80" s="103" t="s">
        <v>1047</v>
      </c>
      <c r="B80" s="103">
        <v>3</v>
      </c>
      <c r="C80" s="103"/>
      <c r="D80" s="103"/>
    </row>
    <row r="81" spans="1:4" s="113" customFormat="1">
      <c r="A81" s="103" t="s">
        <v>1048</v>
      </c>
      <c r="B81" s="103">
        <v>3</v>
      </c>
      <c r="C81" s="103"/>
      <c r="D81" s="103"/>
    </row>
    <row r="82" spans="1:4" s="113" customFormat="1">
      <c r="A82" s="103" t="s">
        <v>1049</v>
      </c>
      <c r="B82" s="103">
        <v>3</v>
      </c>
      <c r="C82" s="103"/>
      <c r="D82" s="103"/>
    </row>
    <row r="83" spans="1:4" s="113" customFormat="1" ht="30">
      <c r="A83" s="103" t="s">
        <v>1050</v>
      </c>
      <c r="B83" s="103">
        <v>3</v>
      </c>
      <c r="C83" s="103"/>
      <c r="D83" s="103"/>
    </row>
    <row r="84" spans="1:4" s="113" customFormat="1" ht="30">
      <c r="A84" s="103" t="s">
        <v>1051</v>
      </c>
      <c r="B84" s="103">
        <v>3</v>
      </c>
      <c r="C84" s="103"/>
      <c r="D84" s="103"/>
    </row>
    <row r="85" spans="1:4" s="113" customFormat="1">
      <c r="A85" s="103" t="s">
        <v>1052</v>
      </c>
      <c r="B85" s="103">
        <v>3</v>
      </c>
      <c r="C85" s="103"/>
      <c r="D85" s="103"/>
    </row>
    <row r="86" spans="1:4" s="113" customFormat="1" ht="30">
      <c r="A86" s="103" t="s">
        <v>1053</v>
      </c>
      <c r="B86" s="103">
        <v>3</v>
      </c>
      <c r="C86" s="103"/>
      <c r="D86" s="103"/>
    </row>
    <row r="87" spans="1:4" s="113" customFormat="1">
      <c r="A87" s="103" t="s">
        <v>1068</v>
      </c>
      <c r="B87" s="103">
        <v>3</v>
      </c>
      <c r="C87" s="103"/>
      <c r="D87" s="103"/>
    </row>
    <row r="88" spans="1:4" s="113" customFormat="1">
      <c r="A88" s="103" t="s">
        <v>1069</v>
      </c>
      <c r="B88" s="103">
        <v>3</v>
      </c>
      <c r="C88" s="103"/>
      <c r="D88" s="103"/>
    </row>
    <row r="89" spans="1:4" s="113" customFormat="1" ht="30">
      <c r="A89" s="103" t="s">
        <v>1070</v>
      </c>
      <c r="B89" s="103">
        <v>3</v>
      </c>
      <c r="C89" s="103"/>
      <c r="D89" s="103"/>
    </row>
    <row r="90" spans="1:4" s="113" customFormat="1">
      <c r="A90" s="103" t="s">
        <v>1054</v>
      </c>
      <c r="B90" s="103">
        <v>3</v>
      </c>
      <c r="C90" s="103"/>
      <c r="D90" s="103"/>
    </row>
    <row r="91" spans="1:4" s="113" customFormat="1">
      <c r="A91" s="103" t="s">
        <v>1071</v>
      </c>
      <c r="B91" s="103">
        <v>3</v>
      </c>
      <c r="C91" s="103"/>
      <c r="D91" s="103"/>
    </row>
    <row r="92" spans="1:4" s="113" customFormat="1" ht="30">
      <c r="A92" s="103" t="s">
        <v>1072</v>
      </c>
      <c r="B92" s="103">
        <v>3</v>
      </c>
      <c r="C92" s="103"/>
      <c r="D92" s="103"/>
    </row>
    <row r="93" spans="1:4" s="113" customFormat="1">
      <c r="A93" s="103" t="s">
        <v>1055</v>
      </c>
      <c r="B93" s="103">
        <v>3</v>
      </c>
      <c r="C93" s="103"/>
      <c r="D93" s="103"/>
    </row>
    <row r="94" spans="1:4" s="113" customFormat="1">
      <c r="A94" s="103" t="s">
        <v>1073</v>
      </c>
      <c r="B94" s="103">
        <v>3</v>
      </c>
      <c r="C94" s="103"/>
      <c r="D94" s="103"/>
    </row>
    <row r="95" spans="1:4" s="113" customFormat="1">
      <c r="A95" s="103" t="s">
        <v>1056</v>
      </c>
      <c r="B95" s="103">
        <v>3</v>
      </c>
      <c r="C95" s="103"/>
      <c r="D95" s="103"/>
    </row>
    <row r="96" spans="1:4" s="113" customFormat="1">
      <c r="A96" s="103" t="s">
        <v>1057</v>
      </c>
      <c r="B96" s="103">
        <v>3</v>
      </c>
      <c r="C96" s="103"/>
      <c r="D96" s="103"/>
    </row>
    <row r="97" spans="1:4" s="113" customFormat="1">
      <c r="A97" s="103" t="s">
        <v>1058</v>
      </c>
      <c r="B97" s="103">
        <v>3</v>
      </c>
      <c r="C97" s="103"/>
      <c r="D97" s="103"/>
    </row>
    <row r="98" spans="1:4" s="113" customFormat="1">
      <c r="A98" s="104" t="s">
        <v>1059</v>
      </c>
      <c r="B98" s="103">
        <v>3</v>
      </c>
      <c r="C98" s="104"/>
      <c r="D98" s="104"/>
    </row>
    <row r="99" spans="1:4" s="113" customFormat="1">
      <c r="A99" s="103" t="s">
        <v>1060</v>
      </c>
      <c r="B99" s="103">
        <v>3</v>
      </c>
      <c r="C99" s="103"/>
      <c r="D99" s="103"/>
    </row>
    <row r="100" spans="1:4" s="113" customFormat="1">
      <c r="A100" s="103" t="s">
        <v>1061</v>
      </c>
      <c r="B100" s="103">
        <v>3</v>
      </c>
      <c r="C100" s="103"/>
      <c r="D100" s="103"/>
    </row>
    <row r="101" spans="1:4" s="113" customFormat="1" ht="30">
      <c r="A101" s="103" t="s">
        <v>1062</v>
      </c>
      <c r="B101" s="103">
        <v>3</v>
      </c>
      <c r="C101" s="103"/>
      <c r="D101" s="103"/>
    </row>
    <row r="102" spans="1:4" s="113" customFormat="1" ht="30">
      <c r="A102" s="103" t="s">
        <v>1074</v>
      </c>
      <c r="B102" s="103">
        <v>3</v>
      </c>
      <c r="C102" s="103"/>
      <c r="D102" s="103"/>
    </row>
    <row r="103" spans="1:4" s="113" customFormat="1">
      <c r="A103" s="103" t="s">
        <v>1063</v>
      </c>
      <c r="B103" s="103">
        <v>3</v>
      </c>
      <c r="C103" s="103"/>
      <c r="D103" s="103"/>
    </row>
    <row r="104" spans="1:4" s="113" customFormat="1">
      <c r="A104" s="103" t="s">
        <v>1075</v>
      </c>
      <c r="B104" s="103">
        <v>3</v>
      </c>
      <c r="C104" s="103"/>
      <c r="D104" s="103"/>
    </row>
    <row r="105" spans="1:4" s="113" customFormat="1">
      <c r="A105" s="103" t="s">
        <v>1064</v>
      </c>
      <c r="B105" s="103">
        <v>3</v>
      </c>
      <c r="C105" s="103"/>
      <c r="D105" s="103"/>
    </row>
    <row r="106" spans="1:4" s="113" customFormat="1">
      <c r="A106" s="103" t="s">
        <v>1076</v>
      </c>
      <c r="B106" s="103">
        <v>3</v>
      </c>
      <c r="C106" s="103"/>
      <c r="D106" s="103"/>
    </row>
    <row r="107" spans="1:4" s="113" customFormat="1">
      <c r="A107" s="103" t="s">
        <v>1077</v>
      </c>
      <c r="B107" s="103">
        <v>3</v>
      </c>
      <c r="C107" s="103"/>
      <c r="D107" s="103"/>
    </row>
    <row r="108" spans="1:4" s="113" customFormat="1">
      <c r="A108" s="103" t="s">
        <v>1078</v>
      </c>
      <c r="B108" s="103">
        <v>3</v>
      </c>
      <c r="C108" s="103"/>
      <c r="D108" s="103"/>
    </row>
    <row r="109" spans="1:4" s="113" customFormat="1" ht="30">
      <c r="A109" s="103" t="s">
        <v>1079</v>
      </c>
      <c r="B109" s="103">
        <v>4</v>
      </c>
      <c r="C109" s="103"/>
      <c r="D109" s="103"/>
    </row>
    <row r="110" spans="1:4" s="113" customFormat="1">
      <c r="A110" s="103" t="s">
        <v>1080</v>
      </c>
      <c r="B110" s="103">
        <v>4</v>
      </c>
      <c r="C110" s="103"/>
      <c r="D110" s="103"/>
    </row>
    <row r="111" spans="1:4" s="113" customFormat="1">
      <c r="A111" s="103" t="s">
        <v>1081</v>
      </c>
      <c r="B111" s="103">
        <v>4</v>
      </c>
      <c r="C111" s="103"/>
      <c r="D111" s="103"/>
    </row>
    <row r="112" spans="1:4" s="113" customFormat="1">
      <c r="A112" s="103" t="s">
        <v>1103</v>
      </c>
      <c r="B112" s="103">
        <v>4</v>
      </c>
      <c r="C112" s="103"/>
      <c r="D112" s="103"/>
    </row>
    <row r="113" spans="1:4" s="113" customFormat="1">
      <c r="A113" s="103" t="s">
        <v>1104</v>
      </c>
      <c r="B113" s="103">
        <v>4</v>
      </c>
      <c r="C113" s="103"/>
      <c r="D113" s="103"/>
    </row>
    <row r="114" spans="1:4" s="113" customFormat="1">
      <c r="A114" s="103" t="s">
        <v>1082</v>
      </c>
      <c r="B114" s="103">
        <v>4</v>
      </c>
      <c r="C114" s="103"/>
      <c r="D114" s="103"/>
    </row>
    <row r="115" spans="1:4" s="113" customFormat="1" ht="30">
      <c r="A115" s="103" t="s">
        <v>1105</v>
      </c>
      <c r="B115" s="103">
        <v>4</v>
      </c>
      <c r="C115" s="103"/>
      <c r="D115" s="103"/>
    </row>
    <row r="116" spans="1:4" s="113" customFormat="1">
      <c r="A116" s="103" t="s">
        <v>1083</v>
      </c>
      <c r="B116" s="103">
        <v>4</v>
      </c>
      <c r="C116" s="103"/>
      <c r="D116" s="103"/>
    </row>
    <row r="117" spans="1:4" s="113" customFormat="1">
      <c r="A117" s="103" t="s">
        <v>1084</v>
      </c>
      <c r="B117" s="103">
        <v>4</v>
      </c>
      <c r="C117" s="103"/>
      <c r="D117" s="103"/>
    </row>
    <row r="118" spans="1:4" s="113" customFormat="1" ht="30">
      <c r="A118" s="104" t="s">
        <v>1106</v>
      </c>
      <c r="B118" s="103">
        <v>4</v>
      </c>
      <c r="C118" s="104"/>
      <c r="D118" s="104"/>
    </row>
    <row r="119" spans="1:4" s="113" customFormat="1">
      <c r="A119" s="103" t="s">
        <v>1107</v>
      </c>
      <c r="B119" s="103">
        <v>4</v>
      </c>
      <c r="C119" s="103"/>
      <c r="D119" s="103"/>
    </row>
    <row r="120" spans="1:4" s="113" customFormat="1" ht="30">
      <c r="A120" s="103" t="s">
        <v>1108</v>
      </c>
      <c r="B120" s="103">
        <v>4</v>
      </c>
      <c r="C120" s="103"/>
      <c r="D120" s="103"/>
    </row>
    <row r="121" spans="1:4" s="113" customFormat="1">
      <c r="A121" s="103" t="s">
        <v>1085</v>
      </c>
      <c r="B121" s="103">
        <v>4</v>
      </c>
      <c r="C121" s="103"/>
      <c r="D121" s="103"/>
    </row>
    <row r="122" spans="1:4" s="113" customFormat="1">
      <c r="A122" s="103" t="s">
        <v>1086</v>
      </c>
      <c r="B122" s="103">
        <v>4</v>
      </c>
      <c r="C122" s="103"/>
      <c r="D122" s="103"/>
    </row>
    <row r="123" spans="1:4" s="113" customFormat="1">
      <c r="A123" s="103" t="s">
        <v>1109</v>
      </c>
      <c r="B123" s="103">
        <v>4</v>
      </c>
      <c r="C123" s="103"/>
      <c r="D123" s="103"/>
    </row>
    <row r="124" spans="1:4" s="113" customFormat="1" ht="30">
      <c r="A124" s="103" t="s">
        <v>1087</v>
      </c>
      <c r="B124" s="103">
        <v>4</v>
      </c>
      <c r="C124" s="103"/>
      <c r="D124" s="103"/>
    </row>
    <row r="125" spans="1:4" s="113" customFormat="1">
      <c r="A125" s="103" t="s">
        <v>1088</v>
      </c>
      <c r="B125" s="103">
        <v>4</v>
      </c>
      <c r="C125" s="103"/>
      <c r="D125" s="103"/>
    </row>
    <row r="126" spans="1:4" s="113" customFormat="1">
      <c r="A126" s="103" t="s">
        <v>1089</v>
      </c>
      <c r="B126" s="103">
        <v>4</v>
      </c>
      <c r="C126" s="103"/>
      <c r="D126" s="103"/>
    </row>
    <row r="127" spans="1:4" s="113" customFormat="1">
      <c r="A127" s="103" t="s">
        <v>1090</v>
      </c>
      <c r="B127" s="103">
        <v>4</v>
      </c>
      <c r="C127" s="103"/>
      <c r="D127" s="103"/>
    </row>
    <row r="128" spans="1:4" s="113" customFormat="1" ht="30">
      <c r="A128" s="103" t="s">
        <v>1091</v>
      </c>
      <c r="B128" s="103">
        <v>4</v>
      </c>
      <c r="C128" s="103"/>
      <c r="D128" s="103"/>
    </row>
    <row r="129" spans="1:4" s="113" customFormat="1" ht="30">
      <c r="A129" s="103" t="s">
        <v>1092</v>
      </c>
      <c r="B129" s="103">
        <v>4</v>
      </c>
      <c r="C129" s="103"/>
      <c r="D129" s="103"/>
    </row>
    <row r="130" spans="1:4" s="113" customFormat="1">
      <c r="A130" s="103" t="s">
        <v>1110</v>
      </c>
      <c r="B130" s="103">
        <v>4</v>
      </c>
      <c r="C130" s="103"/>
      <c r="D130" s="103"/>
    </row>
    <row r="131" spans="1:4" s="113" customFormat="1">
      <c r="A131" s="103" t="s">
        <v>1093</v>
      </c>
      <c r="B131" s="103">
        <v>4</v>
      </c>
      <c r="C131" s="103"/>
      <c r="D131" s="103"/>
    </row>
    <row r="132" spans="1:4" s="113" customFormat="1">
      <c r="A132" s="103" t="s">
        <v>1094</v>
      </c>
      <c r="B132" s="103">
        <v>4</v>
      </c>
      <c r="C132" s="103"/>
      <c r="D132" s="103"/>
    </row>
    <row r="133" spans="1:4" s="113" customFormat="1">
      <c r="A133" s="103" t="s">
        <v>1111</v>
      </c>
      <c r="B133" s="103">
        <v>5</v>
      </c>
      <c r="C133" s="103"/>
      <c r="D133" s="103"/>
    </row>
    <row r="134" spans="1:4" s="113" customFormat="1">
      <c r="A134" s="103" t="s">
        <v>1112</v>
      </c>
      <c r="B134" s="103">
        <v>5</v>
      </c>
      <c r="C134" s="103"/>
      <c r="D134" s="103"/>
    </row>
    <row r="135" spans="1:4" s="113" customFormat="1">
      <c r="A135" s="103" t="s">
        <v>1095</v>
      </c>
      <c r="B135" s="103">
        <v>5</v>
      </c>
      <c r="C135" s="103"/>
      <c r="D135" s="103"/>
    </row>
    <row r="136" spans="1:4" s="113" customFormat="1" ht="30">
      <c r="A136" s="103" t="s">
        <v>1113</v>
      </c>
      <c r="B136" s="103">
        <v>5</v>
      </c>
      <c r="C136" s="103"/>
      <c r="D136" s="103"/>
    </row>
    <row r="137" spans="1:4" s="113" customFormat="1">
      <c r="A137" s="103" t="s">
        <v>1114</v>
      </c>
      <c r="B137" s="103">
        <v>5</v>
      </c>
      <c r="C137" s="103"/>
      <c r="D137" s="103"/>
    </row>
    <row r="138" spans="1:4" s="113" customFormat="1">
      <c r="A138" s="104" t="s">
        <v>1096</v>
      </c>
      <c r="B138" s="103">
        <v>5</v>
      </c>
      <c r="C138" s="104"/>
      <c r="D138" s="104"/>
    </row>
    <row r="139" spans="1:4" s="113" customFormat="1">
      <c r="A139" s="103" t="s">
        <v>1097</v>
      </c>
      <c r="B139" s="103">
        <v>5</v>
      </c>
      <c r="C139" s="103"/>
      <c r="D139" s="103"/>
    </row>
    <row r="140" spans="1:4" s="113" customFormat="1">
      <c r="A140" s="103" t="s">
        <v>1098</v>
      </c>
      <c r="B140" s="103">
        <v>5</v>
      </c>
      <c r="C140" s="103"/>
      <c r="D140" s="103"/>
    </row>
    <row r="141" spans="1:4" s="113" customFormat="1" ht="30">
      <c r="A141" s="103" t="s">
        <v>1115</v>
      </c>
      <c r="B141" s="103">
        <v>5</v>
      </c>
      <c r="C141" s="103"/>
      <c r="D141" s="103"/>
    </row>
    <row r="142" spans="1:4" s="113" customFormat="1">
      <c r="A142" s="103" t="s">
        <v>1099</v>
      </c>
      <c r="B142" s="103">
        <v>6</v>
      </c>
      <c r="C142" s="103"/>
      <c r="D142" s="103"/>
    </row>
    <row r="143" spans="1:4" s="113" customFormat="1">
      <c r="A143" s="103" t="s">
        <v>1116</v>
      </c>
      <c r="B143" s="103">
        <v>6</v>
      </c>
      <c r="C143" s="103"/>
      <c r="D143" s="103"/>
    </row>
    <row r="144" spans="1:4" s="113" customFormat="1" ht="30">
      <c r="A144" s="103" t="s">
        <v>1100</v>
      </c>
      <c r="B144" s="103">
        <v>6</v>
      </c>
      <c r="C144" s="103"/>
      <c r="D144" s="103"/>
    </row>
    <row r="145" spans="1:4" s="113" customFormat="1">
      <c r="A145" s="103" t="s">
        <v>1117</v>
      </c>
      <c r="B145" s="103">
        <v>6</v>
      </c>
      <c r="C145" s="103"/>
      <c r="D145" s="103"/>
    </row>
    <row r="146" spans="1:4" s="113" customFormat="1">
      <c r="A146" s="103" t="s">
        <v>1101</v>
      </c>
      <c r="B146" s="103">
        <v>6</v>
      </c>
      <c r="C146" s="103"/>
      <c r="D146" s="103"/>
    </row>
    <row r="147" spans="1:4" s="113" customFormat="1">
      <c r="A147" s="103" t="s">
        <v>1118</v>
      </c>
      <c r="B147" s="103">
        <v>6</v>
      </c>
      <c r="C147" s="103"/>
      <c r="D147" s="103"/>
    </row>
    <row r="148" spans="1:4" s="113" customFormat="1">
      <c r="A148" s="103" t="s">
        <v>1119</v>
      </c>
      <c r="B148" s="103">
        <v>6</v>
      </c>
      <c r="C148" s="103"/>
      <c r="D148" s="103"/>
    </row>
    <row r="149" spans="1:4" s="113" customFormat="1" ht="30">
      <c r="A149" s="103" t="s">
        <v>1120</v>
      </c>
      <c r="B149" s="103">
        <v>7</v>
      </c>
      <c r="C149" s="103"/>
      <c r="D149" s="103"/>
    </row>
    <row r="150" spans="1:4" s="113" customFormat="1" ht="30">
      <c r="A150" s="103" t="s">
        <v>1102</v>
      </c>
      <c r="B150" s="103">
        <v>8</v>
      </c>
      <c r="C150" s="103"/>
      <c r="D150" s="103"/>
    </row>
    <row r="151" spans="1:4" s="113" customFormat="1">
      <c r="A151" s="103" t="s">
        <v>1121</v>
      </c>
      <c r="B151" s="103">
        <v>8</v>
      </c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B3:C25 A26:C317" name="Range1"/>
    <protectedRange password="CC3D" sqref="D3:D317" name="Range1_1"/>
    <protectedRange password="CC3D" sqref="A3:A25" name="Range1_1_1"/>
  </protectedRanges>
  <mergeCells count="4">
    <mergeCell ref="A1:A2"/>
    <mergeCell ref="B1:B2"/>
    <mergeCell ref="C1:C2"/>
    <mergeCell ref="D1:D2"/>
  </mergeCells>
  <conditionalFormatting sqref="A3:C317">
    <cfRule type="cellIs" dxfId="38" priority="29" operator="equal">
      <formula>0</formula>
    </cfRule>
  </conditionalFormatting>
  <conditionalFormatting sqref="D3:D57">
    <cfRule type="cellIs" dxfId="37" priority="15" operator="equal">
      <formula>0</formula>
    </cfRule>
  </conditionalFormatting>
  <conditionalFormatting sqref="D58:D77">
    <cfRule type="cellIs" dxfId="36" priority="14" operator="equal">
      <formula>0</formula>
    </cfRule>
  </conditionalFormatting>
  <conditionalFormatting sqref="D78:D97">
    <cfRule type="cellIs" dxfId="35" priority="13" operator="equal">
      <formula>0</formula>
    </cfRule>
  </conditionalFormatting>
  <conditionalFormatting sqref="D98:D117">
    <cfRule type="cellIs" dxfId="34" priority="12" operator="equal">
      <formula>0</formula>
    </cfRule>
  </conditionalFormatting>
  <conditionalFormatting sqref="D118:D137">
    <cfRule type="cellIs" dxfId="33" priority="11" operator="equal">
      <formula>0</formula>
    </cfRule>
  </conditionalFormatting>
  <conditionalFormatting sqref="D138:D157">
    <cfRule type="cellIs" dxfId="32" priority="10" operator="equal">
      <formula>0</formula>
    </cfRule>
  </conditionalFormatting>
  <conditionalFormatting sqref="D158:D177">
    <cfRule type="cellIs" dxfId="31" priority="9" operator="equal">
      <formula>0</formula>
    </cfRule>
  </conditionalFormatting>
  <conditionalFormatting sqref="D178:D197">
    <cfRule type="cellIs" dxfId="30" priority="8" operator="equal">
      <formula>0</formula>
    </cfRule>
  </conditionalFormatting>
  <conditionalFormatting sqref="D198:D217">
    <cfRule type="cellIs" dxfId="29" priority="7" operator="equal">
      <formula>0</formula>
    </cfRule>
  </conditionalFormatting>
  <conditionalFormatting sqref="D218:D237">
    <cfRule type="cellIs" dxfId="28" priority="6" operator="equal">
      <formula>0</formula>
    </cfRule>
  </conditionalFormatting>
  <conditionalFormatting sqref="D238:D257">
    <cfRule type="cellIs" dxfId="27" priority="5" operator="equal">
      <formula>0</formula>
    </cfRule>
  </conditionalFormatting>
  <conditionalFormatting sqref="D258:D277">
    <cfRule type="cellIs" dxfId="26" priority="4" operator="equal">
      <formula>0</formula>
    </cfRule>
  </conditionalFormatting>
  <conditionalFormatting sqref="D278:D297">
    <cfRule type="cellIs" dxfId="25" priority="3" operator="equal">
      <formula>0</formula>
    </cfRule>
  </conditionalFormatting>
  <conditionalFormatting sqref="D298:D317">
    <cfRule type="cellIs" dxfId="24" priority="2" operator="equal">
      <formula>0</formula>
    </cfRule>
  </conditionalFormatting>
  <conditionalFormatting sqref="A3:A25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2016-11-02T14:27:19Z</dcterms:modified>
</cp:coreProperties>
</file>