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0" windowWidth="20490" windowHeight="8820" tabRatio="963" firstSheet="3" activeTab="5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ميزانية 2017" sheetId="39" r:id="rId7"/>
    <sheet name="الجباية المحلية" sheetId="43" r:id="rId8"/>
    <sheet name="الديون البلدية" sheetId="42" r:id="rId9"/>
    <sheet name="التنظيم الهيكلي" sheetId="20" r:id="rId10"/>
    <sheet name="الدوائر" sheetId="25" r:id="rId11"/>
    <sheet name="قائمة في الأعوان" sheetId="3" r:id="rId12"/>
    <sheet name="قائمة في العملة" sheetId="21" r:id="rId13"/>
    <sheet name="مرافق البلدية" sheetId="4" r:id="rId14"/>
    <sheet name="المجلس البلدي" sheetId="5" r:id="rId15"/>
    <sheet name="النشاط البلدي 2014" sheetId="6" r:id="rId16"/>
    <sheet name="النشاط البلدي 2015" sheetId="32" r:id="rId17"/>
    <sheet name="النشاط البلدي 2016 " sheetId="40" r:id="rId18"/>
    <sheet name="النشاط البلدي 2017" sheetId="41" r:id="rId19"/>
    <sheet name="الملك البلدي" sheetId="7" r:id="rId20"/>
    <sheet name="المرافق الخدماتية" sheetId="8" r:id="rId21"/>
    <sheet name="الأحياء" sheetId="13" r:id="rId22"/>
    <sheet name="المشاريع" sheetId="12" r:id="rId23"/>
    <sheet name="وسائل النقل" sheetId="15" r:id="rId24"/>
    <sheet name="قانون الإطار" sheetId="16" r:id="rId25"/>
    <sheet name="النفايات" sheetId="23" r:id="rId26"/>
  </sheets>
  <externalReferences>
    <externalReference r:id="rId27"/>
  </externalReferences>
  <definedNames>
    <definedName name="_xlnm.Print_Area" localSheetId="22">المشاريع!$A$1:$AI$22</definedName>
    <definedName name="_xlnm.Print_Area" localSheetId="11">'قائمة في الأعوان'!$A$1:$D$26</definedName>
    <definedName name="_xlnm.Print_Area" localSheetId="12">'قائمة في العملة'!$A$1:$C$26</definedName>
  </definedNames>
  <calcPr calcId="145621"/>
</workbook>
</file>

<file path=xl/calcChain.xml><?xml version="1.0" encoding="utf-8"?>
<calcChain xmlns="http://schemas.openxmlformats.org/spreadsheetml/2006/main">
  <c r="C178" i="38" l="1"/>
  <c r="E7" i="43"/>
  <c r="E13" i="43"/>
  <c r="D31" i="43"/>
  <c r="C31" i="43"/>
  <c r="E30" i="43"/>
  <c r="D30" i="43"/>
  <c r="C30" i="43"/>
  <c r="E29" i="43"/>
  <c r="D29" i="43"/>
  <c r="C29" i="43"/>
  <c r="E28" i="43"/>
  <c r="D28" i="43"/>
  <c r="C28" i="43"/>
  <c r="E27" i="43"/>
  <c r="D27" i="43"/>
  <c r="E26" i="43"/>
  <c r="D26" i="43"/>
  <c r="C26" i="43"/>
  <c r="C27" i="43" s="1"/>
  <c r="D8" i="42"/>
  <c r="D6" i="42"/>
  <c r="D5" i="42" s="1"/>
  <c r="C9" i="42"/>
  <c r="C11" i="42" s="1"/>
  <c r="B9" i="42"/>
  <c r="B11" i="42" s="1"/>
  <c r="C7" i="42"/>
  <c r="B7" i="42"/>
  <c r="D7" i="42" s="1"/>
  <c r="C5" i="42"/>
  <c r="B5" i="42"/>
  <c r="E31" i="43" l="1"/>
  <c r="D9" i="42"/>
  <c r="D11" i="42" s="1"/>
  <c r="D778" i="39"/>
  <c r="E778" i="39" s="1"/>
  <c r="E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D769" i="39"/>
  <c r="C768" i="39"/>
  <c r="C767" i="39" s="1"/>
  <c r="D766" i="39"/>
  <c r="D765" i="39" s="1"/>
  <c r="C765" i="39"/>
  <c r="D764" i="39"/>
  <c r="E764" i="39" s="1"/>
  <c r="D763" i="39"/>
  <c r="E763" i="39" s="1"/>
  <c r="D762" i="39"/>
  <c r="C761" i="39"/>
  <c r="C760" i="39" s="1"/>
  <c r="D759" i="39"/>
  <c r="E759" i="39" s="1"/>
  <c r="D758" i="39"/>
  <c r="E758" i="39" s="1"/>
  <c r="D757" i="39"/>
  <c r="C756" i="39"/>
  <c r="C755" i="39" s="1"/>
  <c r="D754" i="39"/>
  <c r="D753" i="39"/>
  <c r="E753" i="39" s="1"/>
  <c r="D752" i="39"/>
  <c r="C751" i="39"/>
  <c r="C750" i="39" s="1"/>
  <c r="D749" i="39"/>
  <c r="D748" i="39"/>
  <c r="E748" i="39" s="1"/>
  <c r="D747" i="39"/>
  <c r="C746" i="39"/>
  <c r="D745" i="39"/>
  <c r="E745" i="39" s="1"/>
  <c r="E744" i="39" s="1"/>
  <c r="C744" i="39"/>
  <c r="D742" i="39"/>
  <c r="E742" i="39" s="1"/>
  <c r="E741" i="39" s="1"/>
  <c r="C741" i="39"/>
  <c r="D740" i="39"/>
  <c r="E740" i="39" s="1"/>
  <c r="E739" i="39" s="1"/>
  <c r="C739" i="39"/>
  <c r="D738" i="39"/>
  <c r="E738" i="39" s="1"/>
  <c r="D737" i="39"/>
  <c r="E737" i="39" s="1"/>
  <c r="D736" i="39"/>
  <c r="E736" i="39" s="1"/>
  <c r="D735" i="39"/>
  <c r="C734" i="39"/>
  <c r="C733" i="39" s="1"/>
  <c r="D732" i="39"/>
  <c r="C731" i="39"/>
  <c r="C730" i="39" s="1"/>
  <c r="D729" i="39"/>
  <c r="E729" i="39" s="1"/>
  <c r="D728" i="39"/>
  <c r="E728" i="39" s="1"/>
  <c r="C727" i="39"/>
  <c r="H724" i="39"/>
  <c r="D724" i="39"/>
  <c r="E724" i="39" s="1"/>
  <c r="H723" i="39"/>
  <c r="D723" i="39"/>
  <c r="E723" i="39" s="1"/>
  <c r="C722" i="39"/>
  <c r="H722" i="39" s="1"/>
  <c r="H721" i="39"/>
  <c r="D721" i="39"/>
  <c r="E721" i="39" s="1"/>
  <c r="H720" i="39"/>
  <c r="D720" i="39"/>
  <c r="H719" i="39"/>
  <c r="D719" i="39"/>
  <c r="E719" i="39" s="1"/>
  <c r="C718" i="39"/>
  <c r="H715" i="39"/>
  <c r="D715" i="39"/>
  <c r="E715" i="39" s="1"/>
  <c r="H714" i="39"/>
  <c r="D714" i="39"/>
  <c r="E714" i="39" s="1"/>
  <c r="H713" i="39"/>
  <c r="D713" i="39"/>
  <c r="E713" i="39" s="1"/>
  <c r="H712" i="39"/>
  <c r="D712" i="39"/>
  <c r="E712" i="39" s="1"/>
  <c r="H711" i="39"/>
  <c r="D711" i="39"/>
  <c r="E711" i="39" s="1"/>
  <c r="H710" i="39"/>
  <c r="D710" i="39"/>
  <c r="E710" i="39" s="1"/>
  <c r="H709" i="39"/>
  <c r="D709" i="39"/>
  <c r="E709" i="39" s="1"/>
  <c r="H708" i="39"/>
  <c r="D708" i="39"/>
  <c r="E708" i="39" s="1"/>
  <c r="H707" i="39"/>
  <c r="D707" i="39"/>
  <c r="E707" i="39" s="1"/>
  <c r="H706" i="39"/>
  <c r="D706" i="39"/>
  <c r="E706" i="39" s="1"/>
  <c r="H705" i="39"/>
  <c r="D705" i="39"/>
  <c r="E705" i="39" s="1"/>
  <c r="H704" i="39"/>
  <c r="D704" i="39"/>
  <c r="E704" i="39" s="1"/>
  <c r="H703" i="39"/>
  <c r="D703" i="39"/>
  <c r="E703" i="39" s="1"/>
  <c r="H702" i="39"/>
  <c r="D702" i="39"/>
  <c r="E702" i="39" s="1"/>
  <c r="H701" i="39"/>
  <c r="D701" i="39"/>
  <c r="E701" i="39" s="1"/>
  <c r="C700" i="39"/>
  <c r="H700" i="39" s="1"/>
  <c r="H699" i="39"/>
  <c r="D699" i="39"/>
  <c r="E699" i="39" s="1"/>
  <c r="H698" i="39"/>
  <c r="D698" i="39"/>
  <c r="H697" i="39"/>
  <c r="D697" i="39"/>
  <c r="E697" i="39" s="1"/>
  <c r="H696" i="39"/>
  <c r="D696" i="39"/>
  <c r="E696" i="39" s="1"/>
  <c r="H695" i="39"/>
  <c r="D695" i="39"/>
  <c r="E695" i="39" s="1"/>
  <c r="C694" i="39"/>
  <c r="H694" i="39" s="1"/>
  <c r="H693" i="39"/>
  <c r="D693" i="39"/>
  <c r="E693" i="39" s="1"/>
  <c r="H692" i="39"/>
  <c r="D692" i="39"/>
  <c r="E692" i="39" s="1"/>
  <c r="H691" i="39"/>
  <c r="D691" i="39"/>
  <c r="E691" i="39" s="1"/>
  <c r="H690" i="39"/>
  <c r="D690" i="39"/>
  <c r="E690" i="39" s="1"/>
  <c r="H689" i="39"/>
  <c r="D689" i="39"/>
  <c r="H688" i="39"/>
  <c r="D688" i="39"/>
  <c r="E688" i="39" s="1"/>
  <c r="C687" i="39"/>
  <c r="H687" i="39" s="1"/>
  <c r="H686" i="39"/>
  <c r="D686" i="39"/>
  <c r="E686" i="39" s="1"/>
  <c r="H685" i="39"/>
  <c r="D685" i="39"/>
  <c r="E685" i="39" s="1"/>
  <c r="H684" i="39"/>
  <c r="D684" i="39"/>
  <c r="C683" i="39"/>
  <c r="H683" i="39" s="1"/>
  <c r="H682" i="39"/>
  <c r="D682" i="39"/>
  <c r="H681" i="39"/>
  <c r="D681" i="39"/>
  <c r="E681" i="39" s="1"/>
  <c r="H680" i="39"/>
  <c r="D680" i="39"/>
  <c r="E680" i="39" s="1"/>
  <c r="C679" i="39"/>
  <c r="H679" i="39" s="1"/>
  <c r="H678" i="39"/>
  <c r="D678" i="39"/>
  <c r="H677" i="39"/>
  <c r="D677" i="39"/>
  <c r="E677" i="39" s="1"/>
  <c r="C676" i="39"/>
  <c r="H676" i="39" s="1"/>
  <c r="H675" i="39"/>
  <c r="D675" i="39"/>
  <c r="E675" i="39" s="1"/>
  <c r="H674" i="39"/>
  <c r="D674" i="39"/>
  <c r="E674" i="39" s="1"/>
  <c r="H673" i="39"/>
  <c r="D673" i="39"/>
  <c r="H672" i="39"/>
  <c r="D672" i="39"/>
  <c r="E672" i="39" s="1"/>
  <c r="C671" i="39"/>
  <c r="H671" i="39" s="1"/>
  <c r="H670" i="39"/>
  <c r="D670" i="39"/>
  <c r="E670" i="39" s="1"/>
  <c r="H669" i="39"/>
  <c r="D669" i="39"/>
  <c r="E669" i="39" s="1"/>
  <c r="H668" i="39"/>
  <c r="D668" i="39"/>
  <c r="E668" i="39" s="1"/>
  <c r="H667" i="39"/>
  <c r="D667" i="39"/>
  <c r="E667" i="39" s="1"/>
  <c r="H666" i="39"/>
  <c r="D666" i="39"/>
  <c r="E666" i="39" s="1"/>
  <c r="C665" i="39"/>
  <c r="H665" i="39" s="1"/>
  <c r="H664" i="39"/>
  <c r="D664" i="39"/>
  <c r="E664" i="39" s="1"/>
  <c r="H663" i="39"/>
  <c r="D663" i="39"/>
  <c r="H662" i="39"/>
  <c r="D662" i="39"/>
  <c r="E662" i="39" s="1"/>
  <c r="C661" i="39"/>
  <c r="H661" i="39" s="1"/>
  <c r="H660" i="39"/>
  <c r="D660" i="39"/>
  <c r="E660" i="39" s="1"/>
  <c r="H659" i="39"/>
  <c r="D659" i="39"/>
  <c r="E659" i="39" s="1"/>
  <c r="H658" i="39"/>
  <c r="D658" i="39"/>
  <c r="E658" i="39" s="1"/>
  <c r="H657" i="39"/>
  <c r="D657" i="39"/>
  <c r="E657" i="39" s="1"/>
  <c r="H656" i="39"/>
  <c r="D656" i="39"/>
  <c r="E656" i="39" s="1"/>
  <c r="H655" i="39"/>
  <c r="D655" i="39"/>
  <c r="E655" i="39" s="1"/>
  <c r="H654" i="39"/>
  <c r="D654" i="39"/>
  <c r="C653" i="39"/>
  <c r="H653" i="39" s="1"/>
  <c r="H652" i="39"/>
  <c r="D652" i="39"/>
  <c r="E652" i="39" s="1"/>
  <c r="H651" i="39"/>
  <c r="D651" i="39"/>
  <c r="E651" i="39" s="1"/>
  <c r="H650" i="39"/>
  <c r="D650" i="39"/>
  <c r="E650" i="39" s="1"/>
  <c r="H649" i="39"/>
  <c r="D649" i="39"/>
  <c r="E649" i="39" s="1"/>
  <c r="H648" i="39"/>
  <c r="D648" i="39"/>
  <c r="E648" i="39" s="1"/>
  <c r="H647" i="39"/>
  <c r="D647" i="39"/>
  <c r="E647" i="39" s="1"/>
  <c r="C646" i="39"/>
  <c r="H646" i="39" s="1"/>
  <c r="H644" i="39"/>
  <c r="D644" i="39"/>
  <c r="E644" i="39" s="1"/>
  <c r="H643" i="39"/>
  <c r="D643" i="39"/>
  <c r="E643" i="39" s="1"/>
  <c r="C642" i="39"/>
  <c r="H642" i="39" s="1"/>
  <c r="J642" i="39" s="1"/>
  <c r="H641" i="39"/>
  <c r="D641" i="39"/>
  <c r="E641" i="39" s="1"/>
  <c r="H640" i="39"/>
  <c r="D640" i="39"/>
  <c r="H639" i="39"/>
  <c r="D639" i="39"/>
  <c r="E639" i="39" s="1"/>
  <c r="C638" i="39"/>
  <c r="H638" i="39" s="1"/>
  <c r="J638" i="39" s="1"/>
  <c r="H637" i="39"/>
  <c r="D637" i="39"/>
  <c r="E637" i="39" s="1"/>
  <c r="H636" i="39"/>
  <c r="D636" i="39"/>
  <c r="E636" i="39" s="1"/>
  <c r="H635" i="39"/>
  <c r="D635" i="39"/>
  <c r="E635" i="39" s="1"/>
  <c r="H634" i="39"/>
  <c r="D634" i="39"/>
  <c r="E634" i="39" s="1"/>
  <c r="H633" i="39"/>
  <c r="D633" i="39"/>
  <c r="E633" i="39" s="1"/>
  <c r="H632" i="39"/>
  <c r="D632" i="39"/>
  <c r="E632" i="39" s="1"/>
  <c r="H631" i="39"/>
  <c r="D631" i="39"/>
  <c r="E631" i="39" s="1"/>
  <c r="H630" i="39"/>
  <c r="D630" i="39"/>
  <c r="H629" i="39"/>
  <c r="D629" i="39"/>
  <c r="E629" i="39" s="1"/>
  <c r="C628" i="39"/>
  <c r="H628" i="39" s="1"/>
  <c r="H627" i="39"/>
  <c r="D627" i="39"/>
  <c r="E627" i="39" s="1"/>
  <c r="H626" i="39"/>
  <c r="D626" i="39"/>
  <c r="E626" i="39" s="1"/>
  <c r="H625" i="39"/>
  <c r="D625" i="39"/>
  <c r="E625" i="39" s="1"/>
  <c r="H624" i="39"/>
  <c r="D624" i="39"/>
  <c r="E624" i="39" s="1"/>
  <c r="H623" i="39"/>
  <c r="D623" i="39"/>
  <c r="E623" i="39" s="1"/>
  <c r="H622" i="39"/>
  <c r="D622" i="39"/>
  <c r="E622" i="39" s="1"/>
  <c r="H621" i="39"/>
  <c r="D621" i="39"/>
  <c r="E621" i="39" s="1"/>
  <c r="H620" i="39"/>
  <c r="D620" i="39"/>
  <c r="E620" i="39" s="1"/>
  <c r="H619" i="39"/>
  <c r="D619" i="39"/>
  <c r="E619" i="39" s="1"/>
  <c r="H618" i="39"/>
  <c r="D618" i="39"/>
  <c r="E618" i="39" s="1"/>
  <c r="H617" i="39"/>
  <c r="D617" i="39"/>
  <c r="C616" i="39"/>
  <c r="H616" i="39" s="1"/>
  <c r="H615" i="39"/>
  <c r="D615" i="39"/>
  <c r="E615" i="39" s="1"/>
  <c r="H614" i="39"/>
  <c r="D614" i="39"/>
  <c r="E614" i="39" s="1"/>
  <c r="H613" i="39"/>
  <c r="D613" i="39"/>
  <c r="E613" i="39" s="1"/>
  <c r="H612" i="39"/>
  <c r="D612" i="39"/>
  <c r="H611" i="39"/>
  <c r="D611" i="39"/>
  <c r="E611" i="39" s="1"/>
  <c r="C610" i="39"/>
  <c r="H610" i="39" s="1"/>
  <c r="H609" i="39"/>
  <c r="D609" i="39"/>
  <c r="E609" i="39" s="1"/>
  <c r="H608" i="39"/>
  <c r="D608" i="39"/>
  <c r="E608" i="39" s="1"/>
  <c r="H607" i="39"/>
  <c r="D607" i="39"/>
  <c r="E607" i="39" s="1"/>
  <c r="H606" i="39"/>
  <c r="D606" i="39"/>
  <c r="E606" i="39" s="1"/>
  <c r="H605" i="39"/>
  <c r="D605" i="39"/>
  <c r="E605" i="39" s="1"/>
  <c r="H604" i="39"/>
  <c r="D604" i="39"/>
  <c r="E604" i="39" s="1"/>
  <c r="C603" i="39"/>
  <c r="H603" i="39" s="1"/>
  <c r="H602" i="39"/>
  <c r="D602" i="39"/>
  <c r="E602" i="39" s="1"/>
  <c r="H601" i="39"/>
  <c r="D601" i="39"/>
  <c r="E601" i="39" s="1"/>
  <c r="H600" i="39"/>
  <c r="D600" i="39"/>
  <c r="E600" i="39" s="1"/>
  <c r="C599" i="39"/>
  <c r="H599" i="39" s="1"/>
  <c r="H598" i="39"/>
  <c r="D598" i="39"/>
  <c r="E598" i="39" s="1"/>
  <c r="H597" i="39"/>
  <c r="D597" i="39"/>
  <c r="H596" i="39"/>
  <c r="D596" i="39"/>
  <c r="E596" i="39" s="1"/>
  <c r="C595" i="39"/>
  <c r="H595" i="39" s="1"/>
  <c r="H594" i="39"/>
  <c r="D594" i="39"/>
  <c r="E594" i="39" s="1"/>
  <c r="H593" i="39"/>
  <c r="D593" i="39"/>
  <c r="C592" i="39"/>
  <c r="H592" i="39" s="1"/>
  <c r="H591" i="39"/>
  <c r="D591" i="39"/>
  <c r="E591" i="39" s="1"/>
  <c r="H590" i="39"/>
  <c r="D590" i="39"/>
  <c r="E590" i="39" s="1"/>
  <c r="H589" i="39"/>
  <c r="D589" i="39"/>
  <c r="E589" i="39" s="1"/>
  <c r="H588" i="39"/>
  <c r="D588" i="39"/>
  <c r="E588" i="39" s="1"/>
  <c r="C587" i="39"/>
  <c r="H587" i="39" s="1"/>
  <c r="H586" i="39"/>
  <c r="D586" i="39"/>
  <c r="E586" i="39" s="1"/>
  <c r="H585" i="39"/>
  <c r="D585" i="39"/>
  <c r="E585" i="39" s="1"/>
  <c r="H584" i="39"/>
  <c r="D584" i="39"/>
  <c r="E584" i="39" s="1"/>
  <c r="H583" i="39"/>
  <c r="D583" i="39"/>
  <c r="E583" i="39" s="1"/>
  <c r="H582" i="39"/>
  <c r="D582" i="39"/>
  <c r="C581" i="39"/>
  <c r="H581" i="39" s="1"/>
  <c r="H580" i="39"/>
  <c r="D580" i="39"/>
  <c r="E580" i="39" s="1"/>
  <c r="H579" i="39"/>
  <c r="D579" i="39"/>
  <c r="E579" i="39" s="1"/>
  <c r="H578" i="39"/>
  <c r="D578" i="39"/>
  <c r="E578" i="39" s="1"/>
  <c r="C577" i="39"/>
  <c r="H577" i="39" s="1"/>
  <c r="H576" i="39"/>
  <c r="D576" i="39"/>
  <c r="E576" i="39" s="1"/>
  <c r="H575" i="39"/>
  <c r="D575" i="39"/>
  <c r="E575" i="39" s="1"/>
  <c r="H574" i="39"/>
  <c r="D574" i="39"/>
  <c r="E574" i="39" s="1"/>
  <c r="H573" i="39"/>
  <c r="D573" i="39"/>
  <c r="E573" i="39" s="1"/>
  <c r="H572" i="39"/>
  <c r="D572" i="39"/>
  <c r="E572" i="39" s="1"/>
  <c r="H571" i="39"/>
  <c r="D571" i="39"/>
  <c r="E571" i="39" s="1"/>
  <c r="H570" i="39"/>
  <c r="D570" i="39"/>
  <c r="E570" i="39" s="1"/>
  <c r="C569" i="39"/>
  <c r="H569" i="39" s="1"/>
  <c r="H568" i="39"/>
  <c r="D568" i="39"/>
  <c r="E568" i="39" s="1"/>
  <c r="H567" i="39"/>
  <c r="D567" i="39"/>
  <c r="E567" i="39" s="1"/>
  <c r="H566" i="39"/>
  <c r="D566" i="39"/>
  <c r="E566" i="39" s="1"/>
  <c r="H565" i="39"/>
  <c r="D565" i="39"/>
  <c r="E565" i="39" s="1"/>
  <c r="H564" i="39"/>
  <c r="D564" i="39"/>
  <c r="E564" i="39" s="1"/>
  <c r="H563" i="39"/>
  <c r="D563" i="39"/>
  <c r="C562" i="39"/>
  <c r="H558" i="39"/>
  <c r="D558" i="39"/>
  <c r="E558" i="39" s="1"/>
  <c r="H557" i="39"/>
  <c r="D557" i="39"/>
  <c r="E557" i="39" s="1"/>
  <c r="C556" i="39"/>
  <c r="H556" i="39" s="1"/>
  <c r="H555" i="39"/>
  <c r="D555" i="39"/>
  <c r="E555" i="39" s="1"/>
  <c r="H554" i="39"/>
  <c r="D554" i="39"/>
  <c r="E554" i="39" s="1"/>
  <c r="H553" i="39"/>
  <c r="D553" i="39"/>
  <c r="C552" i="39"/>
  <c r="H552" i="39" s="1"/>
  <c r="H549" i="39"/>
  <c r="D549" i="39"/>
  <c r="E549" i="39" s="1"/>
  <c r="H548" i="39"/>
  <c r="D548" i="39"/>
  <c r="E548" i="39" s="1"/>
  <c r="C547" i="39"/>
  <c r="H547" i="39" s="1"/>
  <c r="J547" i="39" s="1"/>
  <c r="H546" i="39"/>
  <c r="D546" i="39"/>
  <c r="E546" i="39" s="1"/>
  <c r="H545" i="39"/>
  <c r="D545" i="39"/>
  <c r="C544" i="39"/>
  <c r="H543" i="39"/>
  <c r="D543" i="39"/>
  <c r="E543" i="39" s="1"/>
  <c r="H542" i="39"/>
  <c r="D542" i="39"/>
  <c r="E542" i="39" s="1"/>
  <c r="H541" i="39"/>
  <c r="D541" i="39"/>
  <c r="E541" i="39" s="1"/>
  <c r="H540" i="39"/>
  <c r="D540" i="39"/>
  <c r="H539" i="39"/>
  <c r="D539" i="39"/>
  <c r="E539" i="39" s="1"/>
  <c r="H537" i="39"/>
  <c r="D537" i="39"/>
  <c r="E537" i="39" s="1"/>
  <c r="H536" i="39"/>
  <c r="D536" i="39"/>
  <c r="E536" i="39" s="1"/>
  <c r="H535" i="39"/>
  <c r="D535" i="39"/>
  <c r="E535" i="39" s="1"/>
  <c r="H534" i="39"/>
  <c r="D534" i="39"/>
  <c r="E534" i="39" s="1"/>
  <c r="H533" i="39"/>
  <c r="D533" i="39"/>
  <c r="E533" i="39" s="1"/>
  <c r="H532" i="39"/>
  <c r="D532" i="39"/>
  <c r="C531" i="39"/>
  <c r="H531" i="39" s="1"/>
  <c r="H530" i="39"/>
  <c r="D530" i="39"/>
  <c r="C529" i="39"/>
  <c r="H527" i="39"/>
  <c r="D527" i="39"/>
  <c r="E527" i="39" s="1"/>
  <c r="H526" i="39"/>
  <c r="D526" i="39"/>
  <c r="E526" i="39" s="1"/>
  <c r="H525" i="39"/>
  <c r="D525" i="39"/>
  <c r="E525" i="39" s="1"/>
  <c r="H524" i="39"/>
  <c r="D524" i="39"/>
  <c r="H523" i="39"/>
  <c r="D523" i="39"/>
  <c r="E523" i="39" s="1"/>
  <c r="C522" i="39"/>
  <c r="H522" i="39" s="1"/>
  <c r="H521" i="39"/>
  <c r="D521" i="39"/>
  <c r="E521" i="39" s="1"/>
  <c r="H520" i="39"/>
  <c r="D520" i="39"/>
  <c r="E520" i="39" s="1"/>
  <c r="H519" i="39"/>
  <c r="D519" i="39"/>
  <c r="E519" i="39" s="1"/>
  <c r="H518" i="39"/>
  <c r="D518" i="39"/>
  <c r="E518" i="39" s="1"/>
  <c r="H517" i="39"/>
  <c r="D517" i="39"/>
  <c r="E517" i="39" s="1"/>
  <c r="H516" i="39"/>
  <c r="D516" i="39"/>
  <c r="E516" i="39" s="1"/>
  <c r="H515" i="39"/>
  <c r="D515" i="39"/>
  <c r="H514" i="39"/>
  <c r="D514" i="39"/>
  <c r="E514" i="39" s="1"/>
  <c r="C513" i="39"/>
  <c r="H513" i="39" s="1"/>
  <c r="H512" i="39"/>
  <c r="D512" i="39"/>
  <c r="E512" i="39" s="1"/>
  <c r="H511" i="39"/>
  <c r="D511" i="39"/>
  <c r="E511" i="39" s="1"/>
  <c r="H510" i="39"/>
  <c r="D510" i="39"/>
  <c r="H508" i="39"/>
  <c r="D508" i="39"/>
  <c r="E508" i="39" s="1"/>
  <c r="H507" i="39"/>
  <c r="D507" i="39"/>
  <c r="E507" i="39" s="1"/>
  <c r="H506" i="39"/>
  <c r="D506" i="39"/>
  <c r="E506" i="39" s="1"/>
  <c r="H505" i="39"/>
  <c r="D505" i="39"/>
  <c r="C504" i="39"/>
  <c r="H504" i="39" s="1"/>
  <c r="H503" i="39"/>
  <c r="D503" i="39"/>
  <c r="E503" i="39" s="1"/>
  <c r="H502" i="39"/>
  <c r="D502" i="39"/>
  <c r="E502" i="39" s="1"/>
  <c r="H501" i="39"/>
  <c r="D501" i="39"/>
  <c r="E501" i="39" s="1"/>
  <c r="H500" i="39"/>
  <c r="D500" i="39"/>
  <c r="E500" i="39" s="1"/>
  <c r="H499" i="39"/>
  <c r="D499" i="39"/>
  <c r="E499" i="39" s="1"/>
  <c r="H498" i="39"/>
  <c r="D498" i="39"/>
  <c r="E498" i="39" s="1"/>
  <c r="C497" i="39"/>
  <c r="H497" i="39" s="1"/>
  <c r="H496" i="39"/>
  <c r="D496" i="39"/>
  <c r="E496" i="39" s="1"/>
  <c r="H495" i="39"/>
  <c r="D495" i="39"/>
  <c r="H494" i="39"/>
  <c r="H493" i="39"/>
  <c r="D493" i="39"/>
  <c r="E493" i="39" s="1"/>
  <c r="H492" i="39"/>
  <c r="D492" i="39"/>
  <c r="E492" i="39" s="1"/>
  <c r="C491" i="39"/>
  <c r="H491" i="39" s="1"/>
  <c r="H490" i="39"/>
  <c r="D490" i="39"/>
  <c r="E490" i="39" s="1"/>
  <c r="H489" i="39"/>
  <c r="D489" i="39"/>
  <c r="E489" i="39" s="1"/>
  <c r="H488" i="39"/>
  <c r="D488" i="39"/>
  <c r="E488" i="39" s="1"/>
  <c r="H487" i="39"/>
  <c r="D487" i="39"/>
  <c r="E487" i="39" s="1"/>
  <c r="C486" i="39"/>
  <c r="H485" i="39"/>
  <c r="D485" i="39"/>
  <c r="E485" i="39" s="1"/>
  <c r="H482" i="39"/>
  <c r="H481" i="39"/>
  <c r="D481" i="39"/>
  <c r="E481" i="39" s="1"/>
  <c r="H480" i="39"/>
  <c r="D480" i="39"/>
  <c r="E480" i="39" s="1"/>
  <c r="H479" i="39"/>
  <c r="D479" i="39"/>
  <c r="H478" i="39"/>
  <c r="D478" i="39"/>
  <c r="E478" i="39" s="1"/>
  <c r="C477" i="39"/>
  <c r="H477" i="39" s="1"/>
  <c r="H476" i="39"/>
  <c r="D476" i="39"/>
  <c r="E476" i="39" s="1"/>
  <c r="H475" i="39"/>
  <c r="D475" i="39"/>
  <c r="E475" i="39" s="1"/>
  <c r="C474" i="39"/>
  <c r="H474" i="39" s="1"/>
  <c r="H473" i="39"/>
  <c r="D473" i="39"/>
  <c r="E473" i="39" s="1"/>
  <c r="H472" i="39"/>
  <c r="D472" i="39"/>
  <c r="E472" i="39" s="1"/>
  <c r="H471" i="39"/>
  <c r="D471" i="39"/>
  <c r="E471" i="39" s="1"/>
  <c r="H470" i="39"/>
  <c r="D470" i="39"/>
  <c r="E470" i="39" s="1"/>
  <c r="H469" i="39"/>
  <c r="D469" i="39"/>
  <c r="C468" i="39"/>
  <c r="H468" i="39" s="1"/>
  <c r="H467" i="39"/>
  <c r="D467" i="39"/>
  <c r="E467" i="39" s="1"/>
  <c r="H466" i="39"/>
  <c r="D466" i="39"/>
  <c r="E466" i="39" s="1"/>
  <c r="H465" i="39"/>
  <c r="D465" i="39"/>
  <c r="E465" i="39" s="1"/>
  <c r="H464" i="39"/>
  <c r="D464" i="39"/>
  <c r="C463" i="39"/>
  <c r="H462" i="39"/>
  <c r="D462" i="39"/>
  <c r="E462" i="39" s="1"/>
  <c r="H461" i="39"/>
  <c r="D461" i="39"/>
  <c r="E461" i="39" s="1"/>
  <c r="H460" i="39"/>
  <c r="D460" i="39"/>
  <c r="C459" i="39"/>
  <c r="H459" i="39" s="1"/>
  <c r="H458" i="39"/>
  <c r="D458" i="39"/>
  <c r="E458" i="39" s="1"/>
  <c r="H457" i="39"/>
  <c r="D457" i="39"/>
  <c r="E457" i="39" s="1"/>
  <c r="H456" i="39"/>
  <c r="D456" i="39"/>
  <c r="E456" i="39" s="1"/>
  <c r="C455" i="39"/>
  <c r="H455" i="39" s="1"/>
  <c r="H454" i="39"/>
  <c r="D454" i="39"/>
  <c r="E454" i="39" s="1"/>
  <c r="H453" i="39"/>
  <c r="D453" i="39"/>
  <c r="E453" i="39" s="1"/>
  <c r="H452" i="39"/>
  <c r="D452" i="39"/>
  <c r="E452" i="39" s="1"/>
  <c r="H451" i="39"/>
  <c r="D451" i="39"/>
  <c r="E451" i="39" s="1"/>
  <c r="C450" i="39"/>
  <c r="H450" i="39" s="1"/>
  <c r="H449" i="39"/>
  <c r="D449" i="39"/>
  <c r="E449" i="39" s="1"/>
  <c r="H448" i="39"/>
  <c r="D448" i="39"/>
  <c r="E448" i="39" s="1"/>
  <c r="H447" i="39"/>
  <c r="D447" i="39"/>
  <c r="E447" i="39" s="1"/>
  <c r="H446" i="39"/>
  <c r="D446" i="39"/>
  <c r="E446" i="39" s="1"/>
  <c r="C445" i="39"/>
  <c r="H445" i="39" s="1"/>
  <c r="H443" i="39"/>
  <c r="D443" i="39"/>
  <c r="E443" i="39" s="1"/>
  <c r="H442" i="39"/>
  <c r="D442" i="39"/>
  <c r="E442" i="39" s="1"/>
  <c r="H441" i="39"/>
  <c r="D441" i="39"/>
  <c r="E441" i="39" s="1"/>
  <c r="H440" i="39"/>
  <c r="D440" i="39"/>
  <c r="E440" i="39" s="1"/>
  <c r="H439" i="39"/>
  <c r="D439" i="39"/>
  <c r="E439" i="39" s="1"/>
  <c r="H438" i="39"/>
  <c r="D438" i="39"/>
  <c r="E438" i="39" s="1"/>
  <c r="H437" i="39"/>
  <c r="D437" i="39"/>
  <c r="E437" i="39" s="1"/>
  <c r="H436" i="39"/>
  <c r="D436" i="39"/>
  <c r="E436" i="39" s="1"/>
  <c r="H435" i="39"/>
  <c r="D435" i="39"/>
  <c r="E435" i="39" s="1"/>
  <c r="H434" i="39"/>
  <c r="D434" i="39"/>
  <c r="E434" i="39" s="1"/>
  <c r="H433" i="39"/>
  <c r="D433" i="39"/>
  <c r="E433" i="39" s="1"/>
  <c r="H432" i="39"/>
  <c r="D432" i="39"/>
  <c r="E432" i="39" s="1"/>
  <c r="H431" i="39"/>
  <c r="D431" i="39"/>
  <c r="E431" i="39" s="1"/>
  <c r="H430" i="39"/>
  <c r="D430" i="39"/>
  <c r="C429" i="39"/>
  <c r="H429" i="39" s="1"/>
  <c r="H428" i="39"/>
  <c r="D428" i="39"/>
  <c r="E428" i="39" s="1"/>
  <c r="H427" i="39"/>
  <c r="D427" i="39"/>
  <c r="E427" i="39" s="1"/>
  <c r="H426" i="39"/>
  <c r="D426" i="39"/>
  <c r="E426" i="39" s="1"/>
  <c r="H425" i="39"/>
  <c r="D425" i="39"/>
  <c r="E425" i="39" s="1"/>
  <c r="H424" i="39"/>
  <c r="D424" i="39"/>
  <c r="E424" i="39" s="1"/>
  <c r="H423" i="39"/>
  <c r="D423" i="39"/>
  <c r="E423" i="39" s="1"/>
  <c r="C422" i="39"/>
  <c r="H422" i="39" s="1"/>
  <c r="H421" i="39"/>
  <c r="D421" i="39"/>
  <c r="E421" i="39" s="1"/>
  <c r="H420" i="39"/>
  <c r="D420" i="39"/>
  <c r="E420" i="39" s="1"/>
  <c r="H419" i="39"/>
  <c r="D419" i="39"/>
  <c r="E419" i="39" s="1"/>
  <c r="H418" i="39"/>
  <c r="D418" i="39"/>
  <c r="E418" i="39" s="1"/>
  <c r="H417" i="39"/>
  <c r="D417" i="39"/>
  <c r="C416" i="39"/>
  <c r="H416" i="39" s="1"/>
  <c r="H415" i="39"/>
  <c r="D415" i="39"/>
  <c r="E415" i="39" s="1"/>
  <c r="H414" i="39"/>
  <c r="D414" i="39"/>
  <c r="E414" i="39" s="1"/>
  <c r="H413" i="39"/>
  <c r="D413" i="39"/>
  <c r="E413" i="39" s="1"/>
  <c r="C412" i="39"/>
  <c r="H412" i="39" s="1"/>
  <c r="H411" i="39"/>
  <c r="D411" i="39"/>
  <c r="E411" i="39" s="1"/>
  <c r="H410" i="39"/>
  <c r="D410" i="39"/>
  <c r="C409" i="39"/>
  <c r="H409" i="39" s="1"/>
  <c r="H408" i="39"/>
  <c r="D408" i="39"/>
  <c r="E408" i="39" s="1"/>
  <c r="H407" i="39"/>
  <c r="D407" i="39"/>
  <c r="E407" i="39" s="1"/>
  <c r="H406" i="39"/>
  <c r="D406" i="39"/>
  <c r="E406" i="39" s="1"/>
  <c r="H405" i="39"/>
  <c r="D405" i="39"/>
  <c r="C404" i="39"/>
  <c r="H404" i="39" s="1"/>
  <c r="H403" i="39"/>
  <c r="D403" i="39"/>
  <c r="E403" i="39" s="1"/>
  <c r="H402" i="39"/>
  <c r="D402" i="39"/>
  <c r="E402" i="39" s="1"/>
  <c r="H401" i="39"/>
  <c r="D401" i="39"/>
  <c r="E401" i="39" s="1"/>
  <c r="H400" i="39"/>
  <c r="D400" i="39"/>
  <c r="C399" i="39"/>
  <c r="H399" i="39" s="1"/>
  <c r="H398" i="39"/>
  <c r="D398" i="39"/>
  <c r="E398" i="39" s="1"/>
  <c r="H397" i="39"/>
  <c r="D397" i="39"/>
  <c r="H396" i="39"/>
  <c r="D396" i="39"/>
  <c r="E396" i="39" s="1"/>
  <c r="C395" i="39"/>
  <c r="H395" i="39" s="1"/>
  <c r="H394" i="39"/>
  <c r="D394" i="39"/>
  <c r="H393" i="39"/>
  <c r="D393" i="39"/>
  <c r="E393" i="39" s="1"/>
  <c r="C392" i="39"/>
  <c r="H392" i="39" s="1"/>
  <c r="H391" i="39"/>
  <c r="D391" i="39"/>
  <c r="E391" i="39" s="1"/>
  <c r="H390" i="39"/>
  <c r="D390" i="39"/>
  <c r="E390" i="39" s="1"/>
  <c r="H389" i="39"/>
  <c r="D389" i="39"/>
  <c r="C388" i="39"/>
  <c r="H388" i="39" s="1"/>
  <c r="H387" i="39"/>
  <c r="D387" i="39"/>
  <c r="E387" i="39" s="1"/>
  <c r="H386" i="39"/>
  <c r="D386" i="39"/>
  <c r="H385" i="39"/>
  <c r="D385" i="39"/>
  <c r="E385" i="39" s="1"/>
  <c r="H384" i="39"/>
  <c r="D384" i="39"/>
  <c r="E384" i="39" s="1"/>
  <c r="H383" i="39"/>
  <c r="D383" i="39"/>
  <c r="E383" i="39" s="1"/>
  <c r="C382" i="39"/>
  <c r="H382" i="39" s="1"/>
  <c r="H381" i="39"/>
  <c r="D381" i="39"/>
  <c r="E381" i="39" s="1"/>
  <c r="H380" i="39"/>
  <c r="D380" i="39"/>
  <c r="E380" i="39" s="1"/>
  <c r="H379" i="39"/>
  <c r="D379" i="39"/>
  <c r="C378" i="39"/>
  <c r="H378" i="39" s="1"/>
  <c r="H377" i="39"/>
  <c r="D377" i="39"/>
  <c r="E377" i="39" s="1"/>
  <c r="H376" i="39"/>
  <c r="D376" i="39"/>
  <c r="E376" i="39" s="1"/>
  <c r="H375" i="39"/>
  <c r="D375" i="39"/>
  <c r="E375" i="39" s="1"/>
  <c r="H374" i="39"/>
  <c r="D374" i="39"/>
  <c r="C373" i="39"/>
  <c r="H373" i="39" s="1"/>
  <c r="H372" i="39"/>
  <c r="D372" i="39"/>
  <c r="E372" i="39" s="1"/>
  <c r="H371" i="39"/>
  <c r="D371" i="39"/>
  <c r="E371" i="39" s="1"/>
  <c r="H370" i="39"/>
  <c r="D370" i="39"/>
  <c r="E370" i="39" s="1"/>
  <c r="H369" i="39"/>
  <c r="D369" i="39"/>
  <c r="C368" i="39"/>
  <c r="H368" i="39" s="1"/>
  <c r="H367" i="39"/>
  <c r="D367" i="39"/>
  <c r="E367" i="39" s="1"/>
  <c r="H366" i="39"/>
  <c r="D366" i="39"/>
  <c r="E366" i="39" s="1"/>
  <c r="H365" i="39"/>
  <c r="D365" i="39"/>
  <c r="E365" i="39" s="1"/>
  <c r="H364" i="39"/>
  <c r="D364" i="39"/>
  <c r="H363" i="39"/>
  <c r="D363" i="39"/>
  <c r="E363" i="39" s="1"/>
  <c r="C362" i="39"/>
  <c r="H362" i="39" s="1"/>
  <c r="H361" i="39"/>
  <c r="D361" i="39"/>
  <c r="E361" i="39" s="1"/>
  <c r="H360" i="39"/>
  <c r="D360" i="39"/>
  <c r="E360" i="39" s="1"/>
  <c r="H359" i="39"/>
  <c r="D359" i="39"/>
  <c r="H358" i="39"/>
  <c r="D358" i="39"/>
  <c r="E358" i="39" s="1"/>
  <c r="C357" i="39"/>
  <c r="H357" i="39" s="1"/>
  <c r="H356" i="39"/>
  <c r="D356" i="39"/>
  <c r="E356" i="39" s="1"/>
  <c r="H355" i="39"/>
  <c r="D355" i="39"/>
  <c r="E355" i="39" s="1"/>
  <c r="H354" i="39"/>
  <c r="D354" i="39"/>
  <c r="C353" i="39"/>
  <c r="H353" i="39" s="1"/>
  <c r="H352" i="39"/>
  <c r="D352" i="39"/>
  <c r="E352" i="39" s="1"/>
  <c r="H351" i="39"/>
  <c r="D351" i="39"/>
  <c r="E351" i="39" s="1"/>
  <c r="H350" i="39"/>
  <c r="D350" i="39"/>
  <c r="E350" i="39" s="1"/>
  <c r="H349" i="39"/>
  <c r="D349" i="39"/>
  <c r="C348" i="39"/>
  <c r="H347" i="39"/>
  <c r="D347" i="39"/>
  <c r="E347" i="39" s="1"/>
  <c r="H346" i="39"/>
  <c r="D346" i="39"/>
  <c r="H345" i="39"/>
  <c r="D345" i="39"/>
  <c r="E345" i="39" s="1"/>
  <c r="C344" i="39"/>
  <c r="H344" i="39" s="1"/>
  <c r="H343" i="39"/>
  <c r="D343" i="39"/>
  <c r="E343" i="39" s="1"/>
  <c r="H342" i="39"/>
  <c r="D342" i="39"/>
  <c r="E342" i="39" s="1"/>
  <c r="H341" i="39"/>
  <c r="D341" i="39"/>
  <c r="E341" i="39" s="1"/>
  <c r="H338" i="39"/>
  <c r="D338" i="39"/>
  <c r="E338" i="39" s="1"/>
  <c r="H337" i="39"/>
  <c r="D337" i="39"/>
  <c r="E337" i="39" s="1"/>
  <c r="H336" i="39"/>
  <c r="D336" i="39"/>
  <c r="E336" i="39" s="1"/>
  <c r="H335" i="39"/>
  <c r="D335" i="39"/>
  <c r="E335" i="39" s="1"/>
  <c r="H334" i="39"/>
  <c r="D334" i="39"/>
  <c r="E334" i="39" s="1"/>
  <c r="H333" i="39"/>
  <c r="D333" i="39"/>
  <c r="E333" i="39" s="1"/>
  <c r="H332" i="39"/>
  <c r="D332" i="39"/>
  <c r="C331" i="39"/>
  <c r="H331" i="39" s="1"/>
  <c r="H330" i="39"/>
  <c r="D330" i="39"/>
  <c r="E330" i="39" s="1"/>
  <c r="H329" i="39"/>
  <c r="D329" i="39"/>
  <c r="E329" i="39" s="1"/>
  <c r="C328" i="39"/>
  <c r="H328" i="39" s="1"/>
  <c r="H327" i="39"/>
  <c r="D327" i="39"/>
  <c r="E327" i="39" s="1"/>
  <c r="H326" i="39"/>
  <c r="D326" i="39"/>
  <c r="C325" i="39"/>
  <c r="H324" i="39"/>
  <c r="D324" i="39"/>
  <c r="E324" i="39" s="1"/>
  <c r="H323" i="39"/>
  <c r="D323" i="39"/>
  <c r="E323" i="39" s="1"/>
  <c r="H322" i="39"/>
  <c r="D322" i="39"/>
  <c r="E322" i="39" s="1"/>
  <c r="H321" i="39"/>
  <c r="D321" i="39"/>
  <c r="E321" i="39" s="1"/>
  <c r="H320" i="39"/>
  <c r="D320" i="39"/>
  <c r="E320" i="39" s="1"/>
  <c r="H319" i="39"/>
  <c r="D319" i="39"/>
  <c r="E319" i="39" s="1"/>
  <c r="H318" i="39"/>
  <c r="D318" i="39"/>
  <c r="E318" i="39" s="1"/>
  <c r="H317" i="39"/>
  <c r="D317" i="39"/>
  <c r="H316" i="39"/>
  <c r="D316" i="39"/>
  <c r="E316" i="39" s="1"/>
  <c r="C315" i="39"/>
  <c r="H315" i="39" s="1"/>
  <c r="H313" i="39"/>
  <c r="D313" i="39"/>
  <c r="E313" i="39" s="1"/>
  <c r="H312" i="39"/>
  <c r="D312" i="39"/>
  <c r="E312" i="39" s="1"/>
  <c r="H311" i="39"/>
  <c r="D311" i="39"/>
  <c r="E311" i="39" s="1"/>
  <c r="H310" i="39"/>
  <c r="D310" i="39"/>
  <c r="E310" i="39" s="1"/>
  <c r="H309" i="39"/>
  <c r="D309" i="39"/>
  <c r="E309" i="39" s="1"/>
  <c r="C308" i="39"/>
  <c r="H308" i="39" s="1"/>
  <c r="H307" i="39"/>
  <c r="D307" i="39"/>
  <c r="E307" i="39" s="1"/>
  <c r="H306" i="39"/>
  <c r="D306" i="39"/>
  <c r="C305" i="39"/>
  <c r="H305" i="39" s="1"/>
  <c r="H304" i="39"/>
  <c r="D304" i="39"/>
  <c r="E304" i="39" s="1"/>
  <c r="H303" i="39"/>
  <c r="D303" i="39"/>
  <c r="E303" i="39" s="1"/>
  <c r="C302" i="39"/>
  <c r="H302" i="39" s="1"/>
  <c r="H301" i="39"/>
  <c r="D301" i="39"/>
  <c r="E301" i="39" s="1"/>
  <c r="H300" i="39"/>
  <c r="D300" i="39"/>
  <c r="H299" i="39"/>
  <c r="D299" i="39"/>
  <c r="E299" i="39" s="1"/>
  <c r="C298" i="39"/>
  <c r="H298" i="39" s="1"/>
  <c r="H297" i="39"/>
  <c r="D297" i="39"/>
  <c r="E297" i="39" s="1"/>
  <c r="E296" i="39" s="1"/>
  <c r="C296" i="39"/>
  <c r="H296" i="39" s="1"/>
  <c r="H295" i="39"/>
  <c r="D295" i="39"/>
  <c r="E295" i="39" s="1"/>
  <c r="H294" i="39"/>
  <c r="D294" i="39"/>
  <c r="E294" i="39" s="1"/>
  <c r="H293" i="39"/>
  <c r="D293" i="39"/>
  <c r="E293" i="39" s="1"/>
  <c r="H292" i="39"/>
  <c r="D292" i="39"/>
  <c r="E292" i="39" s="1"/>
  <c r="H291" i="39"/>
  <c r="D291" i="39"/>
  <c r="E291" i="39" s="1"/>
  <c r="H290" i="39"/>
  <c r="D290" i="39"/>
  <c r="C289" i="39"/>
  <c r="H289" i="39" s="1"/>
  <c r="H288" i="39"/>
  <c r="D288" i="39"/>
  <c r="E288" i="39" s="1"/>
  <c r="H287" i="39"/>
  <c r="D287" i="39"/>
  <c r="E287" i="39" s="1"/>
  <c r="H286" i="39"/>
  <c r="D286" i="39"/>
  <c r="E286" i="39" s="1"/>
  <c r="H285" i="39"/>
  <c r="D285" i="39"/>
  <c r="E285" i="39" s="1"/>
  <c r="H284" i="39"/>
  <c r="D284" i="39"/>
  <c r="E284" i="39" s="1"/>
  <c r="H283" i="39"/>
  <c r="D283" i="39"/>
  <c r="E283" i="39" s="1"/>
  <c r="H282" i="39"/>
  <c r="D282" i="39"/>
  <c r="E282" i="39" s="1"/>
  <c r="H281" i="39"/>
  <c r="D281" i="39"/>
  <c r="E281" i="39" s="1"/>
  <c r="H280" i="39"/>
  <c r="D280" i="39"/>
  <c r="E280" i="39" s="1"/>
  <c r="H279" i="39"/>
  <c r="D279" i="39"/>
  <c r="E279" i="39" s="1"/>
  <c r="H278" i="39"/>
  <c r="D278" i="39"/>
  <c r="E278" i="39" s="1"/>
  <c r="H277" i="39"/>
  <c r="D277" i="39"/>
  <c r="E277" i="39" s="1"/>
  <c r="H276" i="39"/>
  <c r="D276" i="39"/>
  <c r="E276" i="39" s="1"/>
  <c r="H275" i="39"/>
  <c r="D275" i="39"/>
  <c r="E275" i="39" s="1"/>
  <c r="H274" i="39"/>
  <c r="D274" i="39"/>
  <c r="E274" i="39" s="1"/>
  <c r="H273" i="39"/>
  <c r="D273" i="39"/>
  <c r="E273" i="39" s="1"/>
  <c r="H272" i="39"/>
  <c r="D272" i="39"/>
  <c r="E272" i="39" s="1"/>
  <c r="H271" i="39"/>
  <c r="D271" i="39"/>
  <c r="E271" i="39" s="1"/>
  <c r="H270" i="39"/>
  <c r="D270" i="39"/>
  <c r="E270" i="39" s="1"/>
  <c r="H269" i="39"/>
  <c r="D269" i="39"/>
  <c r="E269" i="39" s="1"/>
  <c r="H268" i="39"/>
  <c r="D268" i="39"/>
  <c r="E268" i="39" s="1"/>
  <c r="H267" i="39"/>
  <c r="D267" i="39"/>
  <c r="E267" i="39" s="1"/>
  <c r="H266" i="39"/>
  <c r="D266" i="39"/>
  <c r="E266" i="39" s="1"/>
  <c r="C265" i="39"/>
  <c r="H265" i="39" s="1"/>
  <c r="H264" i="39"/>
  <c r="D264" i="39"/>
  <c r="H262" i="39"/>
  <c r="D262" i="39"/>
  <c r="E262" i="39" s="1"/>
  <c r="H261" i="39"/>
  <c r="D261" i="39"/>
  <c r="E261" i="39" s="1"/>
  <c r="C260" i="39"/>
  <c r="H260" i="39" s="1"/>
  <c r="D252" i="39"/>
  <c r="E252" i="39" s="1"/>
  <c r="D251" i="39"/>
  <c r="E251" i="39" s="1"/>
  <c r="C250" i="39"/>
  <c r="D249" i="39"/>
  <c r="E249" i="39" s="1"/>
  <c r="D248" i="39"/>
  <c r="E248" i="39" s="1"/>
  <c r="D247" i="39"/>
  <c r="D246" i="39"/>
  <c r="E246" i="39" s="1"/>
  <c r="D245" i="39"/>
  <c r="E245" i="39" s="1"/>
  <c r="C244" i="39"/>
  <c r="C243" i="39" s="1"/>
  <c r="D242" i="39"/>
  <c r="D241" i="39"/>
  <c r="E241" i="39" s="1"/>
  <c r="D240" i="39"/>
  <c r="E240" i="39" s="1"/>
  <c r="C239" i="39"/>
  <c r="C238" i="39" s="1"/>
  <c r="D237" i="39"/>
  <c r="C236" i="39"/>
  <c r="C235" i="39"/>
  <c r="D234" i="39"/>
  <c r="C233" i="39"/>
  <c r="D232" i="39"/>
  <c r="D231" i="39"/>
  <c r="E231" i="39" s="1"/>
  <c r="D230" i="39"/>
  <c r="E230" i="39" s="1"/>
  <c r="C229" i="39"/>
  <c r="C228" i="39" s="1"/>
  <c r="D227" i="39"/>
  <c r="E227" i="39" s="1"/>
  <c r="D226" i="39"/>
  <c r="E226" i="39" s="1"/>
  <c r="D225" i="39"/>
  <c r="E225" i="39" s="1"/>
  <c r="D224" i="39"/>
  <c r="E224" i="39" s="1"/>
  <c r="C223" i="39"/>
  <c r="C222" i="39" s="1"/>
  <c r="D221" i="39"/>
  <c r="C220" i="39"/>
  <c r="D219" i="39"/>
  <c r="D218" i="39"/>
  <c r="E218" i="39" s="1"/>
  <c r="D217" i="39"/>
  <c r="E217" i="39" s="1"/>
  <c r="C216" i="39"/>
  <c r="D214" i="39"/>
  <c r="C213" i="39"/>
  <c r="D212" i="39"/>
  <c r="D211" i="39" s="1"/>
  <c r="C211" i="39"/>
  <c r="D210" i="39"/>
  <c r="E210" i="39" s="1"/>
  <c r="D209" i="39"/>
  <c r="D208" i="39"/>
  <c r="E208" i="39" s="1"/>
  <c r="C207" i="39"/>
  <c r="D206" i="39"/>
  <c r="E206" i="39" s="1"/>
  <c r="D205" i="39"/>
  <c r="C204" i="39"/>
  <c r="D202" i="39"/>
  <c r="D201" i="39" s="1"/>
  <c r="D200" i="39" s="1"/>
  <c r="C201" i="39"/>
  <c r="C200" i="39" s="1"/>
  <c r="D199" i="39"/>
  <c r="D198" i="39" s="1"/>
  <c r="D197" i="39" s="1"/>
  <c r="C198" i="39"/>
  <c r="C197" i="39" s="1"/>
  <c r="D196" i="39"/>
  <c r="E196" i="39" s="1"/>
  <c r="E195" i="39" s="1"/>
  <c r="C195" i="39"/>
  <c r="D194" i="39"/>
  <c r="E194" i="39" s="1"/>
  <c r="E193" i="39" s="1"/>
  <c r="C193" i="39"/>
  <c r="D192" i="39"/>
  <c r="E192" i="39" s="1"/>
  <c r="D191" i="39"/>
  <c r="E191" i="39" s="1"/>
  <c r="D190" i="39"/>
  <c r="E190" i="39" s="1"/>
  <c r="C189" i="39"/>
  <c r="D187" i="39"/>
  <c r="E187" i="39" s="1"/>
  <c r="D186" i="39"/>
  <c r="E186" i="39" s="1"/>
  <c r="C185" i="39"/>
  <c r="C184" i="39" s="1"/>
  <c r="D183" i="39"/>
  <c r="D182" i="39" s="1"/>
  <c r="C182" i="39"/>
  <c r="D181" i="39"/>
  <c r="E181" i="39" s="1"/>
  <c r="E180" i="39" s="1"/>
  <c r="C180" i="39"/>
  <c r="H176" i="39"/>
  <c r="D176" i="39"/>
  <c r="E176" i="39" s="1"/>
  <c r="H175" i="39"/>
  <c r="D175" i="39"/>
  <c r="C174" i="39"/>
  <c r="H174" i="39" s="1"/>
  <c r="H173" i="39"/>
  <c r="D173" i="39"/>
  <c r="E173" i="39" s="1"/>
  <c r="H172" i="39"/>
  <c r="D172" i="39"/>
  <c r="E172" i="39" s="1"/>
  <c r="C171" i="39"/>
  <c r="H171" i="39" s="1"/>
  <c r="H169" i="39"/>
  <c r="D169" i="39"/>
  <c r="E169" i="39" s="1"/>
  <c r="H168" i="39"/>
  <c r="D168" i="39"/>
  <c r="C167" i="39"/>
  <c r="H167" i="39" s="1"/>
  <c r="H166" i="39"/>
  <c r="D166" i="39"/>
  <c r="H165" i="39"/>
  <c r="D165" i="39"/>
  <c r="E165" i="39" s="1"/>
  <c r="C164" i="39"/>
  <c r="H164" i="39" s="1"/>
  <c r="H162" i="39"/>
  <c r="D162" i="39"/>
  <c r="E162" i="39" s="1"/>
  <c r="H161" i="39"/>
  <c r="D161" i="39"/>
  <c r="E161" i="39" s="1"/>
  <c r="C160" i="39"/>
  <c r="H160" i="39" s="1"/>
  <c r="H159" i="39"/>
  <c r="D159" i="39"/>
  <c r="E159" i="39" s="1"/>
  <c r="H158" i="39"/>
  <c r="D158" i="39"/>
  <c r="C157" i="39"/>
  <c r="H157" i="39" s="1"/>
  <c r="H156" i="39"/>
  <c r="D156" i="39"/>
  <c r="E156" i="39" s="1"/>
  <c r="H155" i="39"/>
  <c r="D155" i="39"/>
  <c r="E155" i="39" s="1"/>
  <c r="C154" i="39"/>
  <c r="H154" i="39" s="1"/>
  <c r="H151" i="39"/>
  <c r="D151" i="39"/>
  <c r="E151" i="39" s="1"/>
  <c r="H150" i="39"/>
  <c r="D150" i="39"/>
  <c r="E150" i="39" s="1"/>
  <c r="C149" i="39"/>
  <c r="H149" i="39" s="1"/>
  <c r="H148" i="39"/>
  <c r="D148" i="39"/>
  <c r="E148" i="39" s="1"/>
  <c r="H147" i="39"/>
  <c r="D147" i="39"/>
  <c r="C146" i="39"/>
  <c r="H146" i="39" s="1"/>
  <c r="H145" i="39"/>
  <c r="D145" i="39"/>
  <c r="E145" i="39" s="1"/>
  <c r="H144" i="39"/>
  <c r="D144" i="39"/>
  <c r="E144" i="39" s="1"/>
  <c r="C143" i="39"/>
  <c r="H143" i="39" s="1"/>
  <c r="H142" i="39"/>
  <c r="D142" i="39"/>
  <c r="E142" i="39" s="1"/>
  <c r="H141" i="39"/>
  <c r="D141" i="39"/>
  <c r="C140" i="39"/>
  <c r="H139" i="39"/>
  <c r="D139" i="39"/>
  <c r="E139" i="39" s="1"/>
  <c r="H138" i="39"/>
  <c r="D138" i="39"/>
  <c r="E138" i="39" s="1"/>
  <c r="H137" i="39"/>
  <c r="D137" i="39"/>
  <c r="E137" i="39" s="1"/>
  <c r="C136" i="39"/>
  <c r="H136" i="39" s="1"/>
  <c r="H134" i="39"/>
  <c r="D134" i="39"/>
  <c r="E134" i="39" s="1"/>
  <c r="H133" i="39"/>
  <c r="D133" i="39"/>
  <c r="C132" i="39"/>
  <c r="H132" i="39" s="1"/>
  <c r="H131" i="39"/>
  <c r="D131" i="39"/>
  <c r="E131" i="39" s="1"/>
  <c r="H130" i="39"/>
  <c r="D130" i="39"/>
  <c r="E130" i="39" s="1"/>
  <c r="C129" i="39"/>
  <c r="H129" i="39" s="1"/>
  <c r="H128" i="39"/>
  <c r="D128" i="39"/>
  <c r="E128" i="39" s="1"/>
  <c r="H127" i="39"/>
  <c r="D127" i="39"/>
  <c r="C126" i="39"/>
  <c r="H126" i="39" s="1"/>
  <c r="H125" i="39"/>
  <c r="D125" i="39"/>
  <c r="E125" i="39" s="1"/>
  <c r="H124" i="39"/>
  <c r="D124" i="39"/>
  <c r="E124" i="39" s="1"/>
  <c r="C123" i="39"/>
  <c r="H123" i="39" s="1"/>
  <c r="H122" i="39"/>
  <c r="D122" i="39"/>
  <c r="E122" i="39" s="1"/>
  <c r="H121" i="39"/>
  <c r="D121" i="39"/>
  <c r="C120" i="39"/>
  <c r="H120" i="39" s="1"/>
  <c r="H119" i="39"/>
  <c r="D119" i="39"/>
  <c r="E119" i="39" s="1"/>
  <c r="H118" i="39"/>
  <c r="D118" i="39"/>
  <c r="E118" i="39" s="1"/>
  <c r="C117" i="39"/>
  <c r="H117" i="39" s="1"/>
  <c r="H113" i="39"/>
  <c r="D113" i="39"/>
  <c r="E113" i="39" s="1"/>
  <c r="H112" i="39"/>
  <c r="D112" i="39"/>
  <c r="E112" i="39" s="1"/>
  <c r="H111" i="39"/>
  <c r="D111" i="39"/>
  <c r="E111" i="39" s="1"/>
  <c r="H110" i="39"/>
  <c r="D110" i="39"/>
  <c r="E110" i="39" s="1"/>
  <c r="H109" i="39"/>
  <c r="D109" i="39"/>
  <c r="E109" i="39" s="1"/>
  <c r="H108" i="39"/>
  <c r="D108" i="39"/>
  <c r="E108" i="39" s="1"/>
  <c r="H107" i="39"/>
  <c r="D107" i="39"/>
  <c r="E107" i="39" s="1"/>
  <c r="H106" i="39"/>
  <c r="D106" i="39"/>
  <c r="E106" i="39" s="1"/>
  <c r="H105" i="39"/>
  <c r="D105" i="39"/>
  <c r="E105" i="39" s="1"/>
  <c r="H104" i="39"/>
  <c r="D104" i="39"/>
  <c r="E104" i="39" s="1"/>
  <c r="H103" i="39"/>
  <c r="D103" i="39"/>
  <c r="E103" i="39" s="1"/>
  <c r="H102" i="39"/>
  <c r="D102" i="39"/>
  <c r="E102" i="39" s="1"/>
  <c r="H101" i="39"/>
  <c r="D101" i="39"/>
  <c r="E101" i="39" s="1"/>
  <c r="H100" i="39"/>
  <c r="D100" i="39"/>
  <c r="E100" i="39" s="1"/>
  <c r="H99" i="39"/>
  <c r="D99" i="39"/>
  <c r="E99" i="39" s="1"/>
  <c r="H98" i="39"/>
  <c r="D98" i="39"/>
  <c r="E98" i="39" s="1"/>
  <c r="C97" i="39"/>
  <c r="H97" i="39" s="1"/>
  <c r="J97" i="39" s="1"/>
  <c r="H96" i="39"/>
  <c r="D96" i="39"/>
  <c r="E96" i="39" s="1"/>
  <c r="H95" i="39"/>
  <c r="D95" i="39"/>
  <c r="E95" i="39" s="1"/>
  <c r="H94" i="39"/>
  <c r="D94" i="39"/>
  <c r="E94" i="39" s="1"/>
  <c r="H93" i="39"/>
  <c r="D93" i="39"/>
  <c r="E93" i="39" s="1"/>
  <c r="H92" i="39"/>
  <c r="D92" i="39"/>
  <c r="E92" i="39" s="1"/>
  <c r="H91" i="39"/>
  <c r="D91" i="39"/>
  <c r="E91" i="39" s="1"/>
  <c r="H90" i="39"/>
  <c r="D90" i="39"/>
  <c r="E90" i="39" s="1"/>
  <c r="H89" i="39"/>
  <c r="D89" i="39"/>
  <c r="E89" i="39" s="1"/>
  <c r="H88" i="39"/>
  <c r="D88" i="39"/>
  <c r="E88" i="39" s="1"/>
  <c r="H87" i="39"/>
  <c r="D87" i="39"/>
  <c r="E87" i="39" s="1"/>
  <c r="H86" i="39"/>
  <c r="D86" i="39"/>
  <c r="E86" i="39" s="1"/>
  <c r="H85" i="39"/>
  <c r="D85" i="39"/>
  <c r="E85" i="39" s="1"/>
  <c r="H84" i="39"/>
  <c r="D84" i="39"/>
  <c r="E84" i="39" s="1"/>
  <c r="H83" i="39"/>
  <c r="D83" i="39"/>
  <c r="E83" i="39" s="1"/>
  <c r="H82" i="39"/>
  <c r="D82" i="39"/>
  <c r="E82" i="39" s="1"/>
  <c r="H81" i="39"/>
  <c r="D81" i="39"/>
  <c r="E81" i="39" s="1"/>
  <c r="H80" i="39"/>
  <c r="E80" i="39"/>
  <c r="D80" i="39"/>
  <c r="H79" i="39"/>
  <c r="D79" i="39"/>
  <c r="E79" i="39" s="1"/>
  <c r="H78" i="39"/>
  <c r="D78" i="39"/>
  <c r="E78" i="39" s="1"/>
  <c r="H77" i="39"/>
  <c r="D77" i="39"/>
  <c r="E77" i="39" s="1"/>
  <c r="H76" i="39"/>
  <c r="D76" i="39"/>
  <c r="E76" i="39" s="1"/>
  <c r="H75" i="39"/>
  <c r="D75" i="39"/>
  <c r="E75" i="39" s="1"/>
  <c r="H74" i="39"/>
  <c r="D74" i="39"/>
  <c r="E74" i="39" s="1"/>
  <c r="H73" i="39"/>
  <c r="D73" i="39"/>
  <c r="E73" i="39" s="1"/>
  <c r="H72" i="39"/>
  <c r="D72" i="39"/>
  <c r="E72" i="39" s="1"/>
  <c r="H71" i="39"/>
  <c r="D71" i="39"/>
  <c r="H70" i="39"/>
  <c r="D70" i="39"/>
  <c r="E70" i="39" s="1"/>
  <c r="H69" i="39"/>
  <c r="D69" i="39"/>
  <c r="E69" i="39" s="1"/>
  <c r="C68" i="39"/>
  <c r="H68" i="39" s="1"/>
  <c r="J68" i="39" s="1"/>
  <c r="H66" i="39"/>
  <c r="D66" i="39"/>
  <c r="E66" i="39" s="1"/>
  <c r="H65" i="39"/>
  <c r="D65" i="39"/>
  <c r="E65" i="39" s="1"/>
  <c r="H64" i="39"/>
  <c r="D64" i="39"/>
  <c r="E64" i="39" s="1"/>
  <c r="H63" i="39"/>
  <c r="D63" i="39"/>
  <c r="H62" i="39"/>
  <c r="D62" i="39"/>
  <c r="E62" i="39" s="1"/>
  <c r="C61" i="39"/>
  <c r="H61" i="39" s="1"/>
  <c r="J61" i="39" s="1"/>
  <c r="H60" i="39"/>
  <c r="D60" i="39"/>
  <c r="E60" i="39" s="1"/>
  <c r="H59" i="39"/>
  <c r="D59" i="39"/>
  <c r="E59" i="39" s="1"/>
  <c r="H58" i="39"/>
  <c r="D58" i="39"/>
  <c r="E58" i="39" s="1"/>
  <c r="H57" i="39"/>
  <c r="D57" i="39"/>
  <c r="E57" i="39" s="1"/>
  <c r="H56" i="39"/>
  <c r="D56" i="39"/>
  <c r="E56" i="39" s="1"/>
  <c r="H55" i="39"/>
  <c r="D55" i="39"/>
  <c r="E55" i="39" s="1"/>
  <c r="H54" i="39"/>
  <c r="D54" i="39"/>
  <c r="E54" i="39" s="1"/>
  <c r="H53" i="39"/>
  <c r="D53" i="39"/>
  <c r="E53" i="39" s="1"/>
  <c r="H52" i="39"/>
  <c r="D52" i="39"/>
  <c r="E52" i="39" s="1"/>
  <c r="H51" i="39"/>
  <c r="D51" i="39"/>
  <c r="E51" i="39" s="1"/>
  <c r="H50" i="39"/>
  <c r="D50" i="39"/>
  <c r="E50" i="39" s="1"/>
  <c r="H49" i="39"/>
  <c r="D49" i="39"/>
  <c r="E49" i="39" s="1"/>
  <c r="H48" i="39"/>
  <c r="D48" i="39"/>
  <c r="E48" i="39" s="1"/>
  <c r="H47" i="39"/>
  <c r="D47" i="39"/>
  <c r="E47" i="39" s="1"/>
  <c r="H46" i="39"/>
  <c r="D46" i="39"/>
  <c r="E46" i="39" s="1"/>
  <c r="H45" i="39"/>
  <c r="D45" i="39"/>
  <c r="E45" i="39" s="1"/>
  <c r="H44" i="39"/>
  <c r="D44" i="39"/>
  <c r="E44" i="39" s="1"/>
  <c r="H43" i="39"/>
  <c r="D43" i="39"/>
  <c r="E43" i="39" s="1"/>
  <c r="H42" i="39"/>
  <c r="D42" i="39"/>
  <c r="E42" i="39" s="1"/>
  <c r="H41" i="39"/>
  <c r="D41" i="39"/>
  <c r="E41" i="39" s="1"/>
  <c r="H40" i="39"/>
  <c r="D40" i="39"/>
  <c r="E40" i="39" s="1"/>
  <c r="H39" i="39"/>
  <c r="D39" i="39"/>
  <c r="E39" i="39" s="1"/>
  <c r="C38" i="39"/>
  <c r="H38" i="39" s="1"/>
  <c r="J38" i="39" s="1"/>
  <c r="H37" i="39"/>
  <c r="D37" i="39"/>
  <c r="E37" i="39" s="1"/>
  <c r="H36" i="39"/>
  <c r="D36" i="39"/>
  <c r="E36" i="39" s="1"/>
  <c r="H35" i="39"/>
  <c r="D35" i="39"/>
  <c r="E35" i="39" s="1"/>
  <c r="H34" i="39"/>
  <c r="D34" i="39"/>
  <c r="E34" i="39" s="1"/>
  <c r="H33" i="39"/>
  <c r="D33" i="39"/>
  <c r="E33" i="39" s="1"/>
  <c r="H32" i="39"/>
  <c r="D32" i="39"/>
  <c r="E32" i="39" s="1"/>
  <c r="H31" i="39"/>
  <c r="D31" i="39"/>
  <c r="E31" i="39" s="1"/>
  <c r="H30" i="39"/>
  <c r="D30" i="39"/>
  <c r="E30" i="39" s="1"/>
  <c r="H29" i="39"/>
  <c r="D29" i="39"/>
  <c r="E29" i="39" s="1"/>
  <c r="H28" i="39"/>
  <c r="D28" i="39"/>
  <c r="E28" i="39" s="1"/>
  <c r="H27" i="39"/>
  <c r="D27" i="39"/>
  <c r="E27" i="39" s="1"/>
  <c r="H26" i="39"/>
  <c r="D26" i="39"/>
  <c r="E26" i="39" s="1"/>
  <c r="H25" i="39"/>
  <c r="D25" i="39"/>
  <c r="E25" i="39" s="1"/>
  <c r="H24" i="39"/>
  <c r="D24" i="39"/>
  <c r="E24" i="39" s="1"/>
  <c r="H23" i="39"/>
  <c r="D23" i="39"/>
  <c r="E23" i="39" s="1"/>
  <c r="H22" i="39"/>
  <c r="D22" i="39"/>
  <c r="E22" i="39" s="1"/>
  <c r="H21" i="39"/>
  <c r="D21" i="39"/>
  <c r="E21" i="39" s="1"/>
  <c r="H20" i="39"/>
  <c r="D20" i="39"/>
  <c r="E20" i="39" s="1"/>
  <c r="H19" i="39"/>
  <c r="D19" i="39"/>
  <c r="E19" i="39" s="1"/>
  <c r="H18" i="39"/>
  <c r="D18" i="39"/>
  <c r="E18" i="39" s="1"/>
  <c r="H17" i="39"/>
  <c r="D17" i="39"/>
  <c r="E17" i="39" s="1"/>
  <c r="H16" i="39"/>
  <c r="D16" i="39"/>
  <c r="E16" i="39" s="1"/>
  <c r="H15" i="39"/>
  <c r="D15" i="39"/>
  <c r="E15" i="39" s="1"/>
  <c r="H14" i="39"/>
  <c r="D14" i="39"/>
  <c r="E14" i="39" s="1"/>
  <c r="H13" i="39"/>
  <c r="D13" i="39"/>
  <c r="H12" i="39"/>
  <c r="D12" i="39"/>
  <c r="E12" i="39" s="1"/>
  <c r="C11" i="39"/>
  <c r="H11" i="39" s="1"/>
  <c r="J11" i="39" s="1"/>
  <c r="H10" i="39"/>
  <c r="D10" i="39"/>
  <c r="E10" i="39" s="1"/>
  <c r="H9" i="39"/>
  <c r="D9" i="39"/>
  <c r="E9" i="39" s="1"/>
  <c r="H8" i="39"/>
  <c r="D8" i="39"/>
  <c r="E8" i="39" s="1"/>
  <c r="H7" i="39"/>
  <c r="D7" i="39"/>
  <c r="E7" i="39" s="1"/>
  <c r="H6" i="39"/>
  <c r="D6" i="39"/>
  <c r="E6" i="39" s="1"/>
  <c r="H5" i="39"/>
  <c r="D5" i="39"/>
  <c r="E5" i="39" s="1"/>
  <c r="C4" i="39"/>
  <c r="H4" i="39" s="1"/>
  <c r="J4" i="39" s="1"/>
  <c r="E250" i="39" l="1"/>
  <c r="E587" i="39"/>
  <c r="D744" i="39"/>
  <c r="E129" i="39"/>
  <c r="E412" i="39"/>
  <c r="D727" i="39"/>
  <c r="E160" i="39"/>
  <c r="C179" i="39"/>
  <c r="E722" i="39"/>
  <c r="D741" i="39"/>
  <c r="D180" i="39"/>
  <c r="E212" i="39"/>
  <c r="E211" i="39" s="1"/>
  <c r="E445" i="39"/>
  <c r="C509" i="39"/>
  <c r="H509" i="39" s="1"/>
  <c r="E665" i="39"/>
  <c r="C551" i="39"/>
  <c r="H551" i="39" s="1"/>
  <c r="J551" i="39" s="1"/>
  <c r="D195" i="39"/>
  <c r="E450" i="39"/>
  <c r="D679" i="39"/>
  <c r="E682" i="39"/>
  <c r="E679" i="39" s="1"/>
  <c r="D167" i="39"/>
  <c r="E168" i="39"/>
  <c r="E167" i="39" s="1"/>
  <c r="E209" i="39"/>
  <c r="E207" i="39" s="1"/>
  <c r="D207" i="39"/>
  <c r="E417" i="39"/>
  <c r="E416" i="39" s="1"/>
  <c r="D416" i="39"/>
  <c r="E735" i="39"/>
  <c r="E734" i="39" s="1"/>
  <c r="E733" i="39" s="1"/>
  <c r="D734" i="39"/>
  <c r="D733" i="39" s="1"/>
  <c r="C163" i="39"/>
  <c r="H163" i="39" s="1"/>
  <c r="J163" i="39" s="1"/>
  <c r="D220" i="39"/>
  <c r="E221" i="39"/>
  <c r="E220" i="39" s="1"/>
  <c r="E455" i="39"/>
  <c r="D547" i="39"/>
  <c r="H718" i="39"/>
  <c r="C717" i="39"/>
  <c r="H717" i="39" s="1"/>
  <c r="J717" i="39" s="1"/>
  <c r="C743" i="39"/>
  <c r="C726" i="39" s="1"/>
  <c r="D204" i="39"/>
  <c r="E205" i="39"/>
  <c r="E204" i="39" s="1"/>
  <c r="E149" i="39"/>
  <c r="C188" i="39"/>
  <c r="D459" i="39"/>
  <c r="E460" i="39"/>
  <c r="E459" i="39" s="1"/>
  <c r="E328" i="39"/>
  <c r="D531" i="39"/>
  <c r="E646" i="39"/>
  <c r="E700" i="39"/>
  <c r="E143" i="39"/>
  <c r="E260" i="39"/>
  <c r="D474" i="39"/>
  <c r="E497" i="39"/>
  <c r="E532" i="39"/>
  <c r="E531" i="39" s="1"/>
  <c r="D603" i="39"/>
  <c r="E642" i="39"/>
  <c r="E766" i="39"/>
  <c r="E765" i="39" s="1"/>
  <c r="E727" i="39"/>
  <c r="E117" i="39"/>
  <c r="E199" i="39"/>
  <c r="E198" i="39" s="1"/>
  <c r="E197" i="39" s="1"/>
  <c r="E202" i="39"/>
  <c r="E201" i="39" s="1"/>
  <c r="E200" i="39" s="1"/>
  <c r="C215" i="39"/>
  <c r="C263" i="39"/>
  <c r="H263" i="39" s="1"/>
  <c r="E599" i="39"/>
  <c r="E603" i="39"/>
  <c r="E185" i="39"/>
  <c r="E184" i="39" s="1"/>
  <c r="E123" i="39"/>
  <c r="E154" i="39"/>
  <c r="E171" i="39"/>
  <c r="E183" i="39"/>
  <c r="E182" i="39" s="1"/>
  <c r="E179" i="39" s="1"/>
  <c r="E189" i="39"/>
  <c r="E188" i="39" s="1"/>
  <c r="E223" i="39"/>
  <c r="E222" i="39" s="1"/>
  <c r="D229" i="39"/>
  <c r="E232" i="39"/>
  <c r="E229" i="39" s="1"/>
  <c r="E491" i="39"/>
  <c r="E577" i="39"/>
  <c r="D731" i="39"/>
  <c r="D730" i="39" s="1"/>
  <c r="E732" i="39"/>
  <c r="E731" i="39" s="1"/>
  <c r="E730" i="39" s="1"/>
  <c r="D4" i="39"/>
  <c r="D265" i="39"/>
  <c r="E308" i="39"/>
  <c r="E346" i="39"/>
  <c r="E344" i="39" s="1"/>
  <c r="D344" i="39"/>
  <c r="D592" i="39"/>
  <c r="E593" i="39"/>
  <c r="E592" i="39" s="1"/>
  <c r="D179" i="39"/>
  <c r="D768" i="39"/>
  <c r="D767" i="39" s="1"/>
  <c r="E769" i="39"/>
  <c r="E768" i="39" s="1"/>
  <c r="E767" i="39" s="1"/>
  <c r="D185" i="39"/>
  <c r="D184" i="39" s="1"/>
  <c r="D577" i="39"/>
  <c r="D587" i="39"/>
  <c r="D193" i="39"/>
  <c r="D250" i="39"/>
  <c r="E422" i="39"/>
  <c r="E486" i="39"/>
  <c r="D772" i="39"/>
  <c r="D771" i="39" s="1"/>
  <c r="D189" i="39"/>
  <c r="D223" i="39"/>
  <c r="D222" i="39" s="1"/>
  <c r="E302" i="39"/>
  <c r="E547" i="39"/>
  <c r="E556" i="39"/>
  <c r="D739" i="39"/>
  <c r="E773" i="39"/>
  <c r="E772" i="39" s="1"/>
  <c r="E771" i="39" s="1"/>
  <c r="D777" i="39"/>
  <c r="E569" i="39"/>
  <c r="D136" i="39"/>
  <c r="E97" i="39"/>
  <c r="C67" i="39"/>
  <c r="H67" i="39" s="1"/>
  <c r="J67" i="39" s="1"/>
  <c r="E4" i="39"/>
  <c r="E13" i="39"/>
  <c r="E11" i="39" s="1"/>
  <c r="D11" i="39"/>
  <c r="D68" i="39"/>
  <c r="E71" i="39"/>
  <c r="E68" i="39" s="1"/>
  <c r="D236" i="39"/>
  <c r="D235" i="39" s="1"/>
  <c r="E237" i="39"/>
  <c r="E236" i="39" s="1"/>
  <c r="E235" i="39" s="1"/>
  <c r="D761" i="39"/>
  <c r="D760" i="39" s="1"/>
  <c r="E762" i="39"/>
  <c r="E761" i="39" s="1"/>
  <c r="E760" i="39" s="1"/>
  <c r="E38" i="39"/>
  <c r="E63" i="39"/>
  <c r="E61" i="39" s="1"/>
  <c r="D61" i="39"/>
  <c r="E133" i="39"/>
  <c r="E132" i="39" s="1"/>
  <c r="D132" i="39"/>
  <c r="E175" i="39"/>
  <c r="E174" i="39" s="1"/>
  <c r="D174" i="39"/>
  <c r="C203" i="39"/>
  <c r="D213" i="39"/>
  <c r="E214" i="39"/>
  <c r="E213" i="39" s="1"/>
  <c r="E264" i="39"/>
  <c r="E290" i="39"/>
  <c r="E289" i="39" s="1"/>
  <c r="D289" i="39"/>
  <c r="D298" i="39"/>
  <c r="E300" i="39"/>
  <c r="E298" i="39" s="1"/>
  <c r="E332" i="39"/>
  <c r="E331" i="39" s="1"/>
  <c r="D331" i="39"/>
  <c r="E369" i="39"/>
  <c r="E368" i="39" s="1"/>
  <c r="D368" i="39"/>
  <c r="E386" i="39"/>
  <c r="E382" i="39" s="1"/>
  <c r="D382" i="39"/>
  <c r="E464" i="39"/>
  <c r="E463" i="39" s="1"/>
  <c r="D463" i="39"/>
  <c r="D477" i="39"/>
  <c r="E479" i="39"/>
  <c r="E477" i="39" s="1"/>
  <c r="H529" i="39"/>
  <c r="C528" i="39"/>
  <c r="H528" i="39" s="1"/>
  <c r="D718" i="39"/>
  <c r="E720" i="39"/>
  <c r="E718" i="39" s="1"/>
  <c r="E717" i="39" s="1"/>
  <c r="E716" i="39" s="1"/>
  <c r="D233" i="39"/>
  <c r="E234" i="39"/>
  <c r="E233" i="39" s="1"/>
  <c r="D244" i="39"/>
  <c r="D243" i="39" s="1"/>
  <c r="E247" i="39"/>
  <c r="E244" i="39" s="1"/>
  <c r="E243" i="39" s="1"/>
  <c r="E326" i="39"/>
  <c r="E325" i="39" s="1"/>
  <c r="D325" i="39"/>
  <c r="E545" i="39"/>
  <c r="E544" i="39" s="1"/>
  <c r="D544" i="39"/>
  <c r="D538" i="39" s="1"/>
  <c r="H140" i="39"/>
  <c r="C135" i="39"/>
  <c r="H135" i="39" s="1"/>
  <c r="J135" i="39" s="1"/>
  <c r="D164" i="39"/>
  <c r="E166" i="39"/>
  <c r="E164" i="39" s="1"/>
  <c r="E163" i="39" s="1"/>
  <c r="D239" i="39"/>
  <c r="D238" i="39" s="1"/>
  <c r="E242" i="39"/>
  <c r="E239" i="39" s="1"/>
  <c r="E238" i="39" s="1"/>
  <c r="E306" i="39"/>
  <c r="E305" i="39" s="1"/>
  <c r="D305" i="39"/>
  <c r="H348" i="39"/>
  <c r="C340" i="39"/>
  <c r="E354" i="39"/>
  <c r="E353" i="39" s="1"/>
  <c r="D353" i="39"/>
  <c r="D357" i="39"/>
  <c r="E359" i="39"/>
  <c r="E357" i="39" s="1"/>
  <c r="D362" i="39"/>
  <c r="E364" i="39"/>
  <c r="E362" i="39" s="1"/>
  <c r="E397" i="39"/>
  <c r="D395" i="39"/>
  <c r="E505" i="39"/>
  <c r="E504" i="39" s="1"/>
  <c r="D504" i="39"/>
  <c r="E127" i="39"/>
  <c r="E126" i="39" s="1"/>
  <c r="D126" i="39"/>
  <c r="E147" i="39"/>
  <c r="E146" i="39" s="1"/>
  <c r="D146" i="39"/>
  <c r="C3" i="39"/>
  <c r="D38" i="39"/>
  <c r="E121" i="39"/>
  <c r="E120" i="39" s="1"/>
  <c r="D120" i="39"/>
  <c r="E136" i="39"/>
  <c r="E141" i="39"/>
  <c r="E140" i="39" s="1"/>
  <c r="D140" i="39"/>
  <c r="E158" i="39"/>
  <c r="E157" i="39" s="1"/>
  <c r="D157" i="39"/>
  <c r="D216" i="39"/>
  <c r="E219" i="39"/>
  <c r="E216" i="39" s="1"/>
  <c r="E265" i="39"/>
  <c r="D315" i="39"/>
  <c r="E317" i="39"/>
  <c r="E315" i="39" s="1"/>
  <c r="H325" i="39"/>
  <c r="C314" i="39"/>
  <c r="H314" i="39" s="1"/>
  <c r="E349" i="39"/>
  <c r="E348" i="39" s="1"/>
  <c r="D348" i="39"/>
  <c r="E394" i="39"/>
  <c r="E392" i="39" s="1"/>
  <c r="D392" i="39"/>
  <c r="C116" i="39"/>
  <c r="C153" i="39"/>
  <c r="C170" i="39"/>
  <c r="H170" i="39" s="1"/>
  <c r="J170" i="39" s="1"/>
  <c r="E379" i="39"/>
  <c r="E378" i="39" s="1"/>
  <c r="D378" i="39"/>
  <c r="C484" i="39"/>
  <c r="E495" i="39"/>
  <c r="E494" i="39" s="1"/>
  <c r="D494" i="39"/>
  <c r="D522" i="39"/>
  <c r="E524" i="39"/>
  <c r="E522" i="39" s="1"/>
  <c r="E530" i="39"/>
  <c r="E529" i="39" s="1"/>
  <c r="D529" i="39"/>
  <c r="E540" i="39"/>
  <c r="D751" i="39"/>
  <c r="D750" i="39" s="1"/>
  <c r="E752" i="39"/>
  <c r="E751" i="39" s="1"/>
  <c r="E395" i="39"/>
  <c r="E698" i="39"/>
  <c r="E694" i="39" s="1"/>
  <c r="D694" i="39"/>
  <c r="E749" i="39"/>
  <c r="D97" i="39"/>
  <c r="D117" i="39"/>
  <c r="D123" i="39"/>
  <c r="D129" i="39"/>
  <c r="D143" i="39"/>
  <c r="D149" i="39"/>
  <c r="D154" i="39"/>
  <c r="D160" i="39"/>
  <c r="D171" i="39"/>
  <c r="D170" i="39" s="1"/>
  <c r="D260" i="39"/>
  <c r="D296" i="39"/>
  <c r="D302" i="39"/>
  <c r="D308" i="39"/>
  <c r="D328" i="39"/>
  <c r="E374" i="39"/>
  <c r="E373" i="39" s="1"/>
  <c r="D373" i="39"/>
  <c r="E389" i="39"/>
  <c r="E388" i="39" s="1"/>
  <c r="D388" i="39"/>
  <c r="E400" i="39"/>
  <c r="E399" i="39" s="1"/>
  <c r="D399" i="39"/>
  <c r="E405" i="39"/>
  <c r="E404" i="39" s="1"/>
  <c r="D404" i="39"/>
  <c r="E410" i="39"/>
  <c r="E409" i="39" s="1"/>
  <c r="D409" i="39"/>
  <c r="E430" i="39"/>
  <c r="E429" i="39" s="1"/>
  <c r="D429" i="39"/>
  <c r="H463" i="39"/>
  <c r="C444" i="39"/>
  <c r="H444" i="39" s="1"/>
  <c r="E469" i="39"/>
  <c r="E468" i="39" s="1"/>
  <c r="D468" i="39"/>
  <c r="E474" i="39"/>
  <c r="E510" i="39"/>
  <c r="D513" i="39"/>
  <c r="D509" i="39" s="1"/>
  <c r="E515" i="39"/>
  <c r="E513" i="39" s="1"/>
  <c r="H544" i="39"/>
  <c r="C538" i="39"/>
  <c r="H538" i="39" s="1"/>
  <c r="H486" i="39"/>
  <c r="E553" i="39"/>
  <c r="E552" i="39" s="1"/>
  <c r="E551" i="39" s="1"/>
  <c r="E550" i="39" s="1"/>
  <c r="D552" i="39"/>
  <c r="D556" i="39"/>
  <c r="E563" i="39"/>
  <c r="E562" i="39" s="1"/>
  <c r="D562" i="39"/>
  <c r="D595" i="39"/>
  <c r="E597" i="39"/>
  <c r="E595" i="39" s="1"/>
  <c r="E617" i="39"/>
  <c r="E616" i="39" s="1"/>
  <c r="D616" i="39"/>
  <c r="D628" i="39"/>
  <c r="E630" i="39"/>
  <c r="E628" i="39" s="1"/>
  <c r="E654" i="39"/>
  <c r="E653" i="39" s="1"/>
  <c r="D653" i="39"/>
  <c r="E684" i="39"/>
  <c r="E683" i="39" s="1"/>
  <c r="D683" i="39"/>
  <c r="D687" i="39"/>
  <c r="E689" i="39"/>
  <c r="E687" i="39" s="1"/>
  <c r="D610" i="39"/>
  <c r="E612" i="39"/>
  <c r="E610" i="39" s="1"/>
  <c r="E640" i="39"/>
  <c r="E638" i="39" s="1"/>
  <c r="D638" i="39"/>
  <c r="D746" i="39"/>
  <c r="D743" i="39" s="1"/>
  <c r="E747" i="39"/>
  <c r="E746" i="39" s="1"/>
  <c r="E754" i="39"/>
  <c r="D756" i="39"/>
  <c r="D755" i="39" s="1"/>
  <c r="E757" i="39"/>
  <c r="E756" i="39" s="1"/>
  <c r="E755" i="39" s="1"/>
  <c r="D412" i="39"/>
  <c r="D422" i="39"/>
  <c r="D445" i="39"/>
  <c r="D450" i="39"/>
  <c r="D455" i="39"/>
  <c r="D486" i="39"/>
  <c r="D491" i="39"/>
  <c r="D497" i="39"/>
  <c r="H562" i="39"/>
  <c r="C561" i="39"/>
  <c r="E582" i="39"/>
  <c r="E581" i="39" s="1"/>
  <c r="D581" i="39"/>
  <c r="D661" i="39"/>
  <c r="E663" i="39"/>
  <c r="E661" i="39" s="1"/>
  <c r="D671" i="39"/>
  <c r="E673" i="39"/>
  <c r="E671" i="39" s="1"/>
  <c r="D676" i="39"/>
  <c r="E678" i="39"/>
  <c r="E676" i="39" s="1"/>
  <c r="C645" i="39"/>
  <c r="H645" i="39" s="1"/>
  <c r="J645" i="39" s="1"/>
  <c r="D569" i="39"/>
  <c r="D599" i="39"/>
  <c r="D642" i="39"/>
  <c r="D646" i="39"/>
  <c r="D665" i="39"/>
  <c r="D700" i="39"/>
  <c r="D722" i="39"/>
  <c r="D778" i="38"/>
  <c r="D777" i="38" s="1"/>
  <c r="C777" i="38"/>
  <c r="D776" i="38"/>
  <c r="E776" i="38" s="1"/>
  <c r="D775" i="38"/>
  <c r="E775" i="38" s="1"/>
  <c r="D774" i="38"/>
  <c r="E774" i="38" s="1"/>
  <c r="D773" i="38"/>
  <c r="E773" i="38" s="1"/>
  <c r="C772" i="38"/>
  <c r="C771" i="38" s="1"/>
  <c r="E770" i="38"/>
  <c r="D770" i="38"/>
  <c r="D769" i="38"/>
  <c r="D768" i="38" s="1"/>
  <c r="D767" i="38" s="1"/>
  <c r="C768" i="38"/>
  <c r="C767" i="38" s="1"/>
  <c r="D766" i="38"/>
  <c r="C765" i="38"/>
  <c r="D764" i="38"/>
  <c r="E764" i="38" s="1"/>
  <c r="D763" i="38"/>
  <c r="E763" i="38" s="1"/>
  <c r="D762" i="38"/>
  <c r="E762" i="38" s="1"/>
  <c r="C761" i="38"/>
  <c r="C760" i="38"/>
  <c r="D759" i="38"/>
  <c r="E759" i="38" s="1"/>
  <c r="D758" i="38"/>
  <c r="E758" i="38" s="1"/>
  <c r="D757" i="38"/>
  <c r="E757" i="38" s="1"/>
  <c r="C756" i="38"/>
  <c r="C755" i="38" s="1"/>
  <c r="D754" i="38"/>
  <c r="E754" i="38" s="1"/>
  <c r="D753" i="38"/>
  <c r="E753" i="38" s="1"/>
  <c r="D752" i="38"/>
  <c r="C751" i="38"/>
  <c r="C750" i="38" s="1"/>
  <c r="D749" i="38"/>
  <c r="E749" i="38" s="1"/>
  <c r="D748" i="38"/>
  <c r="E748" i="38" s="1"/>
  <c r="D747" i="38"/>
  <c r="E747" i="38" s="1"/>
  <c r="E746" i="38" s="1"/>
  <c r="C746" i="38"/>
  <c r="D745" i="38"/>
  <c r="E745" i="38" s="1"/>
  <c r="E744" i="38" s="1"/>
  <c r="C744" i="38"/>
  <c r="D742" i="38"/>
  <c r="C741" i="38"/>
  <c r="D740" i="38"/>
  <c r="D739" i="38" s="1"/>
  <c r="C739" i="38"/>
  <c r="E738" i="38"/>
  <c r="D738" i="38"/>
  <c r="E737" i="38"/>
  <c r="D737" i="38"/>
  <c r="E736" i="38"/>
  <c r="D736" i="38"/>
  <c r="E735" i="38"/>
  <c r="D735" i="38"/>
  <c r="C734" i="38"/>
  <c r="C733" i="38" s="1"/>
  <c r="E732" i="38"/>
  <c r="E731" i="38" s="1"/>
  <c r="E730" i="38" s="1"/>
  <c r="D732" i="38"/>
  <c r="D731" i="38"/>
  <c r="D730" i="38" s="1"/>
  <c r="C731" i="38"/>
  <c r="C730" i="38" s="1"/>
  <c r="D729" i="38"/>
  <c r="E729" i="38" s="1"/>
  <c r="E728" i="38"/>
  <c r="D728" i="38"/>
  <c r="D727" i="38" s="1"/>
  <c r="C727" i="38"/>
  <c r="H724" i="38"/>
  <c r="D724" i="38"/>
  <c r="E724" i="38" s="1"/>
  <c r="H723" i="38"/>
  <c r="D723" i="38"/>
  <c r="E723" i="38" s="1"/>
  <c r="C722" i="38"/>
  <c r="H722" i="38" s="1"/>
  <c r="H721" i="38"/>
  <c r="D721" i="38"/>
  <c r="E721" i="38" s="1"/>
  <c r="H720" i="38"/>
  <c r="D720" i="38"/>
  <c r="H719" i="38"/>
  <c r="E719" i="38"/>
  <c r="D719" i="38"/>
  <c r="H718" i="38"/>
  <c r="C718" i="38"/>
  <c r="H715" i="38"/>
  <c r="D715" i="38"/>
  <c r="E715" i="38" s="1"/>
  <c r="H714" i="38"/>
  <c r="D714" i="38"/>
  <c r="E714" i="38" s="1"/>
  <c r="H713" i="38"/>
  <c r="D713" i="38"/>
  <c r="E713" i="38" s="1"/>
  <c r="H712" i="38"/>
  <c r="E712" i="38"/>
  <c r="D712" i="38"/>
  <c r="H711" i="38"/>
  <c r="D711" i="38"/>
  <c r="E711" i="38" s="1"/>
  <c r="H710" i="38"/>
  <c r="D710" i="38"/>
  <c r="E710" i="38" s="1"/>
  <c r="H709" i="38"/>
  <c r="D709" i="38"/>
  <c r="E709" i="38" s="1"/>
  <c r="H708" i="38"/>
  <c r="E708" i="38"/>
  <c r="D708" i="38"/>
  <c r="H707" i="38"/>
  <c r="D707" i="38"/>
  <c r="E707" i="38" s="1"/>
  <c r="H706" i="38"/>
  <c r="D706" i="38"/>
  <c r="E706" i="38" s="1"/>
  <c r="H705" i="38"/>
  <c r="D705" i="38"/>
  <c r="E705" i="38" s="1"/>
  <c r="H704" i="38"/>
  <c r="D704" i="38"/>
  <c r="E704" i="38" s="1"/>
  <c r="H703" i="38"/>
  <c r="D703" i="38"/>
  <c r="E703" i="38" s="1"/>
  <c r="H702" i="38"/>
  <c r="D702" i="38"/>
  <c r="E702" i="38" s="1"/>
  <c r="H701" i="38"/>
  <c r="D701" i="38"/>
  <c r="E701" i="38" s="1"/>
  <c r="C700" i="38"/>
  <c r="H700" i="38" s="1"/>
  <c r="H699" i="38"/>
  <c r="D699" i="38"/>
  <c r="E699" i="38" s="1"/>
  <c r="H698" i="38"/>
  <c r="D698" i="38"/>
  <c r="E698" i="38" s="1"/>
  <c r="H697" i="38"/>
  <c r="D697" i="38"/>
  <c r="E697" i="38" s="1"/>
  <c r="H696" i="38"/>
  <c r="D696" i="38"/>
  <c r="E696" i="38" s="1"/>
  <c r="H695" i="38"/>
  <c r="D695" i="38"/>
  <c r="E695" i="38" s="1"/>
  <c r="C694" i="38"/>
  <c r="H694" i="38" s="1"/>
  <c r="H693" i="38"/>
  <c r="D693" i="38"/>
  <c r="E693" i="38" s="1"/>
  <c r="H692" i="38"/>
  <c r="D692" i="38"/>
  <c r="E692" i="38" s="1"/>
  <c r="H691" i="38"/>
  <c r="D691" i="38"/>
  <c r="E691" i="38" s="1"/>
  <c r="H690" i="38"/>
  <c r="E690" i="38"/>
  <c r="D690" i="38"/>
  <c r="H689" i="38"/>
  <c r="D689" i="38"/>
  <c r="E689" i="38" s="1"/>
  <c r="H688" i="38"/>
  <c r="D688" i="38"/>
  <c r="C687" i="38"/>
  <c r="H687" i="38" s="1"/>
  <c r="H686" i="38"/>
  <c r="D686" i="38"/>
  <c r="E686" i="38" s="1"/>
  <c r="H685" i="38"/>
  <c r="D685" i="38"/>
  <c r="E685" i="38" s="1"/>
  <c r="H684" i="38"/>
  <c r="D684" i="38"/>
  <c r="E684" i="38" s="1"/>
  <c r="C683" i="38"/>
  <c r="H683" i="38" s="1"/>
  <c r="H682" i="38"/>
  <c r="D682" i="38"/>
  <c r="E682" i="38" s="1"/>
  <c r="H681" i="38"/>
  <c r="D681" i="38"/>
  <c r="H680" i="38"/>
  <c r="D680" i="38"/>
  <c r="E680" i="38" s="1"/>
  <c r="C679" i="38"/>
  <c r="H679" i="38" s="1"/>
  <c r="H678" i="38"/>
  <c r="D678" i="38"/>
  <c r="H677" i="38"/>
  <c r="E677" i="38"/>
  <c r="D677" i="38"/>
  <c r="C676" i="38"/>
  <c r="H676" i="38" s="1"/>
  <c r="H675" i="38"/>
  <c r="D675" i="38"/>
  <c r="E675" i="38" s="1"/>
  <c r="H674" i="38"/>
  <c r="D674" i="38"/>
  <c r="E674" i="38" s="1"/>
  <c r="H673" i="38"/>
  <c r="D673" i="38"/>
  <c r="E673" i="38" s="1"/>
  <c r="H672" i="38"/>
  <c r="D672" i="38"/>
  <c r="C671" i="38"/>
  <c r="H671" i="38" s="1"/>
  <c r="H670" i="38"/>
  <c r="D670" i="38"/>
  <c r="E670" i="38" s="1"/>
  <c r="H669" i="38"/>
  <c r="D669" i="38"/>
  <c r="E669" i="38" s="1"/>
  <c r="H668" i="38"/>
  <c r="D668" i="38"/>
  <c r="E668" i="38" s="1"/>
  <c r="H667" i="38"/>
  <c r="E667" i="38"/>
  <c r="D667" i="38"/>
  <c r="H666" i="38"/>
  <c r="D666" i="38"/>
  <c r="E666" i="38" s="1"/>
  <c r="C665" i="38"/>
  <c r="H665" i="38" s="1"/>
  <c r="H664" i="38"/>
  <c r="E664" i="38"/>
  <c r="D664" i="38"/>
  <c r="H663" i="38"/>
  <c r="D663" i="38"/>
  <c r="E663" i="38" s="1"/>
  <c r="H662" i="38"/>
  <c r="D662" i="38"/>
  <c r="C661" i="38"/>
  <c r="H661" i="38" s="1"/>
  <c r="H660" i="38"/>
  <c r="D660" i="38"/>
  <c r="E660" i="38" s="1"/>
  <c r="H659" i="38"/>
  <c r="D659" i="38"/>
  <c r="E659" i="38" s="1"/>
  <c r="H658" i="38"/>
  <c r="D658" i="38"/>
  <c r="E658" i="38" s="1"/>
  <c r="H657" i="38"/>
  <c r="E657" i="38"/>
  <c r="D657" i="38"/>
  <c r="H656" i="38"/>
  <c r="D656" i="38"/>
  <c r="E656" i="38" s="1"/>
  <c r="H655" i="38"/>
  <c r="D655" i="38"/>
  <c r="E655" i="38" s="1"/>
  <c r="H654" i="38"/>
  <c r="D654" i="38"/>
  <c r="E654" i="38" s="1"/>
  <c r="C653" i="38"/>
  <c r="H653" i="38" s="1"/>
  <c r="H652" i="38"/>
  <c r="D652" i="38"/>
  <c r="E652" i="38" s="1"/>
  <c r="H651" i="38"/>
  <c r="D651" i="38"/>
  <c r="E651" i="38" s="1"/>
  <c r="H650" i="38"/>
  <c r="E650" i="38"/>
  <c r="D650" i="38"/>
  <c r="H649" i="38"/>
  <c r="D649" i="38"/>
  <c r="E649" i="38" s="1"/>
  <c r="H648" i="38"/>
  <c r="D648" i="38"/>
  <c r="E648" i="38" s="1"/>
  <c r="H647" i="38"/>
  <c r="D647" i="38"/>
  <c r="E647" i="38" s="1"/>
  <c r="C646" i="38"/>
  <c r="H646" i="38" s="1"/>
  <c r="H644" i="38"/>
  <c r="D644" i="38"/>
  <c r="E644" i="38" s="1"/>
  <c r="H643" i="38"/>
  <c r="D643" i="38"/>
  <c r="E643" i="38" s="1"/>
  <c r="C642" i="38"/>
  <c r="H642" i="38" s="1"/>
  <c r="J642" i="38" s="1"/>
  <c r="H641" i="38"/>
  <c r="D641" i="38"/>
  <c r="E641" i="38" s="1"/>
  <c r="H640" i="38"/>
  <c r="D640" i="38"/>
  <c r="E640" i="38" s="1"/>
  <c r="E638" i="38" s="1"/>
  <c r="H639" i="38"/>
  <c r="D639" i="38"/>
  <c r="E639" i="38" s="1"/>
  <c r="C638" i="38"/>
  <c r="H638" i="38" s="1"/>
  <c r="J638" i="38" s="1"/>
  <c r="H637" i="38"/>
  <c r="D637" i="38"/>
  <c r="E637" i="38" s="1"/>
  <c r="H636" i="38"/>
  <c r="D636" i="38"/>
  <c r="E636" i="38" s="1"/>
  <c r="H635" i="38"/>
  <c r="D635" i="38"/>
  <c r="E635" i="38" s="1"/>
  <c r="H634" i="38"/>
  <c r="D634" i="38"/>
  <c r="E634" i="38" s="1"/>
  <c r="H633" i="38"/>
  <c r="D633" i="38"/>
  <c r="E633" i="38" s="1"/>
  <c r="H632" i="38"/>
  <c r="D632" i="38"/>
  <c r="E632" i="38" s="1"/>
  <c r="H631" i="38"/>
  <c r="D631" i="38"/>
  <c r="E631" i="38" s="1"/>
  <c r="H630" i="38"/>
  <c r="D630" i="38"/>
  <c r="E630" i="38" s="1"/>
  <c r="H629" i="38"/>
  <c r="D629" i="38"/>
  <c r="C628" i="38"/>
  <c r="H628" i="38" s="1"/>
  <c r="H627" i="38"/>
  <c r="D627" i="38"/>
  <c r="E627" i="38" s="1"/>
  <c r="H626" i="38"/>
  <c r="D626" i="38"/>
  <c r="E626" i="38" s="1"/>
  <c r="H625" i="38"/>
  <c r="D625" i="38"/>
  <c r="E625" i="38" s="1"/>
  <c r="H624" i="38"/>
  <c r="D624" i="38"/>
  <c r="E624" i="38" s="1"/>
  <c r="H623" i="38"/>
  <c r="D623" i="38"/>
  <c r="E623" i="38" s="1"/>
  <c r="H622" i="38"/>
  <c r="E622" i="38"/>
  <c r="D622" i="38"/>
  <c r="H621" i="38"/>
  <c r="D621" i="38"/>
  <c r="E621" i="38" s="1"/>
  <c r="H620" i="38"/>
  <c r="D620" i="38"/>
  <c r="E620" i="38" s="1"/>
  <c r="H619" i="38"/>
  <c r="D619" i="38"/>
  <c r="E619" i="38" s="1"/>
  <c r="H618" i="38"/>
  <c r="D618" i="38"/>
  <c r="E618" i="38" s="1"/>
  <c r="H617" i="38"/>
  <c r="D617" i="38"/>
  <c r="E617" i="38" s="1"/>
  <c r="C616" i="38"/>
  <c r="H616" i="38" s="1"/>
  <c r="H615" i="38"/>
  <c r="D615" i="38"/>
  <c r="E615" i="38" s="1"/>
  <c r="H614" i="38"/>
  <c r="D614" i="38"/>
  <c r="E614" i="38" s="1"/>
  <c r="H613" i="38"/>
  <c r="D613" i="38"/>
  <c r="E613" i="38" s="1"/>
  <c r="H612" i="38"/>
  <c r="D612" i="38"/>
  <c r="E612" i="38" s="1"/>
  <c r="H611" i="38"/>
  <c r="D611" i="38"/>
  <c r="D610" i="38" s="1"/>
  <c r="H610" i="38"/>
  <c r="C610" i="38"/>
  <c r="H609" i="38"/>
  <c r="D609" i="38"/>
  <c r="E609" i="38" s="1"/>
  <c r="H608" i="38"/>
  <c r="D608" i="38"/>
  <c r="E608" i="38" s="1"/>
  <c r="H607" i="38"/>
  <c r="D607" i="38"/>
  <c r="E607" i="38" s="1"/>
  <c r="H606" i="38"/>
  <c r="D606" i="38"/>
  <c r="H605" i="38"/>
  <c r="D605" i="38"/>
  <c r="E605" i="38" s="1"/>
  <c r="H604" i="38"/>
  <c r="E604" i="38"/>
  <c r="D604" i="38"/>
  <c r="C603" i="38"/>
  <c r="H603" i="38" s="1"/>
  <c r="H602" i="38"/>
  <c r="D602" i="38"/>
  <c r="E602" i="38" s="1"/>
  <c r="H601" i="38"/>
  <c r="E601" i="38"/>
  <c r="D601" i="38"/>
  <c r="H600" i="38"/>
  <c r="D600" i="38"/>
  <c r="E600" i="38" s="1"/>
  <c r="C599" i="38"/>
  <c r="H599" i="38" s="1"/>
  <c r="H598" i="38"/>
  <c r="D598" i="38"/>
  <c r="E598" i="38" s="1"/>
  <c r="H597" i="38"/>
  <c r="D597" i="38"/>
  <c r="E597" i="38" s="1"/>
  <c r="H596" i="38"/>
  <c r="D596" i="38"/>
  <c r="C595" i="38"/>
  <c r="H595" i="38" s="1"/>
  <c r="H594" i="38"/>
  <c r="D594" i="38"/>
  <c r="E594" i="38" s="1"/>
  <c r="H593" i="38"/>
  <c r="D593" i="38"/>
  <c r="C592" i="38"/>
  <c r="H592" i="38" s="1"/>
  <c r="H591" i="38"/>
  <c r="D591" i="38"/>
  <c r="E591" i="38" s="1"/>
  <c r="H590" i="38"/>
  <c r="D590" i="38"/>
  <c r="H589" i="38"/>
  <c r="D589" i="38"/>
  <c r="E589" i="38" s="1"/>
  <c r="H588" i="38"/>
  <c r="E588" i="38"/>
  <c r="D588" i="38"/>
  <c r="C587" i="38"/>
  <c r="H587" i="38" s="1"/>
  <c r="H586" i="38"/>
  <c r="D586" i="38"/>
  <c r="E586" i="38" s="1"/>
  <c r="H585" i="38"/>
  <c r="E585" i="38"/>
  <c r="D585" i="38"/>
  <c r="H584" i="38"/>
  <c r="D584" i="38"/>
  <c r="E584" i="38" s="1"/>
  <c r="H583" i="38"/>
  <c r="D583" i="38"/>
  <c r="E583" i="38" s="1"/>
  <c r="H582" i="38"/>
  <c r="D582" i="38"/>
  <c r="E582" i="38" s="1"/>
  <c r="E581" i="38" s="1"/>
  <c r="C581" i="38"/>
  <c r="H581" i="38" s="1"/>
  <c r="H580" i="38"/>
  <c r="D580" i="38"/>
  <c r="H579" i="38"/>
  <c r="D579" i="38"/>
  <c r="E579" i="38" s="1"/>
  <c r="H578" i="38"/>
  <c r="E578" i="38"/>
  <c r="D578" i="38"/>
  <c r="C577" i="38"/>
  <c r="H577" i="38" s="1"/>
  <c r="H576" i="38"/>
  <c r="D576" i="38"/>
  <c r="E576" i="38" s="1"/>
  <c r="H575" i="38"/>
  <c r="E575" i="38"/>
  <c r="D575" i="38"/>
  <c r="H574" i="38"/>
  <c r="D574" i="38"/>
  <c r="E574" i="38" s="1"/>
  <c r="H573" i="38"/>
  <c r="D573" i="38"/>
  <c r="E573" i="38" s="1"/>
  <c r="H572" i="38"/>
  <c r="D572" i="38"/>
  <c r="E572" i="38" s="1"/>
  <c r="H571" i="38"/>
  <c r="D571" i="38"/>
  <c r="E571" i="38" s="1"/>
  <c r="H570" i="38"/>
  <c r="D570" i="38"/>
  <c r="E570" i="38" s="1"/>
  <c r="C569" i="38"/>
  <c r="H569" i="38" s="1"/>
  <c r="H568" i="38"/>
  <c r="E568" i="38"/>
  <c r="D568" i="38"/>
  <c r="H567" i="38"/>
  <c r="D567" i="38"/>
  <c r="E567" i="38" s="1"/>
  <c r="H566" i="38"/>
  <c r="D566" i="38"/>
  <c r="E566" i="38" s="1"/>
  <c r="H565" i="38"/>
  <c r="D565" i="38"/>
  <c r="E565" i="38" s="1"/>
  <c r="H564" i="38"/>
  <c r="D564" i="38"/>
  <c r="E564" i="38" s="1"/>
  <c r="H563" i="38"/>
  <c r="D563" i="38"/>
  <c r="E563" i="38" s="1"/>
  <c r="C562" i="38"/>
  <c r="H562" i="38" s="1"/>
  <c r="H558" i="38"/>
  <c r="D558" i="38"/>
  <c r="E558" i="38" s="1"/>
  <c r="H557" i="38"/>
  <c r="D557" i="38"/>
  <c r="D556" i="38" s="1"/>
  <c r="C556" i="38"/>
  <c r="H556" i="38" s="1"/>
  <c r="H555" i="38"/>
  <c r="D555" i="38"/>
  <c r="E555" i="38" s="1"/>
  <c r="H554" i="38"/>
  <c r="D554" i="38"/>
  <c r="E554" i="38" s="1"/>
  <c r="H553" i="38"/>
  <c r="D553" i="38"/>
  <c r="E553" i="38" s="1"/>
  <c r="C552" i="38"/>
  <c r="H552" i="38" s="1"/>
  <c r="H549" i="38"/>
  <c r="D549" i="38"/>
  <c r="E549" i="38" s="1"/>
  <c r="H548" i="38"/>
  <c r="D548" i="38"/>
  <c r="E548" i="38" s="1"/>
  <c r="C547" i="38"/>
  <c r="H547" i="38" s="1"/>
  <c r="J547" i="38" s="1"/>
  <c r="H546" i="38"/>
  <c r="D546" i="38"/>
  <c r="E546" i="38" s="1"/>
  <c r="H545" i="38"/>
  <c r="D545" i="38"/>
  <c r="D544" i="38" s="1"/>
  <c r="C544" i="38"/>
  <c r="H544" i="38" s="1"/>
  <c r="H543" i="38"/>
  <c r="D543" i="38"/>
  <c r="E543" i="38" s="1"/>
  <c r="H542" i="38"/>
  <c r="D542" i="38"/>
  <c r="E542" i="38" s="1"/>
  <c r="H541" i="38"/>
  <c r="D541" i="38"/>
  <c r="E541" i="38" s="1"/>
  <c r="H540" i="38"/>
  <c r="D540" i="38"/>
  <c r="E540" i="38" s="1"/>
  <c r="H539" i="38"/>
  <c r="D539" i="38"/>
  <c r="E539" i="38" s="1"/>
  <c r="C538" i="38"/>
  <c r="H538" i="38" s="1"/>
  <c r="H537" i="38"/>
  <c r="D537" i="38"/>
  <c r="E537" i="38" s="1"/>
  <c r="H536" i="38"/>
  <c r="D536" i="38"/>
  <c r="E536" i="38" s="1"/>
  <c r="H535" i="38"/>
  <c r="D535" i="38"/>
  <c r="E535" i="38" s="1"/>
  <c r="H534" i="38"/>
  <c r="D534" i="38"/>
  <c r="E534" i="38" s="1"/>
  <c r="H533" i="38"/>
  <c r="D533" i="38"/>
  <c r="E533" i="38" s="1"/>
  <c r="H532" i="38"/>
  <c r="D532" i="38"/>
  <c r="E532" i="38" s="1"/>
  <c r="C531" i="38"/>
  <c r="H531" i="38" s="1"/>
  <c r="H530" i="38"/>
  <c r="D530" i="38"/>
  <c r="E530" i="38" s="1"/>
  <c r="E529" i="38" s="1"/>
  <c r="H529" i="38"/>
  <c r="C529" i="38"/>
  <c r="H527" i="38"/>
  <c r="D527" i="38"/>
  <c r="E527" i="38" s="1"/>
  <c r="H526" i="38"/>
  <c r="D526" i="38"/>
  <c r="E526" i="38" s="1"/>
  <c r="H525" i="38"/>
  <c r="D525" i="38"/>
  <c r="E525" i="38" s="1"/>
  <c r="H524" i="38"/>
  <c r="D524" i="38"/>
  <c r="E524" i="38" s="1"/>
  <c r="H523" i="38"/>
  <c r="D523" i="38"/>
  <c r="E523" i="38" s="1"/>
  <c r="C522" i="38"/>
  <c r="H522" i="38" s="1"/>
  <c r="H521" i="38"/>
  <c r="E521" i="38"/>
  <c r="D521" i="38"/>
  <c r="H520" i="38"/>
  <c r="D520" i="38"/>
  <c r="E520" i="38" s="1"/>
  <c r="H519" i="38"/>
  <c r="D519" i="38"/>
  <c r="E519" i="38" s="1"/>
  <c r="H518" i="38"/>
  <c r="D518" i="38"/>
  <c r="E518" i="38" s="1"/>
  <c r="H517" i="38"/>
  <c r="D517" i="38"/>
  <c r="E517" i="38" s="1"/>
  <c r="H516" i="38"/>
  <c r="D516" i="38"/>
  <c r="E516" i="38" s="1"/>
  <c r="H515" i="38"/>
  <c r="D515" i="38"/>
  <c r="E515" i="38" s="1"/>
  <c r="H514" i="38"/>
  <c r="D514" i="38"/>
  <c r="E514" i="38" s="1"/>
  <c r="C513" i="38"/>
  <c r="H513" i="38" s="1"/>
  <c r="H512" i="38"/>
  <c r="D512" i="38"/>
  <c r="E512" i="38" s="1"/>
  <c r="H511" i="38"/>
  <c r="D511" i="38"/>
  <c r="E511" i="38" s="1"/>
  <c r="H510" i="38"/>
  <c r="D510" i="38"/>
  <c r="E510" i="38" s="1"/>
  <c r="H508" i="38"/>
  <c r="D508" i="38"/>
  <c r="E508" i="38" s="1"/>
  <c r="H507" i="38"/>
  <c r="D507" i="38"/>
  <c r="H506" i="38"/>
  <c r="D506" i="38"/>
  <c r="E506" i="38" s="1"/>
  <c r="H505" i="38"/>
  <c r="D505" i="38"/>
  <c r="E505" i="38" s="1"/>
  <c r="C504" i="38"/>
  <c r="H504" i="38" s="1"/>
  <c r="H503" i="38"/>
  <c r="D503" i="38"/>
  <c r="E503" i="38" s="1"/>
  <c r="H502" i="38"/>
  <c r="E502" i="38"/>
  <c r="D502" i="38"/>
  <c r="H501" i="38"/>
  <c r="D501" i="38"/>
  <c r="E501" i="38" s="1"/>
  <c r="H500" i="38"/>
  <c r="D500" i="38"/>
  <c r="E500" i="38" s="1"/>
  <c r="H499" i="38"/>
  <c r="D499" i="38"/>
  <c r="E499" i="38" s="1"/>
  <c r="H498" i="38"/>
  <c r="D498" i="38"/>
  <c r="C497" i="38"/>
  <c r="H497" i="38" s="1"/>
  <c r="H496" i="38"/>
  <c r="D496" i="38"/>
  <c r="E496" i="38" s="1"/>
  <c r="H495" i="38"/>
  <c r="D495" i="38"/>
  <c r="D494" i="38" s="1"/>
  <c r="H494" i="38"/>
  <c r="C494" i="38"/>
  <c r="H493" i="38"/>
  <c r="D493" i="38"/>
  <c r="E493" i="38" s="1"/>
  <c r="H492" i="38"/>
  <c r="D492" i="38"/>
  <c r="C491" i="38"/>
  <c r="H491" i="38" s="1"/>
  <c r="H490" i="38"/>
  <c r="D490" i="38"/>
  <c r="E490" i="38" s="1"/>
  <c r="H489" i="38"/>
  <c r="D489" i="38"/>
  <c r="E489" i="38" s="1"/>
  <c r="H488" i="38"/>
  <c r="D488" i="38"/>
  <c r="E488" i="38" s="1"/>
  <c r="H487" i="38"/>
  <c r="D487" i="38"/>
  <c r="C486" i="38"/>
  <c r="H486" i="38" s="1"/>
  <c r="H485" i="38"/>
  <c r="D485" i="38"/>
  <c r="E485" i="38" s="1"/>
  <c r="H482" i="38"/>
  <c r="H481" i="38"/>
  <c r="D481" i="38"/>
  <c r="E481" i="38" s="1"/>
  <c r="H480" i="38"/>
  <c r="D480" i="38"/>
  <c r="E480" i="38" s="1"/>
  <c r="H479" i="38"/>
  <c r="D479" i="38"/>
  <c r="E479" i="38" s="1"/>
  <c r="H478" i="38"/>
  <c r="D478" i="38"/>
  <c r="E478" i="38" s="1"/>
  <c r="C477" i="38"/>
  <c r="H477" i="38" s="1"/>
  <c r="H476" i="38"/>
  <c r="D476" i="38"/>
  <c r="E476" i="38" s="1"/>
  <c r="H475" i="38"/>
  <c r="D475" i="38"/>
  <c r="E475" i="38" s="1"/>
  <c r="C474" i="38"/>
  <c r="H474" i="38" s="1"/>
  <c r="H473" i="38"/>
  <c r="D473" i="38"/>
  <c r="E473" i="38" s="1"/>
  <c r="H472" i="38"/>
  <c r="D472" i="38"/>
  <c r="E472" i="38" s="1"/>
  <c r="H471" i="38"/>
  <c r="D471" i="38"/>
  <c r="E471" i="38" s="1"/>
  <c r="H470" i="38"/>
  <c r="D470" i="38"/>
  <c r="H469" i="38"/>
  <c r="E469" i="38"/>
  <c r="D469" i="38"/>
  <c r="C468" i="38"/>
  <c r="H468" i="38" s="1"/>
  <c r="H467" i="38"/>
  <c r="D467" i="38"/>
  <c r="E467" i="38" s="1"/>
  <c r="H466" i="38"/>
  <c r="D466" i="38"/>
  <c r="H465" i="38"/>
  <c r="D465" i="38"/>
  <c r="E465" i="38" s="1"/>
  <c r="H464" i="38"/>
  <c r="D464" i="38"/>
  <c r="E464" i="38" s="1"/>
  <c r="C463" i="38"/>
  <c r="H463" i="38" s="1"/>
  <c r="H462" i="38"/>
  <c r="D462" i="38"/>
  <c r="E462" i="38" s="1"/>
  <c r="H461" i="38"/>
  <c r="E461" i="38"/>
  <c r="D461" i="38"/>
  <c r="H460" i="38"/>
  <c r="D460" i="38"/>
  <c r="E460" i="38" s="1"/>
  <c r="C459" i="38"/>
  <c r="H459" i="38" s="1"/>
  <c r="H458" i="38"/>
  <c r="D458" i="38"/>
  <c r="E458" i="38" s="1"/>
  <c r="H457" i="38"/>
  <c r="D457" i="38"/>
  <c r="E457" i="38" s="1"/>
  <c r="H456" i="38"/>
  <c r="D456" i="38"/>
  <c r="C455" i="38"/>
  <c r="H455" i="38" s="1"/>
  <c r="H454" i="38"/>
  <c r="D454" i="38"/>
  <c r="E454" i="38" s="1"/>
  <c r="H453" i="38"/>
  <c r="D453" i="38"/>
  <c r="H452" i="38"/>
  <c r="D452" i="38"/>
  <c r="E452" i="38" s="1"/>
  <c r="H451" i="38"/>
  <c r="D451" i="38"/>
  <c r="E451" i="38" s="1"/>
  <c r="C450" i="38"/>
  <c r="H450" i="38" s="1"/>
  <c r="H449" i="38"/>
  <c r="D449" i="38"/>
  <c r="E449" i="38" s="1"/>
  <c r="H448" i="38"/>
  <c r="E448" i="38"/>
  <c r="D448" i="38"/>
  <c r="H447" i="38"/>
  <c r="D447" i="38"/>
  <c r="E447" i="38" s="1"/>
  <c r="H446" i="38"/>
  <c r="D446" i="38"/>
  <c r="E446" i="38" s="1"/>
  <c r="D445" i="38"/>
  <c r="C445" i="38"/>
  <c r="H445" i="38" s="1"/>
  <c r="H443" i="38"/>
  <c r="D443" i="38"/>
  <c r="E443" i="38" s="1"/>
  <c r="H442" i="38"/>
  <c r="D442" i="38"/>
  <c r="E442" i="38" s="1"/>
  <c r="H441" i="38"/>
  <c r="D441" i="38"/>
  <c r="E441" i="38" s="1"/>
  <c r="H440" i="38"/>
  <c r="D440" i="38"/>
  <c r="E440" i="38" s="1"/>
  <c r="H439" i="38"/>
  <c r="D439" i="38"/>
  <c r="E439" i="38" s="1"/>
  <c r="H438" i="38"/>
  <c r="D438" i="38"/>
  <c r="E438" i="38" s="1"/>
  <c r="H437" i="38"/>
  <c r="D437" i="38"/>
  <c r="E437" i="38" s="1"/>
  <c r="H436" i="38"/>
  <c r="E436" i="38"/>
  <c r="D436" i="38"/>
  <c r="H435" i="38"/>
  <c r="D435" i="38"/>
  <c r="E435" i="38" s="1"/>
  <c r="H434" i="38"/>
  <c r="D434" i="38"/>
  <c r="E434" i="38" s="1"/>
  <c r="H433" i="38"/>
  <c r="D433" i="38"/>
  <c r="E433" i="38" s="1"/>
  <c r="H432" i="38"/>
  <c r="D432" i="38"/>
  <c r="E432" i="38" s="1"/>
  <c r="H431" i="38"/>
  <c r="D431" i="38"/>
  <c r="H430" i="38"/>
  <c r="D430" i="38"/>
  <c r="E430" i="38" s="1"/>
  <c r="C429" i="38"/>
  <c r="H429" i="38" s="1"/>
  <c r="H428" i="38"/>
  <c r="D428" i="38"/>
  <c r="E428" i="38" s="1"/>
  <c r="H427" i="38"/>
  <c r="D427" i="38"/>
  <c r="E427" i="38" s="1"/>
  <c r="H426" i="38"/>
  <c r="D426" i="38"/>
  <c r="E426" i="38" s="1"/>
  <c r="H425" i="38"/>
  <c r="D425" i="38"/>
  <c r="H424" i="38"/>
  <c r="D424" i="38"/>
  <c r="E424" i="38" s="1"/>
  <c r="H423" i="38"/>
  <c r="D423" i="38"/>
  <c r="E423" i="38" s="1"/>
  <c r="C422" i="38"/>
  <c r="H422" i="38" s="1"/>
  <c r="H421" i="38"/>
  <c r="D421" i="38"/>
  <c r="E421" i="38" s="1"/>
  <c r="H420" i="38"/>
  <c r="E420" i="38"/>
  <c r="D420" i="38"/>
  <c r="H419" i="38"/>
  <c r="D419" i="38"/>
  <c r="E419" i="38" s="1"/>
  <c r="H418" i="38"/>
  <c r="D418" i="38"/>
  <c r="E418" i="38" s="1"/>
  <c r="H417" i="38"/>
  <c r="D417" i="38"/>
  <c r="E417" i="38" s="1"/>
  <c r="H416" i="38"/>
  <c r="H415" i="38"/>
  <c r="D415" i="38"/>
  <c r="E415" i="38" s="1"/>
  <c r="H414" i="38"/>
  <c r="D414" i="38"/>
  <c r="E414" i="38" s="1"/>
  <c r="H413" i="38"/>
  <c r="D413" i="38"/>
  <c r="E413" i="38" s="1"/>
  <c r="E412" i="38" s="1"/>
  <c r="C412" i="38"/>
  <c r="H412" i="38" s="1"/>
  <c r="H411" i="38"/>
  <c r="D411" i="38"/>
  <c r="E411" i="38" s="1"/>
  <c r="H410" i="38"/>
  <c r="D410" i="38"/>
  <c r="E410" i="38" s="1"/>
  <c r="C409" i="38"/>
  <c r="H409" i="38" s="1"/>
  <c r="H408" i="38"/>
  <c r="D408" i="38"/>
  <c r="E408" i="38" s="1"/>
  <c r="H407" i="38"/>
  <c r="D407" i="38"/>
  <c r="E407" i="38" s="1"/>
  <c r="H406" i="38"/>
  <c r="D406" i="38"/>
  <c r="E406" i="38" s="1"/>
  <c r="H405" i="38"/>
  <c r="D405" i="38"/>
  <c r="E405" i="38" s="1"/>
  <c r="C404" i="38"/>
  <c r="H404" i="38" s="1"/>
  <c r="H403" i="38"/>
  <c r="E403" i="38"/>
  <c r="D403" i="38"/>
  <c r="H402" i="38"/>
  <c r="D402" i="38"/>
  <c r="E402" i="38" s="1"/>
  <c r="H401" i="38"/>
  <c r="D401" i="38"/>
  <c r="E401" i="38" s="1"/>
  <c r="H400" i="38"/>
  <c r="D400" i="38"/>
  <c r="E400" i="38" s="1"/>
  <c r="C399" i="38"/>
  <c r="H399" i="38" s="1"/>
  <c r="H398" i="38"/>
  <c r="D398" i="38"/>
  <c r="E398" i="38" s="1"/>
  <c r="H397" i="38"/>
  <c r="D397" i="38"/>
  <c r="E397" i="38" s="1"/>
  <c r="H396" i="38"/>
  <c r="D396" i="38"/>
  <c r="E396" i="38" s="1"/>
  <c r="E395" i="38" s="1"/>
  <c r="D395" i="38"/>
  <c r="C395" i="38"/>
  <c r="H395" i="38" s="1"/>
  <c r="H394" i="38"/>
  <c r="D394" i="38"/>
  <c r="D392" i="38" s="1"/>
  <c r="H393" i="38"/>
  <c r="E393" i="38"/>
  <c r="D393" i="38"/>
  <c r="C392" i="38"/>
  <c r="H392" i="38" s="1"/>
  <c r="H391" i="38"/>
  <c r="D391" i="38"/>
  <c r="E391" i="38" s="1"/>
  <c r="H390" i="38"/>
  <c r="D390" i="38"/>
  <c r="E390" i="38" s="1"/>
  <c r="H389" i="38"/>
  <c r="D389" i="38"/>
  <c r="E389" i="38" s="1"/>
  <c r="C388" i="38"/>
  <c r="H388" i="38" s="1"/>
  <c r="H387" i="38"/>
  <c r="D387" i="38"/>
  <c r="E387" i="38" s="1"/>
  <c r="H386" i="38"/>
  <c r="D386" i="38"/>
  <c r="E386" i="38" s="1"/>
  <c r="H385" i="38"/>
  <c r="D385" i="38"/>
  <c r="E385" i="38" s="1"/>
  <c r="H384" i="38"/>
  <c r="D384" i="38"/>
  <c r="E384" i="38" s="1"/>
  <c r="H383" i="38"/>
  <c r="D383" i="38"/>
  <c r="C382" i="38"/>
  <c r="H382" i="38" s="1"/>
  <c r="H381" i="38"/>
  <c r="D381" i="38"/>
  <c r="E381" i="38" s="1"/>
  <c r="H380" i="38"/>
  <c r="D380" i="38"/>
  <c r="E380" i="38" s="1"/>
  <c r="H379" i="38"/>
  <c r="D379" i="38"/>
  <c r="E379" i="38" s="1"/>
  <c r="C378" i="38"/>
  <c r="H378" i="38" s="1"/>
  <c r="H377" i="38"/>
  <c r="D377" i="38"/>
  <c r="E377" i="38" s="1"/>
  <c r="H376" i="38"/>
  <c r="D376" i="38"/>
  <c r="E376" i="38" s="1"/>
  <c r="H375" i="38"/>
  <c r="D375" i="38"/>
  <c r="E375" i="38" s="1"/>
  <c r="H374" i="38"/>
  <c r="D374" i="38"/>
  <c r="E374" i="38" s="1"/>
  <c r="C373" i="38"/>
  <c r="H373" i="38" s="1"/>
  <c r="H372" i="38"/>
  <c r="D372" i="38"/>
  <c r="E372" i="38" s="1"/>
  <c r="H371" i="38"/>
  <c r="D371" i="38"/>
  <c r="E371" i="38" s="1"/>
  <c r="H370" i="38"/>
  <c r="D370" i="38"/>
  <c r="E370" i="38" s="1"/>
  <c r="H369" i="38"/>
  <c r="D369" i="38"/>
  <c r="E369" i="38" s="1"/>
  <c r="C368" i="38"/>
  <c r="H368" i="38" s="1"/>
  <c r="H367" i="38"/>
  <c r="D367" i="38"/>
  <c r="E367" i="38" s="1"/>
  <c r="H366" i="38"/>
  <c r="D366" i="38"/>
  <c r="E366" i="38" s="1"/>
  <c r="H365" i="38"/>
  <c r="E365" i="38"/>
  <c r="D365" i="38"/>
  <c r="H364" i="38"/>
  <c r="D364" i="38"/>
  <c r="E364" i="38" s="1"/>
  <c r="H363" i="38"/>
  <c r="D363" i="38"/>
  <c r="E363" i="38" s="1"/>
  <c r="D362" i="38"/>
  <c r="C362" i="38"/>
  <c r="H362" i="38" s="1"/>
  <c r="H361" i="38"/>
  <c r="D361" i="38"/>
  <c r="E361" i="38" s="1"/>
  <c r="H360" i="38"/>
  <c r="D360" i="38"/>
  <c r="E360" i="38" s="1"/>
  <c r="H359" i="38"/>
  <c r="D359" i="38"/>
  <c r="E359" i="38" s="1"/>
  <c r="H358" i="38"/>
  <c r="D358" i="38"/>
  <c r="D357" i="38" s="1"/>
  <c r="C357" i="38"/>
  <c r="H357" i="38" s="1"/>
  <c r="H356" i="38"/>
  <c r="D356" i="38"/>
  <c r="E356" i="38" s="1"/>
  <c r="H355" i="38"/>
  <c r="D355" i="38"/>
  <c r="E355" i="38" s="1"/>
  <c r="H354" i="38"/>
  <c r="D354" i="38"/>
  <c r="E354" i="38" s="1"/>
  <c r="C353" i="38"/>
  <c r="H353" i="38" s="1"/>
  <c r="H352" i="38"/>
  <c r="E352" i="38"/>
  <c r="D352" i="38"/>
  <c r="H351" i="38"/>
  <c r="D351" i="38"/>
  <c r="E351" i="38" s="1"/>
  <c r="H350" i="38"/>
  <c r="D350" i="38"/>
  <c r="E350" i="38" s="1"/>
  <c r="H349" i="38"/>
  <c r="D349" i="38"/>
  <c r="E349" i="38" s="1"/>
  <c r="C348" i="38"/>
  <c r="H348" i="38" s="1"/>
  <c r="H347" i="38"/>
  <c r="D347" i="38"/>
  <c r="E347" i="38" s="1"/>
  <c r="H346" i="38"/>
  <c r="D346" i="38"/>
  <c r="E346" i="38" s="1"/>
  <c r="H345" i="38"/>
  <c r="D345" i="38"/>
  <c r="E345" i="38" s="1"/>
  <c r="E344" i="38" s="1"/>
  <c r="C344" i="38"/>
  <c r="H344" i="38" s="1"/>
  <c r="H343" i="38"/>
  <c r="D343" i="38"/>
  <c r="E343" i="38" s="1"/>
  <c r="H342" i="38"/>
  <c r="E342" i="38"/>
  <c r="D342" i="38"/>
  <c r="H341" i="38"/>
  <c r="D341" i="38"/>
  <c r="E341" i="38" s="1"/>
  <c r="C340" i="38"/>
  <c r="H340" i="38" s="1"/>
  <c r="H338" i="38"/>
  <c r="D338" i="38"/>
  <c r="E338" i="38" s="1"/>
  <c r="H337" i="38"/>
  <c r="E337" i="38"/>
  <c r="D337" i="38"/>
  <c r="H336" i="38"/>
  <c r="D336" i="38"/>
  <c r="E336" i="38" s="1"/>
  <c r="H335" i="38"/>
  <c r="D335" i="38"/>
  <c r="E335" i="38" s="1"/>
  <c r="H334" i="38"/>
  <c r="D334" i="38"/>
  <c r="E334" i="38" s="1"/>
  <c r="H333" i="38"/>
  <c r="D333" i="38"/>
  <c r="E333" i="38" s="1"/>
  <c r="H332" i="38"/>
  <c r="D332" i="38"/>
  <c r="E332" i="38" s="1"/>
  <c r="H331" i="38"/>
  <c r="H330" i="38"/>
  <c r="D330" i="38"/>
  <c r="E330" i="38" s="1"/>
  <c r="H329" i="38"/>
  <c r="D329" i="38"/>
  <c r="E329" i="38" s="1"/>
  <c r="C328" i="38"/>
  <c r="H328" i="38" s="1"/>
  <c r="H327" i="38"/>
  <c r="E327" i="38"/>
  <c r="D327" i="38"/>
  <c r="H326" i="38"/>
  <c r="D326" i="38"/>
  <c r="E326" i="38" s="1"/>
  <c r="C325" i="38"/>
  <c r="H325" i="38" s="1"/>
  <c r="H324" i="38"/>
  <c r="D324" i="38"/>
  <c r="E324" i="38" s="1"/>
  <c r="H323" i="38"/>
  <c r="D323" i="38"/>
  <c r="E323" i="38" s="1"/>
  <c r="H322" i="38"/>
  <c r="D322" i="38"/>
  <c r="E322" i="38" s="1"/>
  <c r="H321" i="38"/>
  <c r="D321" i="38"/>
  <c r="E321" i="38" s="1"/>
  <c r="H320" i="38"/>
  <c r="D320" i="38"/>
  <c r="E320" i="38" s="1"/>
  <c r="H319" i="38"/>
  <c r="D319" i="38"/>
  <c r="E319" i="38" s="1"/>
  <c r="H318" i="38"/>
  <c r="D318" i="38"/>
  <c r="E318" i="38" s="1"/>
  <c r="H317" i="38"/>
  <c r="D317" i="38"/>
  <c r="E317" i="38" s="1"/>
  <c r="H316" i="38"/>
  <c r="E316" i="38"/>
  <c r="D316" i="38"/>
  <c r="C315" i="38"/>
  <c r="H315" i="38" s="1"/>
  <c r="H313" i="38"/>
  <c r="D313" i="38"/>
  <c r="E313" i="38" s="1"/>
  <c r="H312" i="38"/>
  <c r="D312" i="38"/>
  <c r="E312" i="38" s="1"/>
  <c r="H311" i="38"/>
  <c r="D311" i="38"/>
  <c r="E311" i="38" s="1"/>
  <c r="H310" i="38"/>
  <c r="D310" i="38"/>
  <c r="E310" i="38" s="1"/>
  <c r="H309" i="38"/>
  <c r="D309" i="38"/>
  <c r="E309" i="38" s="1"/>
  <c r="H308" i="38"/>
  <c r="H307" i="38"/>
  <c r="D307" i="38"/>
  <c r="E307" i="38" s="1"/>
  <c r="H306" i="38"/>
  <c r="D306" i="38"/>
  <c r="E306" i="38" s="1"/>
  <c r="C305" i="38"/>
  <c r="H305" i="38" s="1"/>
  <c r="H304" i="38"/>
  <c r="D304" i="38"/>
  <c r="E304" i="38" s="1"/>
  <c r="H303" i="38"/>
  <c r="D303" i="38"/>
  <c r="E303" i="38" s="1"/>
  <c r="C302" i="38"/>
  <c r="H302" i="38" s="1"/>
  <c r="H301" i="38"/>
  <c r="D301" i="38"/>
  <c r="E301" i="38" s="1"/>
  <c r="H300" i="38"/>
  <c r="D300" i="38"/>
  <c r="E300" i="38" s="1"/>
  <c r="H299" i="38"/>
  <c r="D299" i="38"/>
  <c r="D298" i="38" s="1"/>
  <c r="C298" i="38"/>
  <c r="H297" i="38"/>
  <c r="D297" i="38"/>
  <c r="E297" i="38" s="1"/>
  <c r="E296" i="38" s="1"/>
  <c r="C296" i="38"/>
  <c r="H296" i="38" s="1"/>
  <c r="H295" i="38"/>
  <c r="D295" i="38"/>
  <c r="E295" i="38" s="1"/>
  <c r="H294" i="38"/>
  <c r="D294" i="38"/>
  <c r="E294" i="38" s="1"/>
  <c r="H293" i="38"/>
  <c r="E293" i="38"/>
  <c r="D293" i="38"/>
  <c r="H292" i="38"/>
  <c r="D292" i="38"/>
  <c r="E292" i="38" s="1"/>
  <c r="H291" i="38"/>
  <c r="D291" i="38"/>
  <c r="E291" i="38" s="1"/>
  <c r="H290" i="38"/>
  <c r="D290" i="38"/>
  <c r="E290" i="38" s="1"/>
  <c r="C289" i="38"/>
  <c r="H289" i="38" s="1"/>
  <c r="H288" i="38"/>
  <c r="D288" i="38"/>
  <c r="E288" i="38" s="1"/>
  <c r="H287" i="38"/>
  <c r="D287" i="38"/>
  <c r="E287" i="38" s="1"/>
  <c r="H286" i="38"/>
  <c r="E286" i="38"/>
  <c r="D286" i="38"/>
  <c r="H285" i="38"/>
  <c r="D285" i="38"/>
  <c r="E285" i="38" s="1"/>
  <c r="H284" i="38"/>
  <c r="D284" i="38"/>
  <c r="E284" i="38" s="1"/>
  <c r="H283" i="38"/>
  <c r="D283" i="38"/>
  <c r="E283" i="38" s="1"/>
  <c r="H282" i="38"/>
  <c r="D282" i="38"/>
  <c r="E282" i="38" s="1"/>
  <c r="H281" i="38"/>
  <c r="D281" i="38"/>
  <c r="E281" i="38" s="1"/>
  <c r="H280" i="38"/>
  <c r="D280" i="38"/>
  <c r="E280" i="38" s="1"/>
  <c r="H279" i="38"/>
  <c r="D279" i="38"/>
  <c r="E279" i="38" s="1"/>
  <c r="H278" i="38"/>
  <c r="E278" i="38"/>
  <c r="D278" i="38"/>
  <c r="H277" i="38"/>
  <c r="D277" i="38"/>
  <c r="E277" i="38" s="1"/>
  <c r="H276" i="38"/>
  <c r="D276" i="38"/>
  <c r="E276" i="38" s="1"/>
  <c r="H275" i="38"/>
  <c r="D275" i="38"/>
  <c r="E275" i="38" s="1"/>
  <c r="H274" i="38"/>
  <c r="D274" i="38"/>
  <c r="E274" i="38" s="1"/>
  <c r="H273" i="38"/>
  <c r="D273" i="38"/>
  <c r="E273" i="38" s="1"/>
  <c r="H272" i="38"/>
  <c r="D272" i="38"/>
  <c r="E272" i="38" s="1"/>
  <c r="H271" i="38"/>
  <c r="D271" i="38"/>
  <c r="E271" i="38" s="1"/>
  <c r="H270" i="38"/>
  <c r="E270" i="38"/>
  <c r="D270" i="38"/>
  <c r="H269" i="38"/>
  <c r="D269" i="38"/>
  <c r="E269" i="38" s="1"/>
  <c r="H268" i="38"/>
  <c r="D268" i="38"/>
  <c r="E268" i="38" s="1"/>
  <c r="H267" i="38"/>
  <c r="D267" i="38"/>
  <c r="E267" i="38" s="1"/>
  <c r="H266" i="38"/>
  <c r="D266" i="38"/>
  <c r="E266" i="38" s="1"/>
  <c r="C265" i="38"/>
  <c r="H265" i="38" s="1"/>
  <c r="H264" i="38"/>
  <c r="D264" i="38"/>
  <c r="E264" i="38" s="1"/>
  <c r="H262" i="38"/>
  <c r="E262" i="38"/>
  <c r="D262" i="38"/>
  <c r="H261" i="38"/>
  <c r="D261" i="38"/>
  <c r="E261" i="38" s="1"/>
  <c r="C260" i="38"/>
  <c r="H260" i="38" s="1"/>
  <c r="D252" i="38"/>
  <c r="E252" i="38" s="1"/>
  <c r="D251" i="38"/>
  <c r="E251" i="38" s="1"/>
  <c r="E250" i="38" s="1"/>
  <c r="C250" i="38"/>
  <c r="D249" i="38"/>
  <c r="E249" i="38" s="1"/>
  <c r="D248" i="38"/>
  <c r="E248" i="38" s="1"/>
  <c r="D247" i="38"/>
  <c r="E247" i="38" s="1"/>
  <c r="D246" i="38"/>
  <c r="E246" i="38" s="1"/>
  <c r="D245" i="38"/>
  <c r="E245" i="38" s="1"/>
  <c r="C244" i="38"/>
  <c r="C243" i="38" s="1"/>
  <c r="D242" i="38"/>
  <c r="D241" i="38"/>
  <c r="E241" i="38" s="1"/>
  <c r="D240" i="38"/>
  <c r="E240" i="38" s="1"/>
  <c r="C239" i="38"/>
  <c r="C238" i="38" s="1"/>
  <c r="D237" i="38"/>
  <c r="E237" i="38" s="1"/>
  <c r="E236" i="38" s="1"/>
  <c r="E235" i="38" s="1"/>
  <c r="C236" i="38"/>
  <c r="C235" i="38"/>
  <c r="D234" i="38"/>
  <c r="D233" i="38" s="1"/>
  <c r="C233" i="38"/>
  <c r="D232" i="38"/>
  <c r="E232" i="38" s="1"/>
  <c r="D231" i="38"/>
  <c r="E231" i="38" s="1"/>
  <c r="D230" i="38"/>
  <c r="E230" i="38" s="1"/>
  <c r="C229" i="38"/>
  <c r="D227" i="38"/>
  <c r="E227" i="38" s="1"/>
  <c r="E226" i="38"/>
  <c r="D226" i="38"/>
  <c r="D225" i="38"/>
  <c r="E225" i="38" s="1"/>
  <c r="E224" i="38"/>
  <c r="D224" i="38"/>
  <c r="D223" i="38" s="1"/>
  <c r="D222" i="38" s="1"/>
  <c r="C223" i="38"/>
  <c r="C222" i="38" s="1"/>
  <c r="D221" i="38"/>
  <c r="D220" i="38" s="1"/>
  <c r="C220" i="38"/>
  <c r="D219" i="38"/>
  <c r="E219" i="38" s="1"/>
  <c r="D218" i="38"/>
  <c r="E218" i="38" s="1"/>
  <c r="D217" i="38"/>
  <c r="E217" i="38" s="1"/>
  <c r="C216" i="38"/>
  <c r="C215" i="38" s="1"/>
  <c r="D214" i="38"/>
  <c r="E214" i="38" s="1"/>
  <c r="E213" i="38" s="1"/>
  <c r="C213" i="38"/>
  <c r="D212" i="38"/>
  <c r="E212" i="38" s="1"/>
  <c r="E211" i="38" s="1"/>
  <c r="C211" i="38"/>
  <c r="D210" i="38"/>
  <c r="E210" i="38" s="1"/>
  <c r="D209" i="38"/>
  <c r="E209" i="38" s="1"/>
  <c r="D208" i="38"/>
  <c r="E208" i="38" s="1"/>
  <c r="C207" i="38"/>
  <c r="D206" i="38"/>
  <c r="E206" i="38" s="1"/>
  <c r="D205" i="38"/>
  <c r="C204" i="38"/>
  <c r="E202" i="38"/>
  <c r="E201" i="38" s="1"/>
  <c r="E200" i="38" s="1"/>
  <c r="D202" i="38"/>
  <c r="D201" i="38"/>
  <c r="C201" i="38"/>
  <c r="C200" i="38" s="1"/>
  <c r="D200" i="38"/>
  <c r="D199" i="38"/>
  <c r="E199" i="38" s="1"/>
  <c r="E198" i="38" s="1"/>
  <c r="E197" i="38" s="1"/>
  <c r="D198" i="38"/>
  <c r="D197" i="38" s="1"/>
  <c r="C198" i="38"/>
  <c r="C197" i="38" s="1"/>
  <c r="E196" i="38"/>
  <c r="E195" i="38" s="1"/>
  <c r="D196" i="38"/>
  <c r="D195" i="38" s="1"/>
  <c r="C195" i="38"/>
  <c r="D194" i="38"/>
  <c r="E194" i="38" s="1"/>
  <c r="E193" i="38" s="1"/>
  <c r="C193" i="38"/>
  <c r="D192" i="38"/>
  <c r="E192" i="38" s="1"/>
  <c r="D191" i="38"/>
  <c r="E191" i="38" s="1"/>
  <c r="D190" i="38"/>
  <c r="C189" i="38"/>
  <c r="D187" i="38"/>
  <c r="E187" i="38" s="1"/>
  <c r="E186" i="38"/>
  <c r="D186" i="38"/>
  <c r="C185" i="38"/>
  <c r="C184" i="38" s="1"/>
  <c r="E183" i="38"/>
  <c r="E182" i="38" s="1"/>
  <c r="D183" i="38"/>
  <c r="D182" i="38" s="1"/>
  <c r="C182" i="38"/>
  <c r="D181" i="38"/>
  <c r="E181" i="38" s="1"/>
  <c r="E180" i="38" s="1"/>
  <c r="C180" i="38"/>
  <c r="C179" i="38"/>
  <c r="H176" i="38"/>
  <c r="D176" i="38"/>
  <c r="E176" i="38" s="1"/>
  <c r="H175" i="38"/>
  <c r="D175" i="38"/>
  <c r="E175" i="38" s="1"/>
  <c r="C174" i="38"/>
  <c r="H174" i="38" s="1"/>
  <c r="H173" i="38"/>
  <c r="E173" i="38"/>
  <c r="D173" i="38"/>
  <c r="H172" i="38"/>
  <c r="D172" i="38"/>
  <c r="E172" i="38" s="1"/>
  <c r="C171" i="38"/>
  <c r="H171" i="38" s="1"/>
  <c r="H169" i="38"/>
  <c r="D169" i="38"/>
  <c r="E169" i="38" s="1"/>
  <c r="H168" i="38"/>
  <c r="E168" i="38"/>
  <c r="D168" i="38"/>
  <c r="H167" i="38"/>
  <c r="C167" i="38"/>
  <c r="H166" i="38"/>
  <c r="D166" i="38"/>
  <c r="E166" i="38" s="1"/>
  <c r="H165" i="38"/>
  <c r="D165" i="38"/>
  <c r="E165" i="38" s="1"/>
  <c r="C164" i="38"/>
  <c r="C163" i="38" s="1"/>
  <c r="H163" i="38" s="1"/>
  <c r="J163" i="38" s="1"/>
  <c r="H162" i="38"/>
  <c r="D162" i="38"/>
  <c r="E162" i="38" s="1"/>
  <c r="H161" i="38"/>
  <c r="D161" i="38"/>
  <c r="E161" i="38" s="1"/>
  <c r="C160" i="38"/>
  <c r="H160" i="38" s="1"/>
  <c r="H159" i="38"/>
  <c r="D159" i="38"/>
  <c r="E159" i="38" s="1"/>
  <c r="H158" i="38"/>
  <c r="D158" i="38"/>
  <c r="E158" i="38" s="1"/>
  <c r="C157" i="38"/>
  <c r="H157" i="38" s="1"/>
  <c r="H156" i="38"/>
  <c r="D156" i="38"/>
  <c r="E156" i="38" s="1"/>
  <c r="H155" i="38"/>
  <c r="D155" i="38"/>
  <c r="E155" i="38" s="1"/>
  <c r="C154" i="38"/>
  <c r="H154" i="38" s="1"/>
  <c r="H151" i="38"/>
  <c r="D151" i="38"/>
  <c r="E151" i="38" s="1"/>
  <c r="H150" i="38"/>
  <c r="D150" i="38"/>
  <c r="C149" i="38"/>
  <c r="H149" i="38" s="1"/>
  <c r="H148" i="38"/>
  <c r="D148" i="38"/>
  <c r="E148" i="38" s="1"/>
  <c r="H147" i="38"/>
  <c r="D147" i="38"/>
  <c r="C146" i="38"/>
  <c r="H146" i="38" s="1"/>
  <c r="H145" i="38"/>
  <c r="D145" i="38"/>
  <c r="E145" i="38" s="1"/>
  <c r="H144" i="38"/>
  <c r="D144" i="38"/>
  <c r="C143" i="38"/>
  <c r="H143" i="38" s="1"/>
  <c r="H142" i="38"/>
  <c r="D142" i="38"/>
  <c r="E142" i="38" s="1"/>
  <c r="H141" i="38"/>
  <c r="D141" i="38"/>
  <c r="C140" i="38"/>
  <c r="H140" i="38" s="1"/>
  <c r="H139" i="38"/>
  <c r="D139" i="38"/>
  <c r="E139" i="38" s="1"/>
  <c r="H138" i="38"/>
  <c r="D138" i="38"/>
  <c r="E138" i="38" s="1"/>
  <c r="H137" i="38"/>
  <c r="D137" i="38"/>
  <c r="E137" i="38" s="1"/>
  <c r="C136" i="38"/>
  <c r="H134" i="38"/>
  <c r="D134" i="38"/>
  <c r="E134" i="38" s="1"/>
  <c r="H133" i="38"/>
  <c r="D133" i="38"/>
  <c r="C132" i="38"/>
  <c r="H132" i="38" s="1"/>
  <c r="H131" i="38"/>
  <c r="D131" i="38"/>
  <c r="E131" i="38" s="1"/>
  <c r="H130" i="38"/>
  <c r="D130" i="38"/>
  <c r="C129" i="38"/>
  <c r="H129" i="38" s="1"/>
  <c r="H128" i="38"/>
  <c r="D128" i="38"/>
  <c r="E128" i="38" s="1"/>
  <c r="H127" i="38"/>
  <c r="D127" i="38"/>
  <c r="C126" i="38"/>
  <c r="H126" i="38" s="1"/>
  <c r="H125" i="38"/>
  <c r="D125" i="38"/>
  <c r="E125" i="38" s="1"/>
  <c r="H124" i="38"/>
  <c r="D124" i="38"/>
  <c r="C123" i="38"/>
  <c r="H123" i="38" s="1"/>
  <c r="H122" i="38"/>
  <c r="D122" i="38"/>
  <c r="E122" i="38" s="1"/>
  <c r="H121" i="38"/>
  <c r="D121" i="38"/>
  <c r="C120" i="38"/>
  <c r="H120" i="38" s="1"/>
  <c r="H119" i="38"/>
  <c r="D119" i="38"/>
  <c r="E119" i="38" s="1"/>
  <c r="H118" i="38"/>
  <c r="D118" i="38"/>
  <c r="E118" i="38" s="1"/>
  <c r="C117" i="38"/>
  <c r="H117" i="38" s="1"/>
  <c r="C116" i="38"/>
  <c r="H116" i="38" s="1"/>
  <c r="J116" i="38" s="1"/>
  <c r="H113" i="38"/>
  <c r="E113" i="38"/>
  <c r="D113" i="38"/>
  <c r="H112" i="38"/>
  <c r="D112" i="38"/>
  <c r="E112" i="38" s="1"/>
  <c r="H111" i="38"/>
  <c r="D111" i="38"/>
  <c r="E111" i="38" s="1"/>
  <c r="H110" i="38"/>
  <c r="D110" i="38"/>
  <c r="E110" i="38" s="1"/>
  <c r="H109" i="38"/>
  <c r="D109" i="38"/>
  <c r="E109" i="38" s="1"/>
  <c r="H108" i="38"/>
  <c r="D108" i="38"/>
  <c r="E108" i="38" s="1"/>
  <c r="H107" i="38"/>
  <c r="D107" i="38"/>
  <c r="E107" i="38" s="1"/>
  <c r="H106" i="38"/>
  <c r="D106" i="38"/>
  <c r="E106" i="38" s="1"/>
  <c r="H105" i="38"/>
  <c r="E105" i="38"/>
  <c r="D105" i="38"/>
  <c r="H104" i="38"/>
  <c r="D104" i="38"/>
  <c r="E104" i="38" s="1"/>
  <c r="H103" i="38"/>
  <c r="D103" i="38"/>
  <c r="E103" i="38" s="1"/>
  <c r="H102" i="38"/>
  <c r="D102" i="38"/>
  <c r="E102" i="38" s="1"/>
  <c r="H101" i="38"/>
  <c r="D101" i="38"/>
  <c r="E101" i="38" s="1"/>
  <c r="H100" i="38"/>
  <c r="D100" i="38"/>
  <c r="H99" i="38"/>
  <c r="D99" i="38"/>
  <c r="E99" i="38" s="1"/>
  <c r="H98" i="38"/>
  <c r="D98" i="38"/>
  <c r="E98" i="38" s="1"/>
  <c r="C97" i="38"/>
  <c r="H97" i="38" s="1"/>
  <c r="J97" i="38" s="1"/>
  <c r="H96" i="38"/>
  <c r="D96" i="38"/>
  <c r="E96" i="38" s="1"/>
  <c r="H95" i="38"/>
  <c r="E95" i="38"/>
  <c r="D95" i="38"/>
  <c r="H94" i="38"/>
  <c r="D94" i="38"/>
  <c r="E94" i="38" s="1"/>
  <c r="H93" i="38"/>
  <c r="D93" i="38"/>
  <c r="E93" i="38" s="1"/>
  <c r="H92" i="38"/>
  <c r="D92" i="38"/>
  <c r="E92" i="38" s="1"/>
  <c r="H91" i="38"/>
  <c r="E91" i="38"/>
  <c r="D91" i="38"/>
  <c r="H90" i="38"/>
  <c r="D90" i="38"/>
  <c r="E90" i="38" s="1"/>
  <c r="H89" i="38"/>
  <c r="D89" i="38"/>
  <c r="E89" i="38" s="1"/>
  <c r="H88" i="38"/>
  <c r="D88" i="38"/>
  <c r="E88" i="38" s="1"/>
  <c r="H87" i="38"/>
  <c r="D87" i="38"/>
  <c r="E87" i="38" s="1"/>
  <c r="H86" i="38"/>
  <c r="D86" i="38"/>
  <c r="E86" i="38" s="1"/>
  <c r="H85" i="38"/>
  <c r="D85" i="38"/>
  <c r="E85" i="38" s="1"/>
  <c r="H84" i="38"/>
  <c r="D84" i="38"/>
  <c r="E84" i="38" s="1"/>
  <c r="H83" i="38"/>
  <c r="E83" i="38"/>
  <c r="D83" i="38"/>
  <c r="H82" i="38"/>
  <c r="D82" i="38"/>
  <c r="E82" i="38" s="1"/>
  <c r="H81" i="38"/>
  <c r="D81" i="38"/>
  <c r="E81" i="38" s="1"/>
  <c r="H80" i="38"/>
  <c r="D80" i="38"/>
  <c r="E80" i="38" s="1"/>
  <c r="H79" i="38"/>
  <c r="D79" i="38"/>
  <c r="E79" i="38" s="1"/>
  <c r="H78" i="38"/>
  <c r="D78" i="38"/>
  <c r="E78" i="38" s="1"/>
  <c r="H77" i="38"/>
  <c r="D77" i="38"/>
  <c r="E77" i="38" s="1"/>
  <c r="H76" i="38"/>
  <c r="D76" i="38"/>
  <c r="E76" i="38" s="1"/>
  <c r="H75" i="38"/>
  <c r="E75" i="38"/>
  <c r="D75" i="38"/>
  <c r="H74" i="38"/>
  <c r="D74" i="38"/>
  <c r="E74" i="38" s="1"/>
  <c r="H73" i="38"/>
  <c r="D73" i="38"/>
  <c r="E73" i="38" s="1"/>
  <c r="H72" i="38"/>
  <c r="D72" i="38"/>
  <c r="E72" i="38" s="1"/>
  <c r="H71" i="38"/>
  <c r="D71" i="38"/>
  <c r="E71" i="38" s="1"/>
  <c r="H70" i="38"/>
  <c r="D70" i="38"/>
  <c r="E70" i="38" s="1"/>
  <c r="H69" i="38"/>
  <c r="D69" i="38"/>
  <c r="E69" i="38" s="1"/>
  <c r="C68" i="38"/>
  <c r="H68" i="38" s="1"/>
  <c r="J68" i="38" s="1"/>
  <c r="H66" i="38"/>
  <c r="D66" i="38"/>
  <c r="E66" i="38" s="1"/>
  <c r="H65" i="38"/>
  <c r="D65" i="38"/>
  <c r="E65" i="38" s="1"/>
  <c r="H64" i="38"/>
  <c r="D64" i="38"/>
  <c r="E64" i="38" s="1"/>
  <c r="H63" i="38"/>
  <c r="E63" i="38"/>
  <c r="D63" i="38"/>
  <c r="H62" i="38"/>
  <c r="D62" i="38"/>
  <c r="E62" i="38" s="1"/>
  <c r="C61" i="38"/>
  <c r="H61" i="38" s="1"/>
  <c r="J61" i="38" s="1"/>
  <c r="H60" i="38"/>
  <c r="D60" i="38"/>
  <c r="E60" i="38" s="1"/>
  <c r="H59" i="38"/>
  <c r="E59" i="38"/>
  <c r="D59" i="38"/>
  <c r="H58" i="38"/>
  <c r="D58" i="38"/>
  <c r="E58" i="38" s="1"/>
  <c r="H57" i="38"/>
  <c r="D57" i="38"/>
  <c r="E57" i="38" s="1"/>
  <c r="H56" i="38"/>
  <c r="D56" i="38"/>
  <c r="E56" i="38" s="1"/>
  <c r="H55" i="38"/>
  <c r="D55" i="38"/>
  <c r="E55" i="38" s="1"/>
  <c r="H54" i="38"/>
  <c r="D54" i="38"/>
  <c r="E54" i="38" s="1"/>
  <c r="H53" i="38"/>
  <c r="D53" i="38"/>
  <c r="E53" i="38" s="1"/>
  <c r="H52" i="38"/>
  <c r="D52" i="38"/>
  <c r="E52" i="38" s="1"/>
  <c r="H51" i="38"/>
  <c r="D51" i="38"/>
  <c r="E51" i="38" s="1"/>
  <c r="H50" i="38"/>
  <c r="D50" i="38"/>
  <c r="E50" i="38" s="1"/>
  <c r="H49" i="38"/>
  <c r="D49" i="38"/>
  <c r="E49" i="38" s="1"/>
  <c r="H48" i="38"/>
  <c r="D48" i="38"/>
  <c r="E48" i="38" s="1"/>
  <c r="H47" i="38"/>
  <c r="E47" i="38"/>
  <c r="D47" i="38"/>
  <c r="H46" i="38"/>
  <c r="D46" i="38"/>
  <c r="E46" i="38" s="1"/>
  <c r="H45" i="38"/>
  <c r="D45" i="38"/>
  <c r="E45" i="38" s="1"/>
  <c r="H44" i="38"/>
  <c r="D44" i="38"/>
  <c r="E44" i="38" s="1"/>
  <c r="H43" i="38"/>
  <c r="E43" i="38"/>
  <c r="D43" i="38"/>
  <c r="H42" i="38"/>
  <c r="D42" i="38"/>
  <c r="E42" i="38" s="1"/>
  <c r="H41" i="38"/>
  <c r="D41" i="38"/>
  <c r="E41" i="38" s="1"/>
  <c r="H40" i="38"/>
  <c r="D40" i="38"/>
  <c r="E40" i="38" s="1"/>
  <c r="H39" i="38"/>
  <c r="D39" i="38"/>
  <c r="E39" i="38" s="1"/>
  <c r="C38" i="38"/>
  <c r="H38" i="38" s="1"/>
  <c r="J38" i="38" s="1"/>
  <c r="H37" i="38"/>
  <c r="D37" i="38"/>
  <c r="E37" i="38" s="1"/>
  <c r="H36" i="38"/>
  <c r="D36" i="38"/>
  <c r="E36" i="38" s="1"/>
  <c r="H35" i="38"/>
  <c r="D35" i="38"/>
  <c r="E35" i="38" s="1"/>
  <c r="H34" i="38"/>
  <c r="D34" i="38"/>
  <c r="E34" i="38" s="1"/>
  <c r="H33" i="38"/>
  <c r="D33" i="38"/>
  <c r="E33" i="38" s="1"/>
  <c r="H32" i="38"/>
  <c r="D32" i="38"/>
  <c r="E32" i="38" s="1"/>
  <c r="H31" i="38"/>
  <c r="D31" i="38"/>
  <c r="E31" i="38" s="1"/>
  <c r="H30" i="38"/>
  <c r="D30" i="38"/>
  <c r="E30" i="38" s="1"/>
  <c r="H29" i="38"/>
  <c r="E29" i="38"/>
  <c r="D29" i="38"/>
  <c r="H28" i="38"/>
  <c r="D28" i="38"/>
  <c r="E28" i="38" s="1"/>
  <c r="H27" i="38"/>
  <c r="D27" i="38"/>
  <c r="E27" i="38" s="1"/>
  <c r="H26" i="38"/>
  <c r="D26" i="38"/>
  <c r="E26" i="38" s="1"/>
  <c r="H25" i="38"/>
  <c r="E25" i="38"/>
  <c r="D25" i="38"/>
  <c r="H24" i="38"/>
  <c r="D24" i="38"/>
  <c r="E24" i="38" s="1"/>
  <c r="H23" i="38"/>
  <c r="D23" i="38"/>
  <c r="E23" i="38" s="1"/>
  <c r="H22" i="38"/>
  <c r="D22" i="38"/>
  <c r="E22" i="38" s="1"/>
  <c r="H21" i="38"/>
  <c r="D21" i="38"/>
  <c r="E21" i="38" s="1"/>
  <c r="H20" i="38"/>
  <c r="D20" i="38"/>
  <c r="E20" i="38" s="1"/>
  <c r="H19" i="38"/>
  <c r="D19" i="38"/>
  <c r="E19" i="38" s="1"/>
  <c r="H18" i="38"/>
  <c r="D18" i="38"/>
  <c r="E18" i="38" s="1"/>
  <c r="H17" i="38"/>
  <c r="D17" i="38"/>
  <c r="E17" i="38" s="1"/>
  <c r="H16" i="38"/>
  <c r="D16" i="38"/>
  <c r="E16" i="38" s="1"/>
  <c r="H15" i="38"/>
  <c r="D15" i="38"/>
  <c r="E15" i="38" s="1"/>
  <c r="H14" i="38"/>
  <c r="D14" i="38"/>
  <c r="H13" i="38"/>
  <c r="E13" i="38"/>
  <c r="D13" i="38"/>
  <c r="H12" i="38"/>
  <c r="D12" i="38"/>
  <c r="E12" i="38" s="1"/>
  <c r="H11" i="38"/>
  <c r="J11" i="38" s="1"/>
  <c r="C11" i="38"/>
  <c r="H10" i="38"/>
  <c r="D10" i="38"/>
  <c r="E10" i="38" s="1"/>
  <c r="H9" i="38"/>
  <c r="D9" i="38"/>
  <c r="E9" i="38" s="1"/>
  <c r="H8" i="38"/>
  <c r="D8" i="38"/>
  <c r="E8" i="38" s="1"/>
  <c r="H7" i="38"/>
  <c r="E7" i="38"/>
  <c r="D7" i="38"/>
  <c r="H6" i="38"/>
  <c r="D6" i="38"/>
  <c r="E6" i="38" s="1"/>
  <c r="H5" i="38"/>
  <c r="D5" i="38"/>
  <c r="E5" i="38" s="1"/>
  <c r="C4" i="38"/>
  <c r="H4" i="38" s="1"/>
  <c r="J4" i="38" s="1"/>
  <c r="D11" i="38" l="1"/>
  <c r="D180" i="38"/>
  <c r="D179" i="38" s="1"/>
  <c r="D185" i="38"/>
  <c r="D184" i="38" s="1"/>
  <c r="D204" i="38"/>
  <c r="E302" i="38"/>
  <c r="D529" i="38"/>
  <c r="E734" i="38"/>
  <c r="E733" i="38" s="1"/>
  <c r="D744" i="38"/>
  <c r="E761" i="38"/>
  <c r="C135" i="38"/>
  <c r="H135" i="38" s="1"/>
  <c r="J135" i="38" s="1"/>
  <c r="H164" i="38"/>
  <c r="E185" i="38"/>
  <c r="E184" i="38" s="1"/>
  <c r="D189" i="38"/>
  <c r="E205" i="38"/>
  <c r="E204" i="38" s="1"/>
  <c r="D211" i="38"/>
  <c r="D236" i="38"/>
  <c r="D235" i="38" s="1"/>
  <c r="E299" i="38"/>
  <c r="E298" i="38" s="1"/>
  <c r="C717" i="38"/>
  <c r="H717" i="38" s="1"/>
  <c r="J717" i="38" s="1"/>
  <c r="E223" i="38"/>
  <c r="E222" i="38" s="1"/>
  <c r="E221" i="38"/>
  <c r="E220" i="38" s="1"/>
  <c r="D734" i="38"/>
  <c r="D733" i="38" s="1"/>
  <c r="E769" i="38"/>
  <c r="E768" i="38" s="1"/>
  <c r="E767" i="38" s="1"/>
  <c r="D528" i="39"/>
  <c r="D163" i="39"/>
  <c r="E538" i="39"/>
  <c r="E228" i="39"/>
  <c r="C550" i="39"/>
  <c r="H550" i="39" s="1"/>
  <c r="J550" i="39" s="1"/>
  <c r="C178" i="39"/>
  <c r="E170" i="39"/>
  <c r="C716" i="39"/>
  <c r="H716" i="39" s="1"/>
  <c r="J716" i="39" s="1"/>
  <c r="E67" i="39"/>
  <c r="C259" i="39"/>
  <c r="H259" i="39" s="1"/>
  <c r="J259" i="39" s="1"/>
  <c r="E215" i="39"/>
  <c r="E116" i="39"/>
  <c r="D215" i="39"/>
  <c r="E484" i="39"/>
  <c r="D228" i="39"/>
  <c r="E203" i="39"/>
  <c r="E314" i="39"/>
  <c r="E153" i="39"/>
  <c r="D203" i="39"/>
  <c r="D340" i="39"/>
  <c r="E444" i="39"/>
  <c r="E743" i="39"/>
  <c r="E340" i="39"/>
  <c r="D263" i="39"/>
  <c r="D726" i="39"/>
  <c r="D725" i="39" s="1"/>
  <c r="D188" i="39"/>
  <c r="E135" i="39"/>
  <c r="D135" i="39"/>
  <c r="D67" i="39"/>
  <c r="D3" i="39"/>
  <c r="E3" i="39"/>
  <c r="E645" i="39"/>
  <c r="D561" i="39"/>
  <c r="D645" i="39"/>
  <c r="E561" i="39"/>
  <c r="H484" i="39"/>
  <c r="C483" i="39"/>
  <c r="H483" i="39" s="1"/>
  <c r="J483" i="39" s="1"/>
  <c r="D314" i="39"/>
  <c r="C2" i="39"/>
  <c r="H3" i="39"/>
  <c r="J3" i="39" s="1"/>
  <c r="H340" i="39"/>
  <c r="C339" i="39"/>
  <c r="H339" i="39" s="1"/>
  <c r="J339" i="39" s="1"/>
  <c r="D444" i="39"/>
  <c r="D153" i="39"/>
  <c r="D152" i="39" s="1"/>
  <c r="D717" i="39"/>
  <c r="D716" i="39" s="1"/>
  <c r="E263" i="39"/>
  <c r="C115" i="39"/>
  <c r="H116" i="39"/>
  <c r="J116" i="39" s="1"/>
  <c r="H726" i="39"/>
  <c r="J726" i="39" s="1"/>
  <c r="C725" i="39"/>
  <c r="H725" i="39" s="1"/>
  <c r="J725" i="39" s="1"/>
  <c r="H561" i="39"/>
  <c r="J561" i="39" s="1"/>
  <c r="C560" i="39"/>
  <c r="D484" i="39"/>
  <c r="D483" i="39" s="1"/>
  <c r="E750" i="39"/>
  <c r="E726" i="39" s="1"/>
  <c r="E725" i="39" s="1"/>
  <c r="D551" i="39"/>
  <c r="D550" i="39" s="1"/>
  <c r="E509" i="39"/>
  <c r="D116" i="39"/>
  <c r="E528" i="39"/>
  <c r="H153" i="39"/>
  <c r="J153" i="39" s="1"/>
  <c r="C152" i="39"/>
  <c r="H152" i="39" s="1"/>
  <c r="J152" i="39" s="1"/>
  <c r="H178" i="39"/>
  <c r="J178" i="39" s="1"/>
  <c r="C177" i="39"/>
  <c r="H177" i="39" s="1"/>
  <c r="J177" i="39" s="1"/>
  <c r="E229" i="38"/>
  <c r="D229" i="38"/>
  <c r="E117" i="38"/>
  <c r="E154" i="38"/>
  <c r="E160" i="38"/>
  <c r="D382" i="38"/>
  <c r="E383" i="38"/>
  <c r="E580" i="38"/>
  <c r="E577" i="38" s="1"/>
  <c r="D577" i="38"/>
  <c r="E590" i="38"/>
  <c r="E587" i="38" s="1"/>
  <c r="D587" i="38"/>
  <c r="E681" i="38"/>
  <c r="E679" i="38" s="1"/>
  <c r="D679" i="38"/>
  <c r="D687" i="38"/>
  <c r="E688" i="38"/>
  <c r="E61" i="38"/>
  <c r="E68" i="38"/>
  <c r="D136" i="38"/>
  <c r="E174" i="38"/>
  <c r="E179" i="38"/>
  <c r="E190" i="38"/>
  <c r="E189" i="38" s="1"/>
  <c r="E188" i="38" s="1"/>
  <c r="C203" i="38"/>
  <c r="E207" i="38"/>
  <c r="E203" i="38" s="1"/>
  <c r="D213" i="38"/>
  <c r="D216" i="38"/>
  <c r="D228" i="38"/>
  <c r="E242" i="38"/>
  <c r="D239" i="38"/>
  <c r="D238" i="38" s="1"/>
  <c r="D250" i="38"/>
  <c r="E348" i="38"/>
  <c r="E399" i="38"/>
  <c r="E422" i="38"/>
  <c r="E425" i="38"/>
  <c r="D422" i="38"/>
  <c r="E453" i="38"/>
  <c r="E450" i="38" s="1"/>
  <c r="D450" i="38"/>
  <c r="D486" i="38"/>
  <c r="E487" i="38"/>
  <c r="E486" i="38" s="1"/>
  <c r="D592" i="38"/>
  <c r="E593" i="38"/>
  <c r="E592" i="38" s="1"/>
  <c r="D628" i="38"/>
  <c r="E646" i="38"/>
  <c r="E678" i="38"/>
  <c r="D676" i="38"/>
  <c r="E720" i="38"/>
  <c r="D718" i="38"/>
  <c r="D741" i="38"/>
  <c r="E742" i="38"/>
  <c r="E741" i="38" s="1"/>
  <c r="H136" i="38"/>
  <c r="E157" i="38"/>
  <c r="E164" i="38"/>
  <c r="E368" i="38"/>
  <c r="D455" i="38"/>
  <c r="E456" i="38"/>
  <c r="E455" i="38" s="1"/>
  <c r="E466" i="38"/>
  <c r="E463" i="38" s="1"/>
  <c r="D463" i="38"/>
  <c r="E504" i="38"/>
  <c r="E507" i="38"/>
  <c r="D504" i="38"/>
  <c r="D595" i="38"/>
  <c r="E596" i="38"/>
  <c r="E595" i="38" s="1"/>
  <c r="E606" i="38"/>
  <c r="E603" i="38" s="1"/>
  <c r="D603" i="38"/>
  <c r="D694" i="38"/>
  <c r="E752" i="38"/>
  <c r="D751" i="38"/>
  <c r="E772" i="38"/>
  <c r="E771" i="38" s="1"/>
  <c r="D61" i="38"/>
  <c r="D97" i="38"/>
  <c r="D164" i="38"/>
  <c r="D167" i="38"/>
  <c r="E171" i="38"/>
  <c r="E170" i="38" s="1"/>
  <c r="C188" i="38"/>
  <c r="D215" i="38"/>
  <c r="C228" i="38"/>
  <c r="E265" i="38"/>
  <c r="H298" i="38"/>
  <c r="C263" i="38"/>
  <c r="H263" i="38" s="1"/>
  <c r="E315" i="38"/>
  <c r="D491" i="38"/>
  <c r="D484" i="38" s="1"/>
  <c r="D497" i="38"/>
  <c r="E653" i="38"/>
  <c r="D661" i="38"/>
  <c r="E662" i="38"/>
  <c r="E661" i="38" s="1"/>
  <c r="D671" i="38"/>
  <c r="E672" i="38"/>
  <c r="D765" i="38"/>
  <c r="E766" i="38"/>
  <c r="E765" i="38" s="1"/>
  <c r="E260" i="38"/>
  <c r="D315" i="38"/>
  <c r="E328" i="38"/>
  <c r="D344" i="38"/>
  <c r="E459" i="38"/>
  <c r="E474" i="38"/>
  <c r="E547" i="38"/>
  <c r="E642" i="38"/>
  <c r="E665" i="38"/>
  <c r="D746" i="38"/>
  <c r="D743" i="38" s="1"/>
  <c r="D772" i="38"/>
  <c r="D771" i="38" s="1"/>
  <c r="E305" i="38"/>
  <c r="E358" i="38"/>
  <c r="E357" i="38" s="1"/>
  <c r="E378" i="38"/>
  <c r="E388" i="38"/>
  <c r="E409" i="38"/>
  <c r="D468" i="38"/>
  <c r="C484" i="38"/>
  <c r="H484" i="38" s="1"/>
  <c r="E492" i="38"/>
  <c r="E491" i="38" s="1"/>
  <c r="E495" i="38"/>
  <c r="E494" i="38" s="1"/>
  <c r="E498" i="38"/>
  <c r="E513" i="38"/>
  <c r="E545" i="38"/>
  <c r="E544" i="38" s="1"/>
  <c r="E538" i="38" s="1"/>
  <c r="E557" i="38"/>
  <c r="E611" i="38"/>
  <c r="E629" i="38"/>
  <c r="E676" i="38"/>
  <c r="E683" i="38"/>
  <c r="E718" i="38"/>
  <c r="E722" i="38"/>
  <c r="E727" i="38"/>
  <c r="E760" i="38"/>
  <c r="D244" i="38"/>
  <c r="D243" i="38" s="1"/>
  <c r="E325" i="38"/>
  <c r="E353" i="38"/>
  <c r="E373" i="38"/>
  <c r="E404" i="38"/>
  <c r="D429" i="38"/>
  <c r="E477" i="38"/>
  <c r="D547" i="38"/>
  <c r="C743" i="38"/>
  <c r="C726" i="38" s="1"/>
  <c r="E4" i="38"/>
  <c r="E38" i="38"/>
  <c r="E127" i="38"/>
  <c r="E126" i="38" s="1"/>
  <c r="D126" i="38"/>
  <c r="E150" i="38"/>
  <c r="E149" i="38" s="1"/>
  <c r="D149" i="38"/>
  <c r="C3" i="38"/>
  <c r="E14" i="38"/>
  <c r="E11" i="38" s="1"/>
  <c r="D38" i="38"/>
  <c r="D68" i="38"/>
  <c r="D67" i="38" s="1"/>
  <c r="E100" i="38"/>
  <c r="E97" i="38" s="1"/>
  <c r="E67" i="38" s="1"/>
  <c r="E167" i="38"/>
  <c r="E239" i="38"/>
  <c r="E238" i="38" s="1"/>
  <c r="E362" i="38"/>
  <c r="E445" i="38"/>
  <c r="E522" i="38"/>
  <c r="E552" i="38"/>
  <c r="E562" i="38"/>
  <c r="E569" i="38"/>
  <c r="E616" i="38"/>
  <c r="E694" i="38"/>
  <c r="E130" i="38"/>
  <c r="E129" i="38" s="1"/>
  <c r="D129" i="38"/>
  <c r="E141" i="38"/>
  <c r="E140" i="38" s="1"/>
  <c r="D140" i="38"/>
  <c r="E289" i="38"/>
  <c r="E497" i="38"/>
  <c r="E509" i="38"/>
  <c r="E531" i="38"/>
  <c r="E528" i="38" s="1"/>
  <c r="E556" i="38"/>
  <c r="E610" i="38"/>
  <c r="E628" i="38"/>
  <c r="E121" i="38"/>
  <c r="E120" i="38" s="1"/>
  <c r="D120" i="38"/>
  <c r="E133" i="38"/>
  <c r="E132" i="38" s="1"/>
  <c r="D132" i="38"/>
  <c r="E144" i="38"/>
  <c r="E143" i="38" s="1"/>
  <c r="D143" i="38"/>
  <c r="D4" i="38"/>
  <c r="D3" i="38" s="1"/>
  <c r="C67" i="38"/>
  <c r="H67" i="38" s="1"/>
  <c r="J67" i="38" s="1"/>
  <c r="C115" i="38"/>
  <c r="E136" i="38"/>
  <c r="E216" i="38"/>
  <c r="E215" i="38" s="1"/>
  <c r="E244" i="38"/>
  <c r="E243" i="38" s="1"/>
  <c r="E382" i="38"/>
  <c r="E599" i="38"/>
  <c r="E671" i="38"/>
  <c r="E687" i="38"/>
  <c r="E743" i="38"/>
  <c r="E751" i="38"/>
  <c r="E750" i="38" s="1"/>
  <c r="E756" i="38"/>
  <c r="E755" i="38" s="1"/>
  <c r="E124" i="38"/>
  <c r="E123" i="38" s="1"/>
  <c r="D123" i="38"/>
  <c r="E147" i="38"/>
  <c r="E146" i="38" s="1"/>
  <c r="D146" i="38"/>
  <c r="D117" i="38"/>
  <c r="E700" i="38"/>
  <c r="C153" i="38"/>
  <c r="D157" i="38"/>
  <c r="C170" i="38"/>
  <c r="H170" i="38" s="1"/>
  <c r="J170" i="38" s="1"/>
  <c r="D174" i="38"/>
  <c r="E234" i="38"/>
  <c r="E233" i="38" s="1"/>
  <c r="E228" i="38" s="1"/>
  <c r="D289" i="38"/>
  <c r="D305" i="38"/>
  <c r="C314" i="38"/>
  <c r="H314" i="38" s="1"/>
  <c r="D325" i="38"/>
  <c r="D348" i="38"/>
  <c r="D353" i="38"/>
  <c r="D368" i="38"/>
  <c r="D373" i="38"/>
  <c r="D340" i="38" s="1"/>
  <c r="D378" i="38"/>
  <c r="D388" i="38"/>
  <c r="E394" i="38"/>
  <c r="E392" i="38" s="1"/>
  <c r="D399" i="38"/>
  <c r="D404" i="38"/>
  <c r="D409" i="38"/>
  <c r="E431" i="38"/>
  <c r="E429" i="38" s="1"/>
  <c r="D459" i="38"/>
  <c r="E470" i="38"/>
  <c r="E468" i="38" s="1"/>
  <c r="D474" i="38"/>
  <c r="C509" i="38"/>
  <c r="H509" i="38" s="1"/>
  <c r="C528" i="38"/>
  <c r="H528" i="38" s="1"/>
  <c r="D531" i="38"/>
  <c r="D528" i="38" s="1"/>
  <c r="D552" i="38"/>
  <c r="D551" i="38" s="1"/>
  <c r="D550" i="38" s="1"/>
  <c r="C561" i="38"/>
  <c r="D569" i="38"/>
  <c r="D599" i="38"/>
  <c r="D642" i="38"/>
  <c r="D646" i="38"/>
  <c r="D665" i="38"/>
  <c r="D700" i="38"/>
  <c r="C716" i="38"/>
  <c r="H716" i="38" s="1"/>
  <c r="J716" i="38" s="1"/>
  <c r="D722" i="38"/>
  <c r="D717" i="38" s="1"/>
  <c r="D716" i="38" s="1"/>
  <c r="E740" i="38"/>
  <c r="E739" i="38" s="1"/>
  <c r="D750" i="38"/>
  <c r="E778" i="38"/>
  <c r="E777" i="38" s="1"/>
  <c r="D193" i="38"/>
  <c r="D188" i="38" s="1"/>
  <c r="D207" i="38"/>
  <c r="D203" i="38" s="1"/>
  <c r="D265" i="38"/>
  <c r="D756" i="38"/>
  <c r="D755" i="38" s="1"/>
  <c r="D761" i="38"/>
  <c r="D760" i="38" s="1"/>
  <c r="D154" i="38"/>
  <c r="D153" i="38" s="1"/>
  <c r="D160" i="38"/>
  <c r="D171" i="38"/>
  <c r="D170" i="38" s="1"/>
  <c r="D260" i="38"/>
  <c r="D296" i="38"/>
  <c r="D302" i="38"/>
  <c r="D328" i="38"/>
  <c r="D412" i="38"/>
  <c r="C444" i="38"/>
  <c r="H444" i="38" s="1"/>
  <c r="D477" i="38"/>
  <c r="D513" i="38"/>
  <c r="D509" i="38" s="1"/>
  <c r="D522" i="38"/>
  <c r="D538" i="38"/>
  <c r="C551" i="38"/>
  <c r="D562" i="38"/>
  <c r="D581" i="38"/>
  <c r="D616" i="38"/>
  <c r="D638" i="38"/>
  <c r="C645" i="38"/>
  <c r="H645" i="38" s="1"/>
  <c r="J645" i="38" s="1"/>
  <c r="D653" i="38"/>
  <c r="D683" i="38"/>
  <c r="E645" i="38" l="1"/>
  <c r="C483" i="38"/>
  <c r="H483" i="38" s="1"/>
  <c r="J483" i="38" s="1"/>
  <c r="E115" i="39"/>
  <c r="D115" i="39"/>
  <c r="E178" i="39"/>
  <c r="E177" i="39" s="1"/>
  <c r="E152" i="39"/>
  <c r="E114" i="39" s="1"/>
  <c r="E259" i="39"/>
  <c r="E560" i="39"/>
  <c r="E559" i="39" s="1"/>
  <c r="E2" i="39"/>
  <c r="E339" i="39"/>
  <c r="D178" i="39"/>
  <c r="D177" i="39" s="1"/>
  <c r="D114" i="39" s="1"/>
  <c r="D560" i="39"/>
  <c r="D559" i="39" s="1"/>
  <c r="D339" i="39"/>
  <c r="E483" i="39"/>
  <c r="D259" i="39"/>
  <c r="D2" i="39"/>
  <c r="H115" i="39"/>
  <c r="J115" i="39" s="1"/>
  <c r="C114" i="39"/>
  <c r="H114" i="39" s="1"/>
  <c r="J114" i="39" s="1"/>
  <c r="H2" i="39"/>
  <c r="J2" i="39" s="1"/>
  <c r="H560" i="39"/>
  <c r="J560" i="39" s="1"/>
  <c r="C559" i="39"/>
  <c r="H559" i="39" s="1"/>
  <c r="J559" i="39" s="1"/>
  <c r="C258" i="39"/>
  <c r="E314" i="38"/>
  <c r="D177" i="38"/>
  <c r="E163" i="38"/>
  <c r="E717" i="38"/>
  <c r="E716" i="38" s="1"/>
  <c r="E116" i="38"/>
  <c r="E484" i="38"/>
  <c r="E483" i="38" s="1"/>
  <c r="D163" i="38"/>
  <c r="E153" i="38"/>
  <c r="D135" i="38"/>
  <c r="D263" i="38"/>
  <c r="D726" i="38"/>
  <c r="D725" i="38" s="1"/>
  <c r="D116" i="38"/>
  <c r="E263" i="38"/>
  <c r="E259" i="38" s="1"/>
  <c r="E726" i="38"/>
  <c r="E725" i="38" s="1"/>
  <c r="E177" i="38"/>
  <c r="E340" i="38"/>
  <c r="H115" i="38"/>
  <c r="J115" i="38" s="1"/>
  <c r="D561" i="38"/>
  <c r="D314" i="38"/>
  <c r="E561" i="38"/>
  <c r="E560" i="38" s="1"/>
  <c r="E3" i="38"/>
  <c r="E2" i="38" s="1"/>
  <c r="H726" i="38"/>
  <c r="J726" i="38" s="1"/>
  <c r="C725" i="38"/>
  <c r="H725" i="38" s="1"/>
  <c r="J725" i="38" s="1"/>
  <c r="H178" i="38"/>
  <c r="J178" i="38" s="1"/>
  <c r="C177" i="38"/>
  <c r="H177" i="38" s="1"/>
  <c r="J177" i="38" s="1"/>
  <c r="D483" i="38"/>
  <c r="E135" i="38"/>
  <c r="H561" i="38"/>
  <c r="J561" i="38" s="1"/>
  <c r="C560" i="38"/>
  <c r="H153" i="38"/>
  <c r="J153" i="38" s="1"/>
  <c r="C152" i="38"/>
  <c r="H152" i="38" s="1"/>
  <c r="J152" i="38" s="1"/>
  <c r="C2" i="38"/>
  <c r="H3" i="38"/>
  <c r="J3" i="38" s="1"/>
  <c r="D645" i="38"/>
  <c r="D444" i="38"/>
  <c r="D339" i="38" s="1"/>
  <c r="C339" i="38"/>
  <c r="H339" i="38" s="1"/>
  <c r="J339" i="38" s="1"/>
  <c r="D2" i="38"/>
  <c r="H551" i="38"/>
  <c r="J551" i="38" s="1"/>
  <c r="C550" i="38"/>
  <c r="H550" i="38" s="1"/>
  <c r="J550" i="38" s="1"/>
  <c r="D152" i="38"/>
  <c r="C259" i="38"/>
  <c r="E551" i="38"/>
  <c r="E550" i="38" s="1"/>
  <c r="E444" i="38"/>
  <c r="C486" i="33"/>
  <c r="C455" i="33"/>
  <c r="C344" i="33"/>
  <c r="D115" i="38" l="1"/>
  <c r="D258" i="39"/>
  <c r="D257" i="39" s="1"/>
  <c r="E258" i="39"/>
  <c r="E257" i="39" s="1"/>
  <c r="H258" i="39"/>
  <c r="J258" i="39" s="1"/>
  <c r="C257" i="39"/>
  <c r="H1" i="39"/>
  <c r="J1" i="39" s="1"/>
  <c r="D259" i="38"/>
  <c r="D258" i="38" s="1"/>
  <c r="D257" i="38" s="1"/>
  <c r="E115" i="38"/>
  <c r="E152" i="38"/>
  <c r="H560" i="38"/>
  <c r="J560" i="38" s="1"/>
  <c r="C559" i="38"/>
  <c r="H559" i="38" s="1"/>
  <c r="J559" i="38" s="1"/>
  <c r="D560" i="38"/>
  <c r="E339" i="38"/>
  <c r="E258" i="38" s="1"/>
  <c r="E257" i="38" s="1"/>
  <c r="H259" i="38"/>
  <c r="J259" i="38" s="1"/>
  <c r="C258" i="38"/>
  <c r="H2" i="38"/>
  <c r="J2" i="38" s="1"/>
  <c r="C114" i="38"/>
  <c r="H114" i="38" s="1"/>
  <c r="J114" i="38" s="1"/>
  <c r="D73" i="16"/>
  <c r="D72" i="16"/>
  <c r="D778" i="37"/>
  <c r="D777" i="37"/>
  <c r="C777" i="37"/>
  <c r="D776" i="37"/>
  <c r="E776" i="37" s="1"/>
  <c r="D775" i="37"/>
  <c r="E775" i="37"/>
  <c r="D774" i="37"/>
  <c r="E774" i="37" s="1"/>
  <c r="D773" i="37"/>
  <c r="C772" i="37"/>
  <c r="C771" i="37" s="1"/>
  <c r="D770" i="37"/>
  <c r="E770" i="37" s="1"/>
  <c r="D769" i="37"/>
  <c r="C768" i="37"/>
  <c r="C767" i="37" s="1"/>
  <c r="D766" i="37"/>
  <c r="E766" i="37" s="1"/>
  <c r="E765" i="37" s="1"/>
  <c r="D765" i="37"/>
  <c r="C765" i="37"/>
  <c r="D764" i="37"/>
  <c r="E764" i="37" s="1"/>
  <c r="D763" i="37"/>
  <c r="E763" i="37" s="1"/>
  <c r="D762" i="37"/>
  <c r="E762" i="37" s="1"/>
  <c r="C761" i="37"/>
  <c r="C760" i="37" s="1"/>
  <c r="D759" i="37"/>
  <c r="E759" i="37" s="1"/>
  <c r="D758" i="37"/>
  <c r="E758" i="37" s="1"/>
  <c r="D757" i="37"/>
  <c r="E757" i="37" s="1"/>
  <c r="C756" i="37"/>
  <c r="C755" i="37" s="1"/>
  <c r="D754" i="37"/>
  <c r="E754" i="37" s="1"/>
  <c r="E753" i="37"/>
  <c r="D753" i="37"/>
  <c r="D752" i="37"/>
  <c r="E752" i="37" s="1"/>
  <c r="E751" i="37" s="1"/>
  <c r="C751" i="37"/>
  <c r="C750" i="37" s="1"/>
  <c r="D749" i="37"/>
  <c r="E749" i="37" s="1"/>
  <c r="D748" i="37"/>
  <c r="E748" i="37" s="1"/>
  <c r="D747" i="37"/>
  <c r="D746" i="37" s="1"/>
  <c r="C746" i="37"/>
  <c r="C743" i="37" s="1"/>
  <c r="D745" i="37"/>
  <c r="D744" i="37" s="1"/>
  <c r="C744" i="37"/>
  <c r="D742" i="37"/>
  <c r="E742" i="37" s="1"/>
  <c r="E741" i="37" s="1"/>
  <c r="C741" i="37"/>
  <c r="D740" i="37"/>
  <c r="E740" i="37" s="1"/>
  <c r="E739" i="37" s="1"/>
  <c r="C739" i="37"/>
  <c r="D738" i="37"/>
  <c r="E738" i="37" s="1"/>
  <c r="D737" i="37"/>
  <c r="E737" i="37" s="1"/>
  <c r="D736" i="37"/>
  <c r="E736" i="37"/>
  <c r="D735" i="37"/>
  <c r="C734" i="37"/>
  <c r="C733" i="37" s="1"/>
  <c r="D732" i="37"/>
  <c r="E732" i="37"/>
  <c r="E731" i="37" s="1"/>
  <c r="E730" i="37" s="1"/>
  <c r="D731" i="37"/>
  <c r="D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D723" i="37"/>
  <c r="C722" i="37"/>
  <c r="H722" i="37"/>
  <c r="H721" i="37"/>
  <c r="D721" i="37"/>
  <c r="E721" i="37" s="1"/>
  <c r="H720" i="37"/>
  <c r="E720" i="37"/>
  <c r="D720" i="37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/>
  <c r="H705" i="37"/>
  <c r="D705" i="37"/>
  <c r="E705" i="37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/>
  <c r="C687" i="37"/>
  <c r="H687" i="37" s="1"/>
  <c r="H686" i="37"/>
  <c r="D686" i="37"/>
  <c r="E686" i="37" s="1"/>
  <c r="H685" i="37"/>
  <c r="D685" i="37"/>
  <c r="E685" i="37" s="1"/>
  <c r="H684" i="37"/>
  <c r="D684" i="37"/>
  <c r="D683" i="37" s="1"/>
  <c r="H683" i="37"/>
  <c r="C683" i="37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E675" i="37"/>
  <c r="D675" i="37"/>
  <c r="H674" i="37"/>
  <c r="D674" i="37"/>
  <c r="E674" i="37"/>
  <c r="H673" i="37"/>
  <c r="D673" i="37"/>
  <c r="E673" i="37" s="1"/>
  <c r="H672" i="37"/>
  <c r="D672" i="37"/>
  <c r="E672" i="37" s="1"/>
  <c r="C671" i="37"/>
  <c r="H671" i="37" s="1"/>
  <c r="H670" i="37"/>
  <c r="D670" i="37"/>
  <c r="E670" i="37"/>
  <c r="H669" i="37"/>
  <c r="D669" i="37"/>
  <c r="E669" i="37" s="1"/>
  <c r="H668" i="37"/>
  <c r="E668" i="37"/>
  <c r="D668" i="37"/>
  <c r="H667" i="37"/>
  <c r="D667" i="37"/>
  <c r="E667" i="37"/>
  <c r="H666" i="37"/>
  <c r="D666" i="37"/>
  <c r="E666" i="37"/>
  <c r="H665" i="37"/>
  <c r="C665" i="37"/>
  <c r="H664" i="37"/>
  <c r="D664" i="37"/>
  <c r="E664" i="37" s="1"/>
  <c r="H663" i="37"/>
  <c r="D663" i="37"/>
  <c r="E663" i="37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/>
  <c r="H649" i="37"/>
  <c r="D649" i="37"/>
  <c r="H648" i="37"/>
  <c r="D648" i="37"/>
  <c r="E648" i="37" s="1"/>
  <c r="H647" i="37"/>
  <c r="D647" i="37"/>
  <c r="E647" i="37" s="1"/>
  <c r="C646" i="37"/>
  <c r="H644" i="37"/>
  <c r="D644" i="37"/>
  <c r="E644" i="37" s="1"/>
  <c r="H643" i="37"/>
  <c r="D643" i="37"/>
  <c r="E643" i="37" s="1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/>
  <c r="H627" i="37"/>
  <c r="E627" i="37"/>
  <c r="D627" i="37"/>
  <c r="H626" i="37"/>
  <c r="D626" i="37"/>
  <c r="E626" i="37" s="1"/>
  <c r="H625" i="37"/>
  <c r="D625" i="37"/>
  <c r="E625" i="37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/>
  <c r="H619" i="37"/>
  <c r="D619" i="37"/>
  <c r="E619" i="37" s="1"/>
  <c r="H618" i="37"/>
  <c r="D618" i="37"/>
  <c r="E618" i="37" s="1"/>
  <c r="H617" i="37"/>
  <c r="D617" i="37"/>
  <c r="C616" i="37"/>
  <c r="H616" i="37" s="1"/>
  <c r="H615" i="37"/>
  <c r="D615" i="37"/>
  <c r="E615" i="37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E609" i="37"/>
  <c r="D609" i="37"/>
  <c r="H608" i="37"/>
  <c r="D608" i="37"/>
  <c r="E608" i="37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/>
  <c r="C592" i="37"/>
  <c r="H592" i="37" s="1"/>
  <c r="H591" i="37"/>
  <c r="E591" i="37"/>
  <c r="D591" i="37"/>
  <c r="H590" i="37"/>
  <c r="D590" i="37"/>
  <c r="E590" i="37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/>
  <c r="H584" i="37"/>
  <c r="E584" i="37"/>
  <c r="D584" i="37"/>
  <c r="H583" i="37"/>
  <c r="D583" i="37"/>
  <c r="E583" i="37"/>
  <c r="H582" i="37"/>
  <c r="D582" i="37"/>
  <c r="E582" i="37" s="1"/>
  <c r="H581" i="37"/>
  <c r="C581" i="37"/>
  <c r="H580" i="37"/>
  <c r="D580" i="37"/>
  <c r="E580" i="37"/>
  <c r="H579" i="37"/>
  <c r="D579" i="37"/>
  <c r="E579" i="37" s="1"/>
  <c r="H578" i="37"/>
  <c r="D578" i="37"/>
  <c r="E578" i="37" s="1"/>
  <c r="C577" i="37"/>
  <c r="H577" i="37"/>
  <c r="H576" i="37"/>
  <c r="D576" i="37"/>
  <c r="E576" i="37" s="1"/>
  <c r="H575" i="37"/>
  <c r="D575" i="37"/>
  <c r="E575" i="37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/>
  <c r="H570" i="37"/>
  <c r="D570" i="37"/>
  <c r="C569" i="37"/>
  <c r="H569" i="37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/>
  <c r="H564" i="37"/>
  <c r="D564" i="37"/>
  <c r="H563" i="37"/>
  <c r="E563" i="37"/>
  <c r="D563" i="37"/>
  <c r="C562" i="37"/>
  <c r="H562" i="37" s="1"/>
  <c r="H558" i="37"/>
  <c r="D558" i="37"/>
  <c r="H557" i="37"/>
  <c r="D557" i="37"/>
  <c r="E557" i="37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/>
  <c r="H548" i="37"/>
  <c r="D548" i="37"/>
  <c r="E548" i="37" s="1"/>
  <c r="C547" i="37"/>
  <c r="H547" i="37" s="1"/>
  <c r="J547" i="37" s="1"/>
  <c r="H546" i="37"/>
  <c r="D546" i="37"/>
  <c r="H545" i="37"/>
  <c r="D545" i="37"/>
  <c r="E545" i="37" s="1"/>
  <c r="C544" i="37"/>
  <c r="C538" i="37"/>
  <c r="H538" i="37" s="1"/>
  <c r="H543" i="37"/>
  <c r="D543" i="37"/>
  <c r="E543" i="37"/>
  <c r="H542" i="37"/>
  <c r="E542" i="37"/>
  <c r="D542" i="37"/>
  <c r="H541" i="37"/>
  <c r="D541" i="37"/>
  <c r="E541" i="37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/>
  <c r="H527" i="37"/>
  <c r="D527" i="37"/>
  <c r="E527" i="37" s="1"/>
  <c r="H526" i="37"/>
  <c r="D526" i="37"/>
  <c r="E526" i="37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/>
  <c r="C504" i="37"/>
  <c r="H504" i="37" s="1"/>
  <c r="H503" i="37"/>
  <c r="D503" i="37"/>
  <c r="E503" i="37" s="1"/>
  <c r="H502" i="37"/>
  <c r="D502" i="37"/>
  <c r="E502" i="37"/>
  <c r="H501" i="37"/>
  <c r="D501" i="37"/>
  <c r="E501" i="37" s="1"/>
  <c r="H500" i="37"/>
  <c r="D500" i="37"/>
  <c r="E500" i="37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E492" i="37" s="1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D487" i="37"/>
  <c r="E487" i="37" s="1"/>
  <c r="C486" i="37"/>
  <c r="H486" i="37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/>
  <c r="H478" i="37"/>
  <c r="D478" i="37"/>
  <c r="C477" i="37"/>
  <c r="H477" i="37"/>
  <c r="H476" i="37"/>
  <c r="E476" i="37"/>
  <c r="D476" i="37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/>
  <c r="H470" i="37"/>
  <c r="D470" i="37"/>
  <c r="E470" i="37" s="1"/>
  <c r="H469" i="37"/>
  <c r="D469" i="37"/>
  <c r="E469" i="37" s="1"/>
  <c r="C468" i="37"/>
  <c r="H468" i="37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D461" i="37"/>
  <c r="E461" i="37"/>
  <c r="H460" i="37"/>
  <c r="D460" i="37"/>
  <c r="C459" i="37"/>
  <c r="H458" i="37"/>
  <c r="D458" i="37"/>
  <c r="E458" i="37"/>
  <c r="H457" i="37"/>
  <c r="D457" i="37"/>
  <c r="E457" i="37" s="1"/>
  <c r="H456" i="37"/>
  <c r="D456" i="37"/>
  <c r="E456" i="37" s="1"/>
  <c r="E455" i="37" s="1"/>
  <c r="C455" i="37"/>
  <c r="H455" i="37" s="1"/>
  <c r="H454" i="37"/>
  <c r="D454" i="37"/>
  <c r="E454" i="37"/>
  <c r="H453" i="37"/>
  <c r="D453" i="37"/>
  <c r="H452" i="37"/>
  <c r="D452" i="37"/>
  <c r="E452" i="37" s="1"/>
  <c r="H451" i="37"/>
  <c r="D451" i="37"/>
  <c r="E451" i="37" s="1"/>
  <c r="C450" i="37"/>
  <c r="H450" i="37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/>
  <c r="H424" i="37"/>
  <c r="D424" i="37"/>
  <c r="E424" i="37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/>
  <c r="H417" i="37"/>
  <c r="D417" i="37"/>
  <c r="C416" i="37"/>
  <c r="H416" i="37"/>
  <c r="H415" i="37"/>
  <c r="D415" i="37"/>
  <c r="E415" i="37" s="1"/>
  <c r="H414" i="37"/>
  <c r="D414" i="37"/>
  <c r="E414" i="37" s="1"/>
  <c r="H413" i="37"/>
  <c r="D413" i="37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/>
  <c r="H393" i="37"/>
  <c r="D393" i="37"/>
  <c r="C392" i="37"/>
  <c r="H392" i="37"/>
  <c r="H391" i="37"/>
  <c r="D391" i="37"/>
  <c r="E391" i="37" s="1"/>
  <c r="H390" i="37"/>
  <c r="D390" i="37"/>
  <c r="E390" i="37" s="1"/>
  <c r="H389" i="37"/>
  <c r="E389" i="37"/>
  <c r="D389" i="37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E374" i="37"/>
  <c r="D373" i="37"/>
  <c r="C373" i="37"/>
  <c r="H373" i="37" s="1"/>
  <c r="H372" i="37"/>
  <c r="D372" i="37"/>
  <c r="E372" i="37" s="1"/>
  <c r="H371" i="37"/>
  <c r="D371" i="37"/>
  <c r="E371" i="37" s="1"/>
  <c r="H370" i="37"/>
  <c r="D370" i="37"/>
  <c r="E370" i="37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/>
  <c r="H364" i="37"/>
  <c r="E364" i="37"/>
  <c r="D364" i="37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/>
  <c r="H358" i="37"/>
  <c r="D358" i="37"/>
  <c r="C357" i="37"/>
  <c r="H357" i="37"/>
  <c r="H356" i="37"/>
  <c r="E356" i="37"/>
  <c r="D356" i="37"/>
  <c r="H355" i="37"/>
  <c r="D355" i="37"/>
  <c r="E355" i="37"/>
  <c r="H354" i="37"/>
  <c r="D354" i="37"/>
  <c r="E354" i="37" s="1"/>
  <c r="C353" i="37"/>
  <c r="H353" i="37" s="1"/>
  <c r="H352" i="37"/>
  <c r="D352" i="37"/>
  <c r="E352" i="37"/>
  <c r="H351" i="37"/>
  <c r="E351" i="37"/>
  <c r="D351" i="37"/>
  <c r="H350" i="37"/>
  <c r="D350" i="37"/>
  <c r="E350" i="37"/>
  <c r="H349" i="37"/>
  <c r="D349" i="37"/>
  <c r="E349" i="37" s="1"/>
  <c r="C348" i="37"/>
  <c r="H348" i="37" s="1"/>
  <c r="H347" i="37"/>
  <c r="D347" i="37"/>
  <c r="E347" i="37"/>
  <c r="H346" i="37"/>
  <c r="E346" i="37"/>
  <c r="D346" i="37"/>
  <c r="H345" i="37"/>
  <c r="D345" i="37"/>
  <c r="C344" i="37"/>
  <c r="H343" i="37"/>
  <c r="E343" i="37"/>
  <c r="D343" i="37"/>
  <c r="H342" i="37"/>
  <c r="D342" i="37"/>
  <c r="E342" i="37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/>
  <c r="H333" i="37"/>
  <c r="E333" i="37"/>
  <c r="D333" i="37"/>
  <c r="H332" i="37"/>
  <c r="D332" i="37"/>
  <c r="E332" i="37"/>
  <c r="D331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C325" i="37"/>
  <c r="H325" i="37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/>
  <c r="H312" i="37"/>
  <c r="E312" i="37"/>
  <c r="D312" i="37"/>
  <c r="H311" i="37"/>
  <c r="D311" i="37"/>
  <c r="E311" i="37"/>
  <c r="H310" i="37"/>
  <c r="D310" i="37"/>
  <c r="E310" i="37" s="1"/>
  <c r="H309" i="37"/>
  <c r="D309" i="37"/>
  <c r="E309" i="37" s="1"/>
  <c r="C308" i="37"/>
  <c r="H308" i="37" s="1"/>
  <c r="H307" i="37"/>
  <c r="D307" i="37"/>
  <c r="H306" i="37"/>
  <c r="D306" i="37"/>
  <c r="E306" i="37" s="1"/>
  <c r="C305" i="37"/>
  <c r="H305" i="37" s="1"/>
  <c r="H304" i="37"/>
  <c r="D304" i="37"/>
  <c r="E304" i="37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/>
  <c r="C298" i="37"/>
  <c r="H298" i="37"/>
  <c r="H297" i="37"/>
  <c r="D297" i="37"/>
  <c r="E297" i="37" s="1"/>
  <c r="E296" i="37" s="1"/>
  <c r="C296" i="37"/>
  <c r="H296" i="37"/>
  <c r="H295" i="37"/>
  <c r="D295" i="37"/>
  <c r="H294" i="37"/>
  <c r="E294" i="37"/>
  <c r="D294" i="37"/>
  <c r="H293" i="37"/>
  <c r="D293" i="37"/>
  <c r="E293" i="37"/>
  <c r="H292" i="37"/>
  <c r="D292" i="37"/>
  <c r="E292" i="37" s="1"/>
  <c r="H291" i="37"/>
  <c r="D291" i="37"/>
  <c r="E291" i="37" s="1"/>
  <c r="H290" i="37"/>
  <c r="D290" i="37"/>
  <c r="E290" i="37" s="1"/>
  <c r="C289" i="37"/>
  <c r="H289" i="37" s="1"/>
  <c r="H288" i="37"/>
  <c r="D288" i="37"/>
  <c r="E288" i="37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/>
  <c r="H281" i="37"/>
  <c r="E281" i="37"/>
  <c r="D281" i="37"/>
  <c r="H280" i="37"/>
  <c r="D280" i="37"/>
  <c r="E280" i="37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/>
  <c r="H273" i="37"/>
  <c r="E273" i="37"/>
  <c r="D273" i="37"/>
  <c r="H272" i="37"/>
  <c r="D272" i="37"/>
  <c r="E272" i="37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/>
  <c r="H267" i="37"/>
  <c r="D267" i="37"/>
  <c r="H266" i="37"/>
  <c r="D266" i="37"/>
  <c r="E266" i="37" s="1"/>
  <c r="C265" i="37"/>
  <c r="H265" i="37" s="1"/>
  <c r="H264" i="37"/>
  <c r="D264" i="37"/>
  <c r="E264" i="37"/>
  <c r="H262" i="37"/>
  <c r="D262" i="37"/>
  <c r="E262" i="37" s="1"/>
  <c r="H261" i="37"/>
  <c r="D261" i="37"/>
  <c r="E261" i="37" s="1"/>
  <c r="E260" i="37" s="1"/>
  <c r="H260" i="37"/>
  <c r="C260" i="37"/>
  <c r="D252" i="37"/>
  <c r="E252" i="37" s="1"/>
  <c r="D251" i="37"/>
  <c r="C250" i="37"/>
  <c r="D249" i="37"/>
  <c r="E249" i="37"/>
  <c r="D248" i="37"/>
  <c r="E248" i="37"/>
  <c r="D247" i="37"/>
  <c r="E247" i="37"/>
  <c r="D246" i="37"/>
  <c r="E246" i="37"/>
  <c r="D245" i="37"/>
  <c r="E245" i="37" s="1"/>
  <c r="C244" i="37"/>
  <c r="C243" i="37" s="1"/>
  <c r="D242" i="37"/>
  <c r="E242" i="37" s="1"/>
  <c r="D241" i="37"/>
  <c r="D240" i="37"/>
  <c r="E240" i="37" s="1"/>
  <c r="C239" i="37"/>
  <c r="C238" i="37" s="1"/>
  <c r="E237" i="37"/>
  <c r="E236" i="37" s="1"/>
  <c r="E235" i="37" s="1"/>
  <c r="D237" i="37"/>
  <c r="D236" i="37"/>
  <c r="D235" i="37" s="1"/>
  <c r="C236" i="37"/>
  <c r="C235" i="37" s="1"/>
  <c r="D234" i="37"/>
  <c r="C233" i="37"/>
  <c r="D232" i="37"/>
  <c r="E232" i="37" s="1"/>
  <c r="D231" i="37"/>
  <c r="E231" i="37" s="1"/>
  <c r="D230" i="37"/>
  <c r="E230" i="37" s="1"/>
  <c r="C229" i="37"/>
  <c r="C228" i="37" s="1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D216" i="37"/>
  <c r="C216" i="37"/>
  <c r="D214" i="37"/>
  <c r="E214" i="37" s="1"/>
  <c r="E213" i="37" s="1"/>
  <c r="D213" i="37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/>
  <c r="D205" i="37"/>
  <c r="E205" i="37"/>
  <c r="C204" i="37"/>
  <c r="D202" i="37"/>
  <c r="D201" i="37" s="1"/>
  <c r="D200" i="37" s="1"/>
  <c r="C201" i="37"/>
  <c r="C200" i="37"/>
  <c r="D199" i="37"/>
  <c r="D198" i="37" s="1"/>
  <c r="D197" i="37" s="1"/>
  <c r="C198" i="37"/>
  <c r="C197" i="37" s="1"/>
  <c r="E196" i="37"/>
  <c r="E195" i="37" s="1"/>
  <c r="D196" i="37"/>
  <c r="D195" i="37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/>
  <c r="D183" i="37"/>
  <c r="E183" i="37" s="1"/>
  <c r="E182" i="37" s="1"/>
  <c r="C182" i="37"/>
  <c r="D181" i="37"/>
  <c r="D180" i="37" s="1"/>
  <c r="C180" i="37"/>
  <c r="C179" i="37" s="1"/>
  <c r="H176" i="37"/>
  <c r="D176" i="37"/>
  <c r="E176" i="37"/>
  <c r="H175" i="37"/>
  <c r="D175" i="37"/>
  <c r="E175" i="37" s="1"/>
  <c r="E174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 s="1"/>
  <c r="H169" i="37"/>
  <c r="D169" i="37"/>
  <c r="E169" i="37" s="1"/>
  <c r="H168" i="37"/>
  <c r="D168" i="37"/>
  <c r="E168" i="37" s="1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E160" i="37" s="1"/>
  <c r="C160" i="37"/>
  <c r="H160" i="37"/>
  <c r="H159" i="37"/>
  <c r="D159" i="37"/>
  <c r="E159" i="37" s="1"/>
  <c r="H158" i="37"/>
  <c r="D158" i="37"/>
  <c r="C157" i="37"/>
  <c r="H157" i="37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/>
  <c r="C149" i="37"/>
  <c r="H149" i="37" s="1"/>
  <c r="H148" i="37"/>
  <c r="D148" i="37"/>
  <c r="E148" i="37" s="1"/>
  <c r="H147" i="37"/>
  <c r="D147" i="37"/>
  <c r="D146" i="37" s="1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/>
  <c r="H138" i="37"/>
  <c r="D138" i="37"/>
  <c r="E138" i="37" s="1"/>
  <c r="H137" i="37"/>
  <c r="D137" i="37"/>
  <c r="E137" i="37" s="1"/>
  <c r="C136" i="37"/>
  <c r="H134" i="37"/>
  <c r="D134" i="37"/>
  <c r="E134" i="37"/>
  <c r="H133" i="37"/>
  <c r="D133" i="37"/>
  <c r="E133" i="37" s="1"/>
  <c r="D132" i="37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D126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/>
  <c r="H121" i="37"/>
  <c r="D121" i="37"/>
  <c r="E121" i="37"/>
  <c r="C120" i="37"/>
  <c r="H120" i="37" s="1"/>
  <c r="H119" i="37"/>
  <c r="D119" i="37"/>
  <c r="E119" i="37"/>
  <c r="H118" i="37"/>
  <c r="D118" i="37"/>
  <c r="E118" i="37" s="1"/>
  <c r="E117" i="37" s="1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/>
  <c r="H105" i="37"/>
  <c r="D105" i="37"/>
  <c r="E105" i="37" s="1"/>
  <c r="H104" i="37"/>
  <c r="D104" i="37"/>
  <c r="E104" i="37" s="1"/>
  <c r="H103" i="37"/>
  <c r="D103" i="37"/>
  <c r="E103" i="37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/>
  <c r="H91" i="37"/>
  <c r="D91" i="37"/>
  <c r="E91" i="37"/>
  <c r="H90" i="37"/>
  <c r="E90" i="37"/>
  <c r="D90" i="37"/>
  <c r="H89" i="37"/>
  <c r="D89" i="37"/>
  <c r="E89" i="37" s="1"/>
  <c r="H88" i="37"/>
  <c r="D88" i="37"/>
  <c r="E88" i="37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E81" i="37"/>
  <c r="D81" i="37"/>
  <c r="H80" i="37"/>
  <c r="D80" i="37"/>
  <c r="E80" i="37" s="1"/>
  <c r="H79" i="37"/>
  <c r="D79" i="37"/>
  <c r="E79" i="37"/>
  <c r="H78" i="37"/>
  <c r="D78" i="37"/>
  <c r="E78" i="37" s="1"/>
  <c r="H77" i="37"/>
  <c r="E77" i="37"/>
  <c r="D77" i="37"/>
  <c r="H76" i="37"/>
  <c r="D76" i="37"/>
  <c r="E76" i="37"/>
  <c r="H75" i="37"/>
  <c r="D75" i="37"/>
  <c r="E75" i="37"/>
  <c r="H74" i="37"/>
  <c r="D74" i="37"/>
  <c r="E74" i="37" s="1"/>
  <c r="H73" i="37"/>
  <c r="D73" i="37"/>
  <c r="E73" i="37" s="1"/>
  <c r="H72" i="37"/>
  <c r="D72" i="37"/>
  <c r="E72" i="37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/>
  <c r="H30" i="37"/>
  <c r="D30" i="37"/>
  <c r="E30" i="37" s="1"/>
  <c r="H29" i="37"/>
  <c r="E29" i="37"/>
  <c r="D29" i="37"/>
  <c r="H28" i="37"/>
  <c r="D28" i="37"/>
  <c r="E28" i="37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E17" i="37"/>
  <c r="D17" i="37"/>
  <c r="H16" i="37"/>
  <c r="D16" i="37"/>
  <c r="E16" i="37" s="1"/>
  <c r="H15" i="37"/>
  <c r="D15" i="37"/>
  <c r="E15" i="37" s="1"/>
  <c r="H14" i="37"/>
  <c r="D14" i="37"/>
  <c r="E14" i="37" s="1"/>
  <c r="H13" i="37"/>
  <c r="E13" i="37"/>
  <c r="D13" i="37"/>
  <c r="H12" i="37"/>
  <c r="D12" i="37"/>
  <c r="E12" i="37"/>
  <c r="C11" i="37"/>
  <c r="H11" i="37" s="1"/>
  <c r="J11" i="37" s="1"/>
  <c r="H10" i="37"/>
  <c r="D10" i="37"/>
  <c r="E10" i="37" s="1"/>
  <c r="H9" i="37"/>
  <c r="E9" i="37"/>
  <c r="D9" i="37"/>
  <c r="H8" i="37"/>
  <c r="D8" i="37"/>
  <c r="E8" i="37"/>
  <c r="H7" i="37"/>
  <c r="D7" i="37"/>
  <c r="E7" i="37" s="1"/>
  <c r="H6" i="37"/>
  <c r="D6" i="37"/>
  <c r="E6" i="37" s="1"/>
  <c r="H5" i="37"/>
  <c r="D5" i="37"/>
  <c r="E5" i="37" s="1"/>
  <c r="C4" i="37"/>
  <c r="H4" i="37"/>
  <c r="J4" i="37" s="1"/>
  <c r="D778" i="36"/>
  <c r="E778" i="36" s="1"/>
  <c r="E777" i="36" s="1"/>
  <c r="C777" i="36"/>
  <c r="D776" i="36"/>
  <c r="E776" i="36" s="1"/>
  <c r="D775" i="36"/>
  <c r="E775" i="36"/>
  <c r="D774" i="36"/>
  <c r="E774" i="36" s="1"/>
  <c r="D773" i="36"/>
  <c r="C772" i="36"/>
  <c r="C771" i="36" s="1"/>
  <c r="D770" i="36"/>
  <c r="E770" i="36" s="1"/>
  <c r="D769" i="36"/>
  <c r="C768" i="36"/>
  <c r="C767" i="36"/>
  <c r="D766" i="36"/>
  <c r="C765" i="36"/>
  <c r="D764" i="36"/>
  <c r="E764" i="36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/>
  <c r="D753" i="36"/>
  <c r="E753" i="36" s="1"/>
  <c r="D752" i="36"/>
  <c r="E752" i="36"/>
  <c r="C751" i="36"/>
  <c r="C750" i="36" s="1"/>
  <c r="D749" i="36"/>
  <c r="E749" i="36"/>
  <c r="D748" i="36"/>
  <c r="E748" i="36" s="1"/>
  <c r="D747" i="36"/>
  <c r="C746" i="36"/>
  <c r="D745" i="36"/>
  <c r="D744" i="36" s="1"/>
  <c r="C744" i="36"/>
  <c r="C743" i="36"/>
  <c r="D742" i="36"/>
  <c r="D741" i="36" s="1"/>
  <c r="C741" i="36"/>
  <c r="D740" i="36"/>
  <c r="E740" i="36" s="1"/>
  <c r="E739" i="36" s="1"/>
  <c r="C739" i="36"/>
  <c r="D738" i="36"/>
  <c r="E738" i="36" s="1"/>
  <c r="D737" i="36"/>
  <c r="E737" i="36"/>
  <c r="D736" i="36"/>
  <c r="E736" i="36" s="1"/>
  <c r="D735" i="36"/>
  <c r="E735" i="36" s="1"/>
  <c r="D734" i="36"/>
  <c r="C734" i="36"/>
  <c r="C733" i="36" s="1"/>
  <c r="D732" i="36"/>
  <c r="E732" i="36"/>
  <c r="E731" i="36" s="1"/>
  <c r="E730" i="36" s="1"/>
  <c r="D731" i="36"/>
  <c r="D730" i="36" s="1"/>
  <c r="C731" i="36"/>
  <c r="C730" i="36"/>
  <c r="D729" i="36"/>
  <c r="E729" i="36" s="1"/>
  <c r="E727" i="36" s="1"/>
  <c r="D728" i="36"/>
  <c r="E728" i="36"/>
  <c r="D727" i="36"/>
  <c r="C727" i="36"/>
  <c r="H724" i="36"/>
  <c r="D724" i="36"/>
  <c r="H723" i="36"/>
  <c r="D723" i="36"/>
  <c r="D722" i="36" s="1"/>
  <c r="E723" i="36"/>
  <c r="C722" i="36"/>
  <c r="H722" i="36" s="1"/>
  <c r="H721" i="36"/>
  <c r="D721" i="36"/>
  <c r="E721" i="36"/>
  <c r="H720" i="36"/>
  <c r="D720" i="36"/>
  <c r="E720" i="36" s="1"/>
  <c r="H719" i="36"/>
  <c r="D719" i="36"/>
  <c r="E719" i="36" s="1"/>
  <c r="C718" i="36"/>
  <c r="H718" i="36"/>
  <c r="H715" i="36"/>
  <c r="D715" i="36"/>
  <c r="E715" i="36"/>
  <c r="H714" i="36"/>
  <c r="D714" i="36"/>
  <c r="E714" i="36" s="1"/>
  <c r="H713" i="36"/>
  <c r="D713" i="36"/>
  <c r="E713" i="36" s="1"/>
  <c r="H712" i="36"/>
  <c r="D712" i="36"/>
  <c r="E712" i="36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/>
  <c r="H705" i="36"/>
  <c r="D705" i="36"/>
  <c r="E705" i="36" s="1"/>
  <c r="H704" i="36"/>
  <c r="D704" i="36"/>
  <c r="E704" i="36" s="1"/>
  <c r="H703" i="36"/>
  <c r="D703" i="36"/>
  <c r="E703" i="36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/>
  <c r="H696" i="36"/>
  <c r="D696" i="36"/>
  <c r="E696" i="36" s="1"/>
  <c r="H695" i="36"/>
  <c r="D695" i="36"/>
  <c r="E695" i="36" s="1"/>
  <c r="C694" i="36"/>
  <c r="H694" i="36"/>
  <c r="H693" i="36"/>
  <c r="D693" i="36"/>
  <c r="E693" i="36" s="1"/>
  <c r="H692" i="36"/>
  <c r="D692" i="36"/>
  <c r="E692" i="36" s="1"/>
  <c r="H691" i="36"/>
  <c r="D691" i="36"/>
  <c r="E691" i="36"/>
  <c r="H690" i="36"/>
  <c r="D690" i="36"/>
  <c r="E690" i="36" s="1"/>
  <c r="H689" i="36"/>
  <c r="D689" i="36"/>
  <c r="H688" i="36"/>
  <c r="D688" i="36"/>
  <c r="E688" i="36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/>
  <c r="H657" i="36"/>
  <c r="D657" i="36"/>
  <c r="E657" i="36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/>
  <c r="H643" i="36"/>
  <c r="D643" i="36"/>
  <c r="E643" i="36"/>
  <c r="C642" i="36"/>
  <c r="H642" i="36" s="1"/>
  <c r="J642" i="36" s="1"/>
  <c r="H641" i="36"/>
  <c r="D641" i="36"/>
  <c r="E641" i="36"/>
  <c r="H640" i="36"/>
  <c r="D640" i="36"/>
  <c r="E640" i="36"/>
  <c r="H639" i="36"/>
  <c r="D639" i="36"/>
  <c r="E639" i="36" s="1"/>
  <c r="C638" i="36"/>
  <c r="H638" i="36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/>
  <c r="H631" i="36"/>
  <c r="D631" i="36"/>
  <c r="E631" i="36" s="1"/>
  <c r="H630" i="36"/>
  <c r="D630" i="36"/>
  <c r="E630" i="36" s="1"/>
  <c r="H629" i="36"/>
  <c r="D629" i="36"/>
  <c r="E629" i="36"/>
  <c r="C628" i="36"/>
  <c r="H628" i="36" s="1"/>
  <c r="H627" i="36"/>
  <c r="D627" i="36"/>
  <c r="E627" i="36" s="1"/>
  <c r="H626" i="36"/>
  <c r="D626" i="36"/>
  <c r="E626" i="36" s="1"/>
  <c r="H625" i="36"/>
  <c r="D625" i="36"/>
  <c r="E625" i="36"/>
  <c r="H624" i="36"/>
  <c r="D624" i="36"/>
  <c r="E624" i="36" s="1"/>
  <c r="H623" i="36"/>
  <c r="D623" i="36"/>
  <c r="E623" i="36" s="1"/>
  <c r="H622" i="36"/>
  <c r="D622" i="36"/>
  <c r="E622" i="36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/>
  <c r="C610" i="36"/>
  <c r="H610" i="36" s="1"/>
  <c r="H609" i="36"/>
  <c r="D609" i="36"/>
  <c r="E609" i="36"/>
  <c r="H608" i="36"/>
  <c r="D608" i="36"/>
  <c r="E608" i="36" s="1"/>
  <c r="H607" i="36"/>
  <c r="D607" i="36"/>
  <c r="E607" i="36"/>
  <c r="H606" i="36"/>
  <c r="D606" i="36"/>
  <c r="E606" i="36" s="1"/>
  <c r="H605" i="36"/>
  <c r="D605" i="36"/>
  <c r="E605" i="36" s="1"/>
  <c r="H604" i="36"/>
  <c r="D604" i="36"/>
  <c r="E604" i="36"/>
  <c r="C603" i="36"/>
  <c r="H603" i="36" s="1"/>
  <c r="H602" i="36"/>
  <c r="D602" i="36"/>
  <c r="E602" i="36"/>
  <c r="H601" i="36"/>
  <c r="D601" i="36"/>
  <c r="E601" i="36" s="1"/>
  <c r="H600" i="36"/>
  <c r="D600" i="36"/>
  <c r="E600" i="36"/>
  <c r="C599" i="36"/>
  <c r="H599" i="36"/>
  <c r="H598" i="36"/>
  <c r="D598" i="36"/>
  <c r="E598" i="36" s="1"/>
  <c r="H597" i="36"/>
  <c r="D597" i="36"/>
  <c r="E597" i="36"/>
  <c r="H596" i="36"/>
  <c r="D596" i="36"/>
  <c r="E596" i="36" s="1"/>
  <c r="C595" i="36"/>
  <c r="H595" i="36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/>
  <c r="C587" i="36"/>
  <c r="H587" i="36"/>
  <c r="H586" i="36"/>
  <c r="D586" i="36"/>
  <c r="E586" i="36" s="1"/>
  <c r="H585" i="36"/>
  <c r="D585" i="36"/>
  <c r="E585" i="36"/>
  <c r="H584" i="36"/>
  <c r="D584" i="36"/>
  <c r="E584" i="36" s="1"/>
  <c r="H583" i="36"/>
  <c r="D583" i="36"/>
  <c r="E583" i="36" s="1"/>
  <c r="H582" i="36"/>
  <c r="D582" i="36"/>
  <c r="E582" i="36"/>
  <c r="C581" i="36"/>
  <c r="H581" i="36" s="1"/>
  <c r="H580" i="36"/>
  <c r="D580" i="36"/>
  <c r="E580" i="36"/>
  <c r="H579" i="36"/>
  <c r="D579" i="36"/>
  <c r="E579" i="36" s="1"/>
  <c r="H578" i="36"/>
  <c r="D578" i="36"/>
  <c r="E578" i="36"/>
  <c r="C577" i="36"/>
  <c r="H577" i="36"/>
  <c r="H576" i="36"/>
  <c r="D576" i="36"/>
  <c r="E576" i="36" s="1"/>
  <c r="H575" i="36"/>
  <c r="D575" i="36"/>
  <c r="E575" i="36"/>
  <c r="H574" i="36"/>
  <c r="D574" i="36"/>
  <c r="E574" i="36" s="1"/>
  <c r="H573" i="36"/>
  <c r="D573" i="36"/>
  <c r="E573" i="36" s="1"/>
  <c r="H572" i="36"/>
  <c r="D572" i="36"/>
  <c r="E572" i="36"/>
  <c r="H571" i="36"/>
  <c r="D571" i="36"/>
  <c r="E571" i="36" s="1"/>
  <c r="H570" i="36"/>
  <c r="D570" i="36"/>
  <c r="E570" i="36" s="1"/>
  <c r="C569" i="36"/>
  <c r="H569" i="36" s="1"/>
  <c r="H568" i="36"/>
  <c r="D568" i="36"/>
  <c r="E568" i="36"/>
  <c r="H567" i="36"/>
  <c r="D567" i="36"/>
  <c r="E567" i="36" s="1"/>
  <c r="H566" i="36"/>
  <c r="D566" i="36"/>
  <c r="E566" i="36" s="1"/>
  <c r="H565" i="36"/>
  <c r="D565" i="36"/>
  <c r="E565" i="36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/>
  <c r="C556" i="36"/>
  <c r="H556" i="36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H522" i="36"/>
  <c r="C522" i="36"/>
  <c r="H521" i="36"/>
  <c r="D521" i="36"/>
  <c r="E521" i="36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/>
  <c r="H516" i="36"/>
  <c r="E516" i="36"/>
  <c r="D516" i="36"/>
  <c r="H515" i="36"/>
  <c r="D515" i="36"/>
  <c r="E515" i="36"/>
  <c r="H514" i="36"/>
  <c r="D514" i="36"/>
  <c r="C513" i="36"/>
  <c r="H512" i="36"/>
  <c r="D512" i="36"/>
  <c r="E512" i="36" s="1"/>
  <c r="H511" i="36"/>
  <c r="D511" i="36"/>
  <c r="E511" i="36"/>
  <c r="H510" i="36"/>
  <c r="D510" i="36"/>
  <c r="E510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/>
  <c r="H478" i="36"/>
  <c r="D478" i="36"/>
  <c r="E478" i="36" s="1"/>
  <c r="C477" i="36"/>
  <c r="H477" i="36" s="1"/>
  <c r="H476" i="36"/>
  <c r="D476" i="36"/>
  <c r="H475" i="36"/>
  <c r="D475" i="36"/>
  <c r="E475" i="36"/>
  <c r="C474" i="36"/>
  <c r="H474" i="36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/>
  <c r="H464" i="36"/>
  <c r="D464" i="36"/>
  <c r="E464" i="36" s="1"/>
  <c r="C463" i="36"/>
  <c r="H463" i="36" s="1"/>
  <c r="H462" i="36"/>
  <c r="D462" i="36"/>
  <c r="E462" i="36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/>
  <c r="H456" i="36"/>
  <c r="D456" i="36"/>
  <c r="E456" i="36" s="1"/>
  <c r="C455" i="36"/>
  <c r="H455" i="36" s="1"/>
  <c r="H454" i="36"/>
  <c r="D454" i="36"/>
  <c r="E454" i="36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/>
  <c r="H447" i="36"/>
  <c r="D447" i="36"/>
  <c r="E447" i="36" s="1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/>
  <c r="H430" i="36"/>
  <c r="D430" i="36"/>
  <c r="E430" i="36" s="1"/>
  <c r="C429" i="36"/>
  <c r="H429" i="36" s="1"/>
  <c r="H428" i="36"/>
  <c r="D428" i="36"/>
  <c r="E428" i="36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/>
  <c r="H423" i="36"/>
  <c r="D423" i="36"/>
  <c r="E423" i="36" s="1"/>
  <c r="C422" i="36"/>
  <c r="H422" i="36" s="1"/>
  <c r="H421" i="36"/>
  <c r="D421" i="36"/>
  <c r="E421" i="36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H416" i="36"/>
  <c r="H415" i="36"/>
  <c r="D415" i="36"/>
  <c r="E415" i="36" s="1"/>
  <c r="H414" i="36"/>
  <c r="D414" i="36"/>
  <c r="E414" i="36" s="1"/>
  <c r="H413" i="36"/>
  <c r="D413" i="36"/>
  <c r="E413" i="36"/>
  <c r="C412" i="36"/>
  <c r="H412" i="36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/>
  <c r="H400" i="36"/>
  <c r="D400" i="36"/>
  <c r="C399" i="36"/>
  <c r="H399" i="36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D393" i="36"/>
  <c r="E393" i="36" s="1"/>
  <c r="E392" i="36" s="1"/>
  <c r="H393" i="36"/>
  <c r="C392" i="36"/>
  <c r="H392" i="36" s="1"/>
  <c r="H391" i="36"/>
  <c r="D391" i="36"/>
  <c r="E391" i="36" s="1"/>
  <c r="H390" i="36"/>
  <c r="D390" i="36"/>
  <c r="E390" i="36" s="1"/>
  <c r="H389" i="36"/>
  <c r="D389" i="36"/>
  <c r="E389" i="36"/>
  <c r="C388" i="36"/>
  <c r="H388" i="36" s="1"/>
  <c r="H387" i="36"/>
  <c r="D387" i="36"/>
  <c r="E387" i="36"/>
  <c r="H386" i="36"/>
  <c r="D386" i="36"/>
  <c r="E386" i="36" s="1"/>
  <c r="H385" i="36"/>
  <c r="D385" i="36"/>
  <c r="E385" i="36" s="1"/>
  <c r="H384" i="36"/>
  <c r="D384" i="36"/>
  <c r="H383" i="36"/>
  <c r="D383" i="36"/>
  <c r="E383" i="36"/>
  <c r="C382" i="36"/>
  <c r="H382" i="36" s="1"/>
  <c r="H381" i="36"/>
  <c r="D381" i="36"/>
  <c r="E381" i="36"/>
  <c r="H380" i="36"/>
  <c r="D380" i="36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/>
  <c r="H374" i="36"/>
  <c r="D374" i="36"/>
  <c r="E374" i="36" s="1"/>
  <c r="C373" i="36"/>
  <c r="H373" i="36" s="1"/>
  <c r="H372" i="36"/>
  <c r="D372" i="36"/>
  <c r="E372" i="36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E360" i="36"/>
  <c r="D358" i="36"/>
  <c r="E358" i="36" s="1"/>
  <c r="H359" i="36"/>
  <c r="D359" i="36"/>
  <c r="H358" i="36"/>
  <c r="C357" i="36"/>
  <c r="H357" i="36" s="1"/>
  <c r="H356" i="36"/>
  <c r="D356" i="36"/>
  <c r="E356" i="36"/>
  <c r="H355" i="36"/>
  <c r="E355" i="36"/>
  <c r="D355" i="36"/>
  <c r="H354" i="36"/>
  <c r="D354" i="36"/>
  <c r="D353" i="36" s="1"/>
  <c r="E354" i="36"/>
  <c r="C353" i="36"/>
  <c r="H353" i="36" s="1"/>
  <c r="H352" i="36"/>
  <c r="D352" i="36"/>
  <c r="E352" i="36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/>
  <c r="H345" i="36"/>
  <c r="D345" i="36"/>
  <c r="E345" i="36" s="1"/>
  <c r="C344" i="36"/>
  <c r="H344" i="36" s="1"/>
  <c r="D344" i="36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/>
  <c r="H337" i="36"/>
  <c r="E337" i="36"/>
  <c r="D337" i="36"/>
  <c r="H336" i="36"/>
  <c r="D336" i="36"/>
  <c r="E336" i="36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H331" i="36"/>
  <c r="H330" i="36"/>
  <c r="E330" i="36"/>
  <c r="D330" i="36"/>
  <c r="H329" i="36"/>
  <c r="D329" i="36"/>
  <c r="C328" i="36"/>
  <c r="H327" i="36"/>
  <c r="D327" i="36"/>
  <c r="H326" i="36"/>
  <c r="D326" i="36"/>
  <c r="E326" i="36" s="1"/>
  <c r="H325" i="36"/>
  <c r="H324" i="36"/>
  <c r="D324" i="36"/>
  <c r="E324" i="36" s="1"/>
  <c r="H323" i="36"/>
  <c r="D323" i="36"/>
  <c r="E323" i="36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/>
  <c r="H318" i="36"/>
  <c r="E318" i="36"/>
  <c r="D318" i="36"/>
  <c r="H317" i="36"/>
  <c r="D317" i="36"/>
  <c r="E317" i="36"/>
  <c r="H316" i="36"/>
  <c r="D316" i="36"/>
  <c r="E316" i="36" s="1"/>
  <c r="C315" i="36"/>
  <c r="H315" i="36" s="1"/>
  <c r="H313" i="36"/>
  <c r="D313" i="36"/>
  <c r="E313" i="36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H308" i="36"/>
  <c r="H307" i="36"/>
  <c r="E307" i="36"/>
  <c r="D307" i="36"/>
  <c r="H306" i="36"/>
  <c r="D306" i="36"/>
  <c r="H305" i="36"/>
  <c r="H304" i="36"/>
  <c r="E304" i="36"/>
  <c r="D304" i="36"/>
  <c r="H303" i="36"/>
  <c r="D303" i="36"/>
  <c r="H302" i="36"/>
  <c r="H301" i="36"/>
  <c r="D301" i="36"/>
  <c r="E301" i="36" s="1"/>
  <c r="H300" i="36"/>
  <c r="D300" i="36"/>
  <c r="E300" i="36" s="1"/>
  <c r="H299" i="36"/>
  <c r="D299" i="36"/>
  <c r="E299" i="36" s="1"/>
  <c r="H298" i="36"/>
  <c r="H297" i="36"/>
  <c r="D297" i="36"/>
  <c r="H296" i="36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H289" i="36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/>
  <c r="H283" i="36"/>
  <c r="E283" i="36"/>
  <c r="D283" i="36"/>
  <c r="H282" i="36"/>
  <c r="D282" i="36"/>
  <c r="E282" i="36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/>
  <c r="H277" i="36"/>
  <c r="E277" i="36"/>
  <c r="D277" i="36"/>
  <c r="H276" i="36"/>
  <c r="D276" i="36"/>
  <c r="E276" i="36"/>
  <c r="H275" i="36"/>
  <c r="E275" i="36"/>
  <c r="D275" i="36"/>
  <c r="H274" i="36"/>
  <c r="D274" i="36"/>
  <c r="E274" i="36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C263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D248" i="36"/>
  <c r="E248" i="36" s="1"/>
  <c r="D247" i="36"/>
  <c r="E247" i="36" s="1"/>
  <c r="D246" i="36"/>
  <c r="E246" i="36" s="1"/>
  <c r="D245" i="36"/>
  <c r="E245" i="36"/>
  <c r="C244" i="36"/>
  <c r="C243" i="36"/>
  <c r="D242" i="36"/>
  <c r="E242" i="36" s="1"/>
  <c r="D241" i="36"/>
  <c r="E241" i="36" s="1"/>
  <c r="D240" i="36"/>
  <c r="E240" i="36" s="1"/>
  <c r="C239" i="36"/>
  <c r="C238" i="36"/>
  <c r="D237" i="36"/>
  <c r="E237" i="36" s="1"/>
  <c r="E236" i="36" s="1"/>
  <c r="E235" i="36" s="1"/>
  <c r="C236" i="36"/>
  <c r="C235" i="36" s="1"/>
  <c r="D234" i="36"/>
  <c r="E234" i="36" s="1"/>
  <c r="E233" i="36" s="1"/>
  <c r="D233" i="36"/>
  <c r="C233" i="36"/>
  <c r="C228" i="36"/>
  <c r="D232" i="36"/>
  <c r="E232" i="36"/>
  <c r="D231" i="36"/>
  <c r="E231" i="36"/>
  <c r="D230" i="36"/>
  <c r="E230" i="36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E217" i="36"/>
  <c r="D217" i="36"/>
  <c r="C216" i="36"/>
  <c r="C215" i="36" s="1"/>
  <c r="D214" i="36"/>
  <c r="C213" i="36"/>
  <c r="D212" i="36"/>
  <c r="C211" i="36"/>
  <c r="D210" i="36"/>
  <c r="E210" i="36"/>
  <c r="D209" i="36"/>
  <c r="E209" i="36" s="1"/>
  <c r="D208" i="36"/>
  <c r="C207" i="36"/>
  <c r="D206" i="36"/>
  <c r="E206" i="36" s="1"/>
  <c r="D205" i="36"/>
  <c r="C204" i="36"/>
  <c r="D202" i="36"/>
  <c r="C201" i="36"/>
  <c r="C200" i="36"/>
  <c r="D199" i="36"/>
  <c r="C198" i="36"/>
  <c r="C197" i="36" s="1"/>
  <c r="D196" i="36"/>
  <c r="C195" i="36"/>
  <c r="D194" i="36"/>
  <c r="C193" i="36"/>
  <c r="D192" i="36"/>
  <c r="E192" i="36" s="1"/>
  <c r="D191" i="36"/>
  <c r="E191" i="36" s="1"/>
  <c r="D190" i="36"/>
  <c r="C189" i="36"/>
  <c r="C188" i="36" s="1"/>
  <c r="D187" i="36"/>
  <c r="E187" i="36" s="1"/>
  <c r="D186" i="36"/>
  <c r="C185" i="36"/>
  <c r="C184" i="36"/>
  <c r="D183" i="36"/>
  <c r="C182" i="36"/>
  <c r="C179" i="36" s="1"/>
  <c r="D181" i="36"/>
  <c r="E181" i="36" s="1"/>
  <c r="E180" i="36" s="1"/>
  <c r="D180" i="36"/>
  <c r="C180" i="36"/>
  <c r="H176" i="36"/>
  <c r="D176" i="36"/>
  <c r="E176" i="36" s="1"/>
  <c r="H175" i="36"/>
  <c r="D175" i="36"/>
  <c r="H174" i="36"/>
  <c r="C174" i="36"/>
  <c r="H173" i="36"/>
  <c r="D173" i="36"/>
  <c r="H172" i="36"/>
  <c r="D172" i="36"/>
  <c r="E172" i="36" s="1"/>
  <c r="C171" i="36"/>
  <c r="C170" i="36" s="1"/>
  <c r="H170" i="36" s="1"/>
  <c r="J170" i="36" s="1"/>
  <c r="H169" i="36"/>
  <c r="E169" i="36"/>
  <c r="D169" i="36"/>
  <c r="H168" i="36"/>
  <c r="D168" i="36"/>
  <c r="E168" i="36"/>
  <c r="E167" i="36" s="1"/>
  <c r="C167" i="36"/>
  <c r="H167" i="36" s="1"/>
  <c r="H166" i="36"/>
  <c r="D166" i="36"/>
  <c r="E166" i="36"/>
  <c r="H165" i="36"/>
  <c r="D165" i="36"/>
  <c r="E165" i="36" s="1"/>
  <c r="C164" i="36"/>
  <c r="H164" i="36" s="1"/>
  <c r="H162" i="36"/>
  <c r="D162" i="36"/>
  <c r="H161" i="36"/>
  <c r="D161" i="36"/>
  <c r="E161" i="36"/>
  <c r="C160" i="36"/>
  <c r="H160" i="36" s="1"/>
  <c r="H159" i="36"/>
  <c r="D159" i="36"/>
  <c r="E159" i="36" s="1"/>
  <c r="H158" i="36"/>
  <c r="D158" i="36"/>
  <c r="D157" i="36" s="1"/>
  <c r="E158" i="36"/>
  <c r="C157" i="36"/>
  <c r="H157" i="36" s="1"/>
  <c r="H156" i="36"/>
  <c r="D156" i="36"/>
  <c r="D155" i="36"/>
  <c r="H155" i="36"/>
  <c r="C154" i="36"/>
  <c r="H151" i="36"/>
  <c r="D151" i="36"/>
  <c r="D150" i="36"/>
  <c r="D149" i="36" s="1"/>
  <c r="H150" i="36"/>
  <c r="C149" i="36"/>
  <c r="H149" i="36" s="1"/>
  <c r="H148" i="36"/>
  <c r="D148" i="36"/>
  <c r="E148" i="36" s="1"/>
  <c r="H147" i="36"/>
  <c r="D147" i="36"/>
  <c r="E147" i="36" s="1"/>
  <c r="E146" i="36" s="1"/>
  <c r="C146" i="36"/>
  <c r="H146" i="36" s="1"/>
  <c r="H145" i="36"/>
  <c r="D145" i="36"/>
  <c r="H144" i="36"/>
  <c r="D144" i="36"/>
  <c r="C143" i="36"/>
  <c r="H143" i="36" s="1"/>
  <c r="H142" i="36"/>
  <c r="D142" i="36"/>
  <c r="E142" i="36" s="1"/>
  <c r="H141" i="36"/>
  <c r="D141" i="36"/>
  <c r="E141" i="36" s="1"/>
  <c r="C140" i="36"/>
  <c r="H140" i="36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/>
  <c r="H127" i="36"/>
  <c r="D127" i="36"/>
  <c r="C126" i="36"/>
  <c r="H126" i="36" s="1"/>
  <c r="H125" i="36"/>
  <c r="D125" i="36"/>
  <c r="E125" i="36" s="1"/>
  <c r="H124" i="36"/>
  <c r="D124" i="36"/>
  <c r="H123" i="36"/>
  <c r="C123" i="36"/>
  <c r="H122" i="36"/>
  <c r="D122" i="36"/>
  <c r="E122" i="36"/>
  <c r="H121" i="36"/>
  <c r="D121" i="36"/>
  <c r="C120" i="36"/>
  <c r="H120" i="36"/>
  <c r="H119" i="36"/>
  <c r="D119" i="36"/>
  <c r="E119" i="36" s="1"/>
  <c r="H118" i="36"/>
  <c r="D118" i="36"/>
  <c r="E118" i="36" s="1"/>
  <c r="C117" i="36"/>
  <c r="H113" i="36"/>
  <c r="D113" i="36"/>
  <c r="E113" i="36" s="1"/>
  <c r="H112" i="36"/>
  <c r="D112" i="36"/>
  <c r="E112" i="36" s="1"/>
  <c r="H111" i="36"/>
  <c r="D111" i="36"/>
  <c r="E111" i="36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/>
  <c r="H100" i="36"/>
  <c r="D100" i="36"/>
  <c r="E100" i="36" s="1"/>
  <c r="H99" i="36"/>
  <c r="D99" i="36"/>
  <c r="E99" i="36" s="1"/>
  <c r="H98" i="36"/>
  <c r="D98" i="36"/>
  <c r="C97" i="36"/>
  <c r="H97" i="36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/>
  <c r="H91" i="36"/>
  <c r="E91" i="36"/>
  <c r="D91" i="36"/>
  <c r="H90" i="36"/>
  <c r="D90" i="36"/>
  <c r="E90" i="36"/>
  <c r="H89" i="36"/>
  <c r="D89" i="36"/>
  <c r="E89" i="36" s="1"/>
  <c r="H88" i="36"/>
  <c r="D88" i="36"/>
  <c r="E88" i="36"/>
  <c r="H87" i="36"/>
  <c r="E87" i="36"/>
  <c r="D87" i="36"/>
  <c r="H86" i="36"/>
  <c r="D86" i="36"/>
  <c r="E86" i="36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/>
  <c r="H75" i="36"/>
  <c r="E75" i="36"/>
  <c r="D75" i="36"/>
  <c r="H74" i="36"/>
  <c r="D74" i="36"/>
  <c r="E74" i="36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/>
  <c r="H64" i="36"/>
  <c r="D64" i="36"/>
  <c r="E64" i="36" s="1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/>
  <c r="C38" i="36"/>
  <c r="H38" i="36"/>
  <c r="J38" i="36" s="1"/>
  <c r="H37" i="36"/>
  <c r="D37" i="36"/>
  <c r="E37" i="36" s="1"/>
  <c r="H36" i="36"/>
  <c r="D36" i="36"/>
  <c r="E36" i="36"/>
  <c r="H35" i="36"/>
  <c r="D35" i="36"/>
  <c r="E35" i="36" s="1"/>
  <c r="H34" i="36"/>
  <c r="D34" i="36"/>
  <c r="E34" i="36" s="1"/>
  <c r="H33" i="36"/>
  <c r="D33" i="36"/>
  <c r="E33" i="36"/>
  <c r="H32" i="36"/>
  <c r="D32" i="36"/>
  <c r="E32" i="36" s="1"/>
  <c r="H31" i="36"/>
  <c r="D31" i="36"/>
  <c r="E31" i="36"/>
  <c r="H30" i="36"/>
  <c r="D30" i="36"/>
  <c r="E30" i="36" s="1"/>
  <c r="H29" i="36"/>
  <c r="D29" i="36"/>
  <c r="E29" i="36" s="1"/>
  <c r="H28" i="36"/>
  <c r="D28" i="36"/>
  <c r="E28" i="36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/>
  <c r="H19" i="36"/>
  <c r="D19" i="36"/>
  <c r="E19" i="36" s="1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/>
  <c r="H8" i="36"/>
  <c r="D8" i="36"/>
  <c r="E8" i="36" s="1"/>
  <c r="H7" i="36"/>
  <c r="D7" i="36"/>
  <c r="E7" i="36" s="1"/>
  <c r="H6" i="36"/>
  <c r="D6" i="36"/>
  <c r="E6" i="36" s="1"/>
  <c r="D5" i="36"/>
  <c r="E5" i="36" s="1"/>
  <c r="H5" i="36"/>
  <c r="C4" i="36"/>
  <c r="H4" i="36" s="1"/>
  <c r="J4" i="36" s="1"/>
  <c r="D778" i="35"/>
  <c r="E778" i="35"/>
  <c r="E777" i="35" s="1"/>
  <c r="C777" i="35"/>
  <c r="D776" i="35"/>
  <c r="E776" i="35" s="1"/>
  <c r="D775" i="35"/>
  <c r="E775" i="35" s="1"/>
  <c r="D774" i="35"/>
  <c r="E774" i="35" s="1"/>
  <c r="D773" i="35"/>
  <c r="D772" i="35" s="1"/>
  <c r="D771" i="35" s="1"/>
  <c r="C772" i="35"/>
  <c r="C771" i="35" s="1"/>
  <c r="D770" i="35"/>
  <c r="E770" i="35" s="1"/>
  <c r="D769" i="35"/>
  <c r="E769" i="35" s="1"/>
  <c r="C768" i="35"/>
  <c r="C767" i="35" s="1"/>
  <c r="D766" i="35"/>
  <c r="E766" i="35" s="1"/>
  <c r="E765" i="35" s="1"/>
  <c r="C765" i="35"/>
  <c r="D764" i="35"/>
  <c r="E764" i="35" s="1"/>
  <c r="D763" i="35"/>
  <c r="E763" i="35" s="1"/>
  <c r="D762" i="35"/>
  <c r="E762" i="35" s="1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 s="1"/>
  <c r="D749" i="35"/>
  <c r="E749" i="35" s="1"/>
  <c r="D748" i="35"/>
  <c r="E748" i="35"/>
  <c r="D747" i="35"/>
  <c r="E747" i="35" s="1"/>
  <c r="E746" i="35" s="1"/>
  <c r="D746" i="35"/>
  <c r="C746" i="35"/>
  <c r="D745" i="35"/>
  <c r="D744" i="35" s="1"/>
  <c r="C744" i="35"/>
  <c r="C743" i="35" s="1"/>
  <c r="D742" i="35"/>
  <c r="D741" i="35"/>
  <c r="C741" i="35"/>
  <c r="D740" i="35"/>
  <c r="E740" i="35" s="1"/>
  <c r="E739" i="35" s="1"/>
  <c r="C739" i="35"/>
  <c r="E738" i="35"/>
  <c r="D738" i="35"/>
  <c r="D737" i="35"/>
  <c r="E737" i="35" s="1"/>
  <c r="E736" i="35"/>
  <c r="D736" i="35"/>
  <c r="D735" i="35"/>
  <c r="C734" i="35"/>
  <c r="C733" i="35"/>
  <c r="D732" i="35"/>
  <c r="D731" i="35" s="1"/>
  <c r="D730" i="35" s="1"/>
  <c r="C731" i="35"/>
  <c r="C730" i="35" s="1"/>
  <c r="D729" i="35"/>
  <c r="D728" i="35"/>
  <c r="E728" i="35" s="1"/>
  <c r="C727" i="35"/>
  <c r="H724" i="35"/>
  <c r="D724" i="35"/>
  <c r="E724" i="35"/>
  <c r="H723" i="35"/>
  <c r="D723" i="35"/>
  <c r="C722" i="35"/>
  <c r="H722" i="35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E701" i="35" s="1"/>
  <c r="C700" i="35"/>
  <c r="H700" i="35" s="1"/>
  <c r="H699" i="35"/>
  <c r="D699" i="35"/>
  <c r="E699" i="35"/>
  <c r="H698" i="35"/>
  <c r="D698" i="35"/>
  <c r="E698" i="35" s="1"/>
  <c r="H697" i="35"/>
  <c r="D697" i="35"/>
  <c r="E697" i="35" s="1"/>
  <c r="H696" i="35"/>
  <c r="D696" i="35"/>
  <c r="E696" i="35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/>
  <c r="H690" i="35"/>
  <c r="D690" i="35"/>
  <c r="E690" i="35" s="1"/>
  <c r="H689" i="35"/>
  <c r="D689" i="35"/>
  <c r="E689" i="35" s="1"/>
  <c r="H688" i="35"/>
  <c r="D688" i="35"/>
  <c r="E688" i="35" s="1"/>
  <c r="C687" i="35"/>
  <c r="H687" i="35" s="1"/>
  <c r="H686" i="35"/>
  <c r="D686" i="35"/>
  <c r="E686" i="35" s="1"/>
  <c r="H685" i="35"/>
  <c r="D685" i="35"/>
  <c r="D683" i="35"/>
  <c r="H684" i="35"/>
  <c r="D684" i="35"/>
  <c r="E684" i="35" s="1"/>
  <c r="C683" i="35"/>
  <c r="H683" i="35" s="1"/>
  <c r="H682" i="35"/>
  <c r="D682" i="35"/>
  <c r="E682" i="35" s="1"/>
  <c r="H681" i="35"/>
  <c r="D681" i="35"/>
  <c r="E681" i="35"/>
  <c r="H680" i="35"/>
  <c r="D680" i="35"/>
  <c r="E680" i="35" s="1"/>
  <c r="C679" i="35"/>
  <c r="H679" i="35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E672" i="35" s="1"/>
  <c r="D671" i="35"/>
  <c r="C671" i="35"/>
  <c r="H671" i="35" s="1"/>
  <c r="H670" i="35"/>
  <c r="D670" i="35"/>
  <c r="E670" i="35" s="1"/>
  <c r="H669" i="35"/>
  <c r="D669" i="35"/>
  <c r="E669" i="35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D662" i="35"/>
  <c r="E662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/>
  <c r="C653" i="35"/>
  <c r="H653" i="35" s="1"/>
  <c r="H652" i="35"/>
  <c r="D652" i="35"/>
  <c r="E652" i="35" s="1"/>
  <c r="H651" i="35"/>
  <c r="D651" i="35"/>
  <c r="E651" i="35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E647" i="35" s="1"/>
  <c r="D646" i="35"/>
  <c r="C646" i="35"/>
  <c r="H646" i="35" s="1"/>
  <c r="H644" i="35"/>
  <c r="D644" i="35"/>
  <c r="E644" i="35" s="1"/>
  <c r="H643" i="35"/>
  <c r="D643" i="35"/>
  <c r="E643" i="35"/>
  <c r="C642" i="35"/>
  <c r="H642" i="35" s="1"/>
  <c r="J642" i="35" s="1"/>
  <c r="H641" i="35"/>
  <c r="D641" i="35"/>
  <c r="H640" i="35"/>
  <c r="D640" i="35"/>
  <c r="E640" i="35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/>
  <c r="H634" i="35"/>
  <c r="D634" i="35"/>
  <c r="E634" i="35" s="1"/>
  <c r="H633" i="35"/>
  <c r="D633" i="35"/>
  <c r="E633" i="35" s="1"/>
  <c r="H632" i="35"/>
  <c r="D632" i="35"/>
  <c r="E632" i="35"/>
  <c r="H631" i="35"/>
  <c r="D631" i="35"/>
  <c r="E631" i="35" s="1"/>
  <c r="H630" i="35"/>
  <c r="D630" i="35"/>
  <c r="E630" i="35" s="1"/>
  <c r="H629" i="35"/>
  <c r="D629" i="35"/>
  <c r="E629" i="35" s="1"/>
  <c r="C628" i="35"/>
  <c r="H628" i="35"/>
  <c r="H627" i="35"/>
  <c r="D627" i="35"/>
  <c r="E627" i="35" s="1"/>
  <c r="H626" i="35"/>
  <c r="D626" i="35"/>
  <c r="E626" i="35" s="1"/>
  <c r="H625" i="35"/>
  <c r="D625" i="35"/>
  <c r="E625" i="35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E611" i="35" s="1"/>
  <c r="D610" i="35"/>
  <c r="C610" i="35"/>
  <c r="H610" i="35" s="1"/>
  <c r="H609" i="35"/>
  <c r="D609" i="35"/>
  <c r="E609" i="35" s="1"/>
  <c r="H608" i="35"/>
  <c r="D608" i="35"/>
  <c r="E608" i="35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/>
  <c r="H602" i="35"/>
  <c r="D602" i="35"/>
  <c r="E602" i="35" s="1"/>
  <c r="H601" i="35"/>
  <c r="D601" i="35"/>
  <c r="E601" i="35" s="1"/>
  <c r="H600" i="35"/>
  <c r="D600" i="35"/>
  <c r="E600" i="35" s="1"/>
  <c r="D599" i="35"/>
  <c r="C599" i="35"/>
  <c r="H599" i="35" s="1"/>
  <c r="H598" i="35"/>
  <c r="D598" i="35"/>
  <c r="E598" i="35" s="1"/>
  <c r="H597" i="35"/>
  <c r="D597" i="35"/>
  <c r="E597" i="35"/>
  <c r="H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/>
  <c r="H590" i="35"/>
  <c r="E590" i="35"/>
  <c r="D590" i="35"/>
  <c r="H589" i="35"/>
  <c r="D589" i="35"/>
  <c r="E589" i="35" s="1"/>
  <c r="H588" i="35"/>
  <c r="D588" i="35"/>
  <c r="E588" i="35" s="1"/>
  <c r="C587" i="35"/>
  <c r="H587" i="35" s="1"/>
  <c r="H586" i="35"/>
  <c r="D586" i="35"/>
  <c r="E586" i="35"/>
  <c r="H585" i="35"/>
  <c r="D585" i="35"/>
  <c r="E585" i="35" s="1"/>
  <c r="H584" i="35"/>
  <c r="D584" i="35"/>
  <c r="E584" i="35"/>
  <c r="H583" i="35"/>
  <c r="D583" i="35"/>
  <c r="H582" i="35"/>
  <c r="D582" i="35"/>
  <c r="E582" i="35" s="1"/>
  <c r="C581" i="35"/>
  <c r="H581" i="35" s="1"/>
  <c r="H580" i="35"/>
  <c r="D580" i="35"/>
  <c r="E580" i="35"/>
  <c r="H579" i="35"/>
  <c r="D579" i="35"/>
  <c r="E579" i="35" s="1"/>
  <c r="H578" i="35"/>
  <c r="D578" i="35"/>
  <c r="E578" i="35" s="1"/>
  <c r="C577" i="35"/>
  <c r="H577" i="35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/>
  <c r="H567" i="35"/>
  <c r="D567" i="35"/>
  <c r="E567" i="35" s="1"/>
  <c r="H566" i="35"/>
  <c r="D566" i="35"/>
  <c r="E566" i="35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/>
  <c r="H553" i="35"/>
  <c r="D553" i="35"/>
  <c r="E553" i="35" s="1"/>
  <c r="C552" i="35"/>
  <c r="H552" i="35" s="1"/>
  <c r="H549" i="35"/>
  <c r="D549" i="35"/>
  <c r="H548" i="35"/>
  <c r="D548" i="35"/>
  <c r="E548" i="35" s="1"/>
  <c r="C547" i="35"/>
  <c r="H547" i="35" s="1"/>
  <c r="J547" i="35" s="1"/>
  <c r="H546" i="35"/>
  <c r="D546" i="35"/>
  <c r="E546" i="35" s="1"/>
  <c r="H545" i="35"/>
  <c r="D545" i="35"/>
  <c r="E545" i="35"/>
  <c r="C544" i="35"/>
  <c r="C538" i="35" s="1"/>
  <c r="H538" i="35" s="1"/>
  <c r="H543" i="35"/>
  <c r="D543" i="35"/>
  <c r="E543" i="35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/>
  <c r="H533" i="35"/>
  <c r="D533" i="35"/>
  <c r="E533" i="35" s="1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/>
  <c r="H515" i="35"/>
  <c r="D515" i="35"/>
  <c r="E515" i="35" s="1"/>
  <c r="H514" i="35"/>
  <c r="D514" i="35"/>
  <c r="E514" i="35"/>
  <c r="E513" i="35" s="1"/>
  <c r="C513" i="35"/>
  <c r="H513" i="35" s="1"/>
  <c r="H512" i="35"/>
  <c r="D512" i="35"/>
  <c r="E512" i="35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/>
  <c r="H499" i="35"/>
  <c r="D499" i="35"/>
  <c r="D498" i="35"/>
  <c r="E498" i="35" s="1"/>
  <c r="D497" i="35"/>
  <c r="H498" i="35"/>
  <c r="C497" i="35"/>
  <c r="H497" i="35"/>
  <c r="H496" i="35"/>
  <c r="D496" i="35"/>
  <c r="E496" i="35" s="1"/>
  <c r="H495" i="35"/>
  <c r="D495" i="35"/>
  <c r="E495" i="35" s="1"/>
  <c r="E494" i="35" s="1"/>
  <c r="C494" i="35"/>
  <c r="H494" i="35" s="1"/>
  <c r="H493" i="35"/>
  <c r="D493" i="35"/>
  <c r="D491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E477" i="35" s="1"/>
  <c r="C477" i="35"/>
  <c r="H477" i="35" s="1"/>
  <c r="H476" i="35"/>
  <c r="D476" i="35"/>
  <c r="E476" i="35"/>
  <c r="H475" i="35"/>
  <c r="D475" i="35"/>
  <c r="E475" i="35" s="1"/>
  <c r="C474" i="35"/>
  <c r="H474" i="35" s="1"/>
  <c r="H473" i="35"/>
  <c r="D473" i="35"/>
  <c r="E473" i="35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C468" i="35"/>
  <c r="H468" i="35" s="1"/>
  <c r="H467" i="35"/>
  <c r="D467" i="35"/>
  <c r="E467" i="35"/>
  <c r="H466" i="35"/>
  <c r="D466" i="35"/>
  <c r="E466" i="35" s="1"/>
  <c r="H465" i="35"/>
  <c r="D465" i="35"/>
  <c r="E465" i="35" s="1"/>
  <c r="H464" i="35"/>
  <c r="D464" i="35"/>
  <c r="E464" i="35" s="1"/>
  <c r="C463" i="35"/>
  <c r="H463" i="35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/>
  <c r="H436" i="35"/>
  <c r="D436" i="35"/>
  <c r="E436" i="35" s="1"/>
  <c r="H435" i="35"/>
  <c r="E435" i="35"/>
  <c r="D435" i="35"/>
  <c r="H434" i="35"/>
  <c r="D434" i="35"/>
  <c r="E434" i="35" s="1"/>
  <c r="H433" i="35"/>
  <c r="D433" i="35"/>
  <c r="E433" i="35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E417" i="35" s="1"/>
  <c r="H416" i="35"/>
  <c r="H415" i="35"/>
  <c r="D415" i="35"/>
  <c r="E415" i="35" s="1"/>
  <c r="H414" i="35"/>
  <c r="D414" i="35"/>
  <c r="D413" i="35"/>
  <c r="E413" i="35" s="1"/>
  <c r="D412" i="35"/>
  <c r="H413" i="35"/>
  <c r="C412" i="35"/>
  <c r="H412" i="35" s="1"/>
  <c r="H411" i="35"/>
  <c r="D411" i="35"/>
  <c r="E411" i="35" s="1"/>
  <c r="H410" i="35"/>
  <c r="D410" i="35"/>
  <c r="C409" i="35"/>
  <c r="H409" i="35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/>
  <c r="H402" i="35"/>
  <c r="D402" i="35"/>
  <c r="E402" i="35" s="1"/>
  <c r="H401" i="35"/>
  <c r="E401" i="35"/>
  <c r="D401" i="35"/>
  <c r="H400" i="35"/>
  <c r="D400" i="35"/>
  <c r="E400" i="35" s="1"/>
  <c r="C399" i="35"/>
  <c r="H399" i="35" s="1"/>
  <c r="H398" i="35"/>
  <c r="D398" i="35"/>
  <c r="E398" i="35"/>
  <c r="H397" i="35"/>
  <c r="D397" i="35"/>
  <c r="E397" i="35" s="1"/>
  <c r="H396" i="35"/>
  <c r="D396" i="35"/>
  <c r="C395" i="35"/>
  <c r="H395" i="35" s="1"/>
  <c r="H394" i="35"/>
  <c r="D394" i="35"/>
  <c r="E394" i="35"/>
  <c r="H393" i="35"/>
  <c r="D393" i="35"/>
  <c r="E393" i="35"/>
  <c r="C392" i="35"/>
  <c r="H392" i="35" s="1"/>
  <c r="H391" i="35"/>
  <c r="D391" i="35"/>
  <c r="E391" i="35"/>
  <c r="H390" i="35"/>
  <c r="D390" i="35"/>
  <c r="E390" i="35" s="1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/>
  <c r="H383" i="35"/>
  <c r="D383" i="35"/>
  <c r="E383" i="35" s="1"/>
  <c r="C382" i="35"/>
  <c r="H382" i="35" s="1"/>
  <c r="H381" i="35"/>
  <c r="D381" i="35"/>
  <c r="E381" i="35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/>
  <c r="H374" i="35"/>
  <c r="D374" i="35"/>
  <c r="E374" i="35" s="1"/>
  <c r="D373" i="35"/>
  <c r="C373" i="35"/>
  <c r="H373" i="35" s="1"/>
  <c r="H372" i="35"/>
  <c r="D372" i="35"/>
  <c r="E372" i="35" s="1"/>
  <c r="H371" i="35"/>
  <c r="D371" i="35"/>
  <c r="E371" i="35" s="1"/>
  <c r="H370" i="35"/>
  <c r="D370" i="35"/>
  <c r="E370" i="35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/>
  <c r="H358" i="35"/>
  <c r="D358" i="35"/>
  <c r="C357" i="35"/>
  <c r="H357" i="35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/>
  <c r="H350" i="35"/>
  <c r="D350" i="35"/>
  <c r="E350" i="35"/>
  <c r="H349" i="35"/>
  <c r="D349" i="35"/>
  <c r="C348" i="35"/>
  <c r="H347" i="35"/>
  <c r="D347" i="35"/>
  <c r="E347" i="35" s="1"/>
  <c r="H346" i="35"/>
  <c r="D346" i="35"/>
  <c r="D344" i="35" s="1"/>
  <c r="E346" i="35"/>
  <c r="H345" i="35"/>
  <c r="D345" i="35"/>
  <c r="E345" i="35"/>
  <c r="E344" i="35"/>
  <c r="C344" i="35"/>
  <c r="H344" i="35" s="1"/>
  <c r="H343" i="35"/>
  <c r="D343" i="35"/>
  <c r="E343" i="35" s="1"/>
  <c r="H342" i="35"/>
  <c r="D342" i="35"/>
  <c r="H341" i="35"/>
  <c r="D341" i="35"/>
  <c r="E341" i="35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/>
  <c r="H333" i="35"/>
  <c r="D333" i="35"/>
  <c r="E333" i="35" s="1"/>
  <c r="H332" i="35"/>
  <c r="D332" i="35"/>
  <c r="E332" i="35" s="1"/>
  <c r="H331" i="35"/>
  <c r="H330" i="35"/>
  <c r="D330" i="35"/>
  <c r="E330" i="35" s="1"/>
  <c r="E328" i="35" s="1"/>
  <c r="H329" i="35"/>
  <c r="D329" i="35"/>
  <c r="E329" i="35"/>
  <c r="H328" i="35"/>
  <c r="H327" i="35"/>
  <c r="D327" i="35"/>
  <c r="E327" i="35"/>
  <c r="H326" i="35"/>
  <c r="D326" i="35"/>
  <c r="E326" i="35"/>
  <c r="H325" i="35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/>
  <c r="H319" i="35"/>
  <c r="D319" i="35"/>
  <c r="E319" i="35" s="1"/>
  <c r="H318" i="35"/>
  <c r="D318" i="35"/>
  <c r="E318" i="35" s="1"/>
  <c r="H317" i="35"/>
  <c r="D317" i="35"/>
  <c r="E317" i="35" s="1"/>
  <c r="H316" i="35"/>
  <c r="D316" i="35"/>
  <c r="E316" i="35" s="1"/>
  <c r="C315" i="35"/>
  <c r="H315" i="35" s="1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/>
  <c r="H309" i="35"/>
  <c r="D309" i="35"/>
  <c r="E309" i="35" s="1"/>
  <c r="H308" i="35"/>
  <c r="H307" i="35"/>
  <c r="D307" i="35"/>
  <c r="E307" i="35" s="1"/>
  <c r="H306" i="35"/>
  <c r="D306" i="35"/>
  <c r="E306" i="35" s="1"/>
  <c r="H305" i="35"/>
  <c r="H304" i="35"/>
  <c r="D304" i="35"/>
  <c r="E304" i="35" s="1"/>
  <c r="H303" i="35"/>
  <c r="D303" i="35"/>
  <c r="E303" i="35"/>
  <c r="H302" i="35"/>
  <c r="H301" i="35"/>
  <c r="D301" i="35"/>
  <c r="E301" i="35" s="1"/>
  <c r="H300" i="35"/>
  <c r="D300" i="35"/>
  <c r="E300" i="35"/>
  <c r="H299" i="35"/>
  <c r="D299" i="35"/>
  <c r="E299" i="35" s="1"/>
  <c r="H298" i="35"/>
  <c r="H297" i="35"/>
  <c r="D297" i="35"/>
  <c r="E297" i="35" s="1"/>
  <c r="E296" i="35" s="1"/>
  <c r="H296" i="35"/>
  <c r="H295" i="35"/>
  <c r="D295" i="35"/>
  <c r="E295" i="35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H289" i="35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/>
  <c r="H284" i="35"/>
  <c r="D284" i="35"/>
  <c r="E284" i="35" s="1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/>
  <c r="H278" i="35"/>
  <c r="D278" i="35"/>
  <c r="E278" i="35" s="1"/>
  <c r="H277" i="35"/>
  <c r="D277" i="35"/>
  <c r="E277" i="35"/>
  <c r="H276" i="35"/>
  <c r="D276" i="35"/>
  <c r="E276" i="35" s="1"/>
  <c r="H275" i="35"/>
  <c r="D275" i="35"/>
  <c r="E275" i="35" s="1"/>
  <c r="H274" i="35"/>
  <c r="E274" i="35"/>
  <c r="D274" i="35"/>
  <c r="H273" i="35"/>
  <c r="D273" i="35"/>
  <c r="E273" i="35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E268" i="35"/>
  <c r="D268" i="35"/>
  <c r="H267" i="35"/>
  <c r="D267" i="35"/>
  <c r="E267" i="35"/>
  <c r="H266" i="35"/>
  <c r="D266" i="35"/>
  <c r="E266" i="35" s="1"/>
  <c r="H265" i="35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E252" i="35"/>
  <c r="D252" i="35"/>
  <c r="D251" i="35"/>
  <c r="D250" i="35" s="1"/>
  <c r="C250" i="35"/>
  <c r="D249" i="35"/>
  <c r="E249" i="35" s="1"/>
  <c r="D248" i="35"/>
  <c r="E248" i="35"/>
  <c r="D247" i="35"/>
  <c r="E247" i="35" s="1"/>
  <c r="D246" i="35"/>
  <c r="E246" i="35"/>
  <c r="D245" i="35"/>
  <c r="E245" i="35" s="1"/>
  <c r="C244" i="35"/>
  <c r="C243" i="35"/>
  <c r="D242" i="35"/>
  <c r="E242" i="35" s="1"/>
  <c r="D241" i="35"/>
  <c r="E241" i="35"/>
  <c r="D240" i="35"/>
  <c r="E240" i="35" s="1"/>
  <c r="C239" i="35"/>
  <c r="C238" i="35"/>
  <c r="D237" i="35"/>
  <c r="C236" i="35"/>
  <c r="C235" i="35" s="1"/>
  <c r="D234" i="35"/>
  <c r="E234" i="35" s="1"/>
  <c r="E233" i="35" s="1"/>
  <c r="C233" i="35"/>
  <c r="D232" i="35"/>
  <c r="E232" i="35" s="1"/>
  <c r="D231" i="35"/>
  <c r="E231" i="35" s="1"/>
  <c r="D230" i="35"/>
  <c r="E230" i="35"/>
  <c r="C229" i="35"/>
  <c r="D227" i="35"/>
  <c r="E227" i="35" s="1"/>
  <c r="D226" i="35"/>
  <c r="E226" i="35" s="1"/>
  <c r="D225" i="35"/>
  <c r="E225" i="35" s="1"/>
  <c r="D224" i="35"/>
  <c r="E224" i="35" s="1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/>
  <c r="E213" i="35" s="1"/>
  <c r="D213" i="35"/>
  <c r="C213" i="35"/>
  <c r="D212" i="35"/>
  <c r="D211" i="35" s="1"/>
  <c r="C211" i="35"/>
  <c r="D210" i="35"/>
  <c r="E210" i="35"/>
  <c r="D209" i="35"/>
  <c r="E209" i="35" s="1"/>
  <c r="D208" i="35"/>
  <c r="E208" i="35"/>
  <c r="C207" i="35"/>
  <c r="D206" i="35"/>
  <c r="E206" i="35" s="1"/>
  <c r="D205" i="35"/>
  <c r="E205" i="35" s="1"/>
  <c r="C204" i="35"/>
  <c r="E202" i="35"/>
  <c r="E201" i="35" s="1"/>
  <c r="E200" i="35" s="1"/>
  <c r="D202" i="35"/>
  <c r="D201" i="35"/>
  <c r="D200" i="35" s="1"/>
  <c r="C201" i="35"/>
  <c r="C200" i="35" s="1"/>
  <c r="D199" i="35"/>
  <c r="C198" i="35"/>
  <c r="C197" i="35"/>
  <c r="D196" i="35"/>
  <c r="C195" i="35"/>
  <c r="D194" i="35"/>
  <c r="E194" i="35"/>
  <c r="E193" i="35" s="1"/>
  <c r="D193" i="35"/>
  <c r="C193" i="35"/>
  <c r="D192" i="35"/>
  <c r="E192" i="35" s="1"/>
  <c r="D191" i="35"/>
  <c r="E191" i="35" s="1"/>
  <c r="D190" i="35"/>
  <c r="E190" i="35" s="1"/>
  <c r="C189" i="35"/>
  <c r="C188" i="35"/>
  <c r="D187" i="35"/>
  <c r="E187" i="35" s="1"/>
  <c r="D186" i="35"/>
  <c r="E186" i="35" s="1"/>
  <c r="C185" i="35"/>
  <c r="C184" i="35" s="1"/>
  <c r="D183" i="35"/>
  <c r="E183" i="35" s="1"/>
  <c r="E182" i="35" s="1"/>
  <c r="D182" i="35"/>
  <c r="C182" i="35"/>
  <c r="D181" i="35"/>
  <c r="C180" i="35"/>
  <c r="H176" i="35"/>
  <c r="E176" i="35"/>
  <c r="D176" i="35"/>
  <c r="H175" i="35"/>
  <c r="D175" i="35"/>
  <c r="C174" i="35"/>
  <c r="H174" i="35" s="1"/>
  <c r="H173" i="35"/>
  <c r="D173" i="35"/>
  <c r="E173" i="35"/>
  <c r="H172" i="35"/>
  <c r="D172" i="35"/>
  <c r="C171" i="35"/>
  <c r="H169" i="35"/>
  <c r="D169" i="35"/>
  <c r="E169" i="35" s="1"/>
  <c r="H168" i="35"/>
  <c r="D168" i="35"/>
  <c r="E168" i="35" s="1"/>
  <c r="H167" i="35"/>
  <c r="C167" i="35"/>
  <c r="H166" i="35"/>
  <c r="D166" i="35"/>
  <c r="E166" i="35"/>
  <c r="H165" i="35"/>
  <c r="D165" i="35"/>
  <c r="E165" i="35" s="1"/>
  <c r="C164" i="35"/>
  <c r="H164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E156" i="35"/>
  <c r="D156" i="35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/>
  <c r="H137" i="35"/>
  <c r="E137" i="35"/>
  <c r="D137" i="35"/>
  <c r="D136" i="35"/>
  <c r="C136" i="35"/>
  <c r="H136" i="35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/>
  <c r="C129" i="35"/>
  <c r="H129" i="35" s="1"/>
  <c r="H128" i="35"/>
  <c r="D128" i="35"/>
  <c r="E128" i="35" s="1"/>
  <c r="H127" i="35"/>
  <c r="D127" i="35"/>
  <c r="E127" i="35"/>
  <c r="C126" i="35"/>
  <c r="H126" i="35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7" i="35" s="1"/>
  <c r="H113" i="35"/>
  <c r="D113" i="35"/>
  <c r="E113" i="35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/>
  <c r="H91" i="35"/>
  <c r="D91" i="35"/>
  <c r="E91" i="35" s="1"/>
  <c r="H90" i="35"/>
  <c r="D90" i="35"/>
  <c r="E90" i="35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/>
  <c r="H79" i="35"/>
  <c r="D79" i="35"/>
  <c r="E79" i="35" s="1"/>
  <c r="H78" i="35"/>
  <c r="D78" i="35"/>
  <c r="E78" i="35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C61" i="35"/>
  <c r="H61" i="35" s="1"/>
  <c r="J61" i="35" s="1"/>
  <c r="H60" i="35"/>
  <c r="D60" i="35"/>
  <c r="E60" i="35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E776" i="34"/>
  <c r="D776" i="34"/>
  <c r="D775" i="34"/>
  <c r="E775" i="34" s="1"/>
  <c r="D774" i="34"/>
  <c r="E774" i="34" s="1"/>
  <c r="D773" i="34"/>
  <c r="C772" i="34"/>
  <c r="C771" i="34"/>
  <c r="D770" i="34"/>
  <c r="E769" i="34"/>
  <c r="D769" i="34"/>
  <c r="C768" i="34"/>
  <c r="C767" i="34" s="1"/>
  <c r="D766" i="34"/>
  <c r="E766" i="34" s="1"/>
  <c r="E765" i="34" s="1"/>
  <c r="C765" i="34"/>
  <c r="D764" i="34"/>
  <c r="E764" i="34"/>
  <c r="D763" i="34"/>
  <c r="E763" i="34" s="1"/>
  <c r="D762" i="34"/>
  <c r="D761" i="34" s="1"/>
  <c r="D760" i="34" s="1"/>
  <c r="C761" i="34"/>
  <c r="C760" i="34" s="1"/>
  <c r="D759" i="34"/>
  <c r="E759" i="34" s="1"/>
  <c r="D758" i="34"/>
  <c r="E758" i="34" s="1"/>
  <c r="E757" i="34"/>
  <c r="D757" i="34"/>
  <c r="D756" i="34"/>
  <c r="D755" i="34" s="1"/>
  <c r="C756" i="34"/>
  <c r="C755" i="34" s="1"/>
  <c r="E754" i="34"/>
  <c r="D754" i="34"/>
  <c r="D753" i="34"/>
  <c r="E753" i="34" s="1"/>
  <c r="D752" i="34"/>
  <c r="E752" i="34" s="1"/>
  <c r="C751" i="34"/>
  <c r="C750" i="34" s="1"/>
  <c r="E749" i="34"/>
  <c r="D749" i="34"/>
  <c r="D748" i="34"/>
  <c r="E748" i="34" s="1"/>
  <c r="D747" i="34"/>
  <c r="E747" i="34" s="1"/>
  <c r="E746" i="34" s="1"/>
  <c r="C746" i="34"/>
  <c r="D745" i="34"/>
  <c r="D744" i="34" s="1"/>
  <c r="C744" i="34"/>
  <c r="C743" i="34" s="1"/>
  <c r="D742" i="34"/>
  <c r="D741" i="34" s="1"/>
  <c r="C741" i="34"/>
  <c r="D740" i="34"/>
  <c r="E740" i="34" s="1"/>
  <c r="E739" i="34" s="1"/>
  <c r="C739" i="34"/>
  <c r="E738" i="34"/>
  <c r="D738" i="34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D727" i="34" s="1"/>
  <c r="C727" i="34"/>
  <c r="H724" i="34"/>
  <c r="D724" i="34"/>
  <c r="E724" i="34" s="1"/>
  <c r="H723" i="34"/>
  <c r="D723" i="34"/>
  <c r="E723" i="34"/>
  <c r="C722" i="34"/>
  <c r="H722" i="34"/>
  <c r="H721" i="34"/>
  <c r="D721" i="34"/>
  <c r="E721" i="34" s="1"/>
  <c r="H720" i="34"/>
  <c r="D720" i="34"/>
  <c r="E720" i="34" s="1"/>
  <c r="H719" i="34"/>
  <c r="D719" i="34"/>
  <c r="C718" i="34"/>
  <c r="H718" i="34" s="1"/>
  <c r="H715" i="34"/>
  <c r="D715" i="34"/>
  <c r="E715" i="34"/>
  <c r="H714" i="34"/>
  <c r="D714" i="34"/>
  <c r="E714" i="34" s="1"/>
  <c r="H713" i="34"/>
  <c r="D713" i="34"/>
  <c r="E713" i="34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/>
  <c r="H704" i="34"/>
  <c r="D704" i="34"/>
  <c r="E704" i="34" s="1"/>
  <c r="H703" i="34"/>
  <c r="D703" i="34"/>
  <c r="E703" i="34"/>
  <c r="H702" i="34"/>
  <c r="D702" i="34"/>
  <c r="E702" i="34" s="1"/>
  <c r="H701" i="34"/>
  <c r="D701" i="34"/>
  <c r="E701" i="34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C676" i="34"/>
  <c r="H676" i="34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/>
  <c r="H654" i="34"/>
  <c r="D654" i="34"/>
  <c r="E654" i="34" s="1"/>
  <c r="C653" i="34"/>
  <c r="H653" i="34" s="1"/>
  <c r="H652" i="34"/>
  <c r="D652" i="34"/>
  <c r="E652" i="34" s="1"/>
  <c r="H651" i="34"/>
  <c r="D651" i="34"/>
  <c r="E651" i="34" s="1"/>
  <c r="H650" i="34"/>
  <c r="D650" i="34"/>
  <c r="E650" i="34"/>
  <c r="H649" i="34"/>
  <c r="E649" i="34"/>
  <c r="D649" i="34"/>
  <c r="H648" i="34"/>
  <c r="D648" i="34"/>
  <c r="E648" i="34"/>
  <c r="H647" i="34"/>
  <c r="D647" i="34"/>
  <c r="E647" i="34" s="1"/>
  <c r="C646" i="34"/>
  <c r="H646" i="34" s="1"/>
  <c r="H644" i="34"/>
  <c r="D644" i="34"/>
  <c r="E644" i="34" s="1"/>
  <c r="H643" i="34"/>
  <c r="D643" i="34"/>
  <c r="E643" i="34"/>
  <c r="E642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/>
  <c r="H631" i="34"/>
  <c r="D631" i="34"/>
  <c r="E631" i="34"/>
  <c r="H630" i="34"/>
  <c r="D630" i="34"/>
  <c r="E630" i="34" s="1"/>
  <c r="H629" i="34"/>
  <c r="D629" i="34"/>
  <c r="E629" i="34" s="1"/>
  <c r="C628" i="34"/>
  <c r="H628" i="34" s="1"/>
  <c r="H627" i="34"/>
  <c r="D627" i="34"/>
  <c r="E627" i="34"/>
  <c r="H626" i="34"/>
  <c r="D626" i="34"/>
  <c r="E626" i="34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/>
  <c r="H619" i="34"/>
  <c r="D619" i="34"/>
  <c r="E619" i="34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/>
  <c r="H604" i="34"/>
  <c r="D604" i="34"/>
  <c r="E604" i="34" s="1"/>
  <c r="C603" i="34"/>
  <c r="H603" i="34"/>
  <c r="H602" i="34"/>
  <c r="D602" i="34"/>
  <c r="E602" i="34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E597" i="34"/>
  <c r="D597" i="34"/>
  <c r="H596" i="34"/>
  <c r="D596" i="34"/>
  <c r="E596" i="34" s="1"/>
  <c r="E595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/>
  <c r="H582" i="34"/>
  <c r="D582" i="34"/>
  <c r="E582" i="34" s="1"/>
  <c r="E581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/>
  <c r="H572" i="34"/>
  <c r="D572" i="34"/>
  <c r="E572" i="34" s="1"/>
  <c r="H571" i="34"/>
  <c r="D571" i="34"/>
  <c r="E571" i="34"/>
  <c r="H570" i="34"/>
  <c r="D570" i="34"/>
  <c r="E570" i="34" s="1"/>
  <c r="C569" i="34"/>
  <c r="H569" i="34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/>
  <c r="H554" i="34"/>
  <c r="D554" i="34"/>
  <c r="E554" i="34" s="1"/>
  <c r="H553" i="34"/>
  <c r="D553" i="34"/>
  <c r="E553" i="34" s="1"/>
  <c r="C552" i="34"/>
  <c r="H552" i="34"/>
  <c r="H549" i="34"/>
  <c r="D549" i="34"/>
  <c r="E549" i="34" s="1"/>
  <c r="H548" i="34"/>
  <c r="D548" i="34"/>
  <c r="E548" i="34"/>
  <c r="C547" i="34"/>
  <c r="H547" i="34" s="1"/>
  <c r="J547" i="34" s="1"/>
  <c r="H546" i="34"/>
  <c r="D546" i="34"/>
  <c r="E546" i="34" s="1"/>
  <c r="H545" i="34"/>
  <c r="D545" i="34"/>
  <c r="E545" i="34" s="1"/>
  <c r="C544" i="34"/>
  <c r="H543" i="34"/>
  <c r="D543" i="34"/>
  <c r="E543" i="34" s="1"/>
  <c r="H542" i="34"/>
  <c r="D542" i="34"/>
  <c r="E542" i="34" s="1"/>
  <c r="H541" i="34"/>
  <c r="D541" i="34"/>
  <c r="E541" i="34"/>
  <c r="H540" i="34"/>
  <c r="D540" i="34"/>
  <c r="E540" i="34" s="1"/>
  <c r="H539" i="34"/>
  <c r="D539" i="34"/>
  <c r="E539" i="34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/>
  <c r="H533" i="34"/>
  <c r="E533" i="34"/>
  <c r="D533" i="34"/>
  <c r="H532" i="34"/>
  <c r="D532" i="34"/>
  <c r="E532" i="34" s="1"/>
  <c r="C531" i="34"/>
  <c r="H531" i="34"/>
  <c r="H530" i="34"/>
  <c r="D530" i="34"/>
  <c r="C529" i="34"/>
  <c r="H529" i="34" s="1"/>
  <c r="H527" i="34"/>
  <c r="D527" i="34"/>
  <c r="E527" i="34" s="1"/>
  <c r="H526" i="34"/>
  <c r="D526" i="34"/>
  <c r="E526" i="34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/>
  <c r="H516" i="34"/>
  <c r="D516" i="34"/>
  <c r="E516" i="34" s="1"/>
  <c r="H515" i="34"/>
  <c r="D515" i="34"/>
  <c r="E515" i="34" s="1"/>
  <c r="H514" i="34"/>
  <c r="D514" i="34"/>
  <c r="E514" i="34" s="1"/>
  <c r="E513" i="34" s="1"/>
  <c r="C513" i="34"/>
  <c r="H513" i="34"/>
  <c r="H512" i="34"/>
  <c r="D512" i="34"/>
  <c r="E512" i="34" s="1"/>
  <c r="H511" i="34"/>
  <c r="D511" i="34"/>
  <c r="E511" i="34"/>
  <c r="H510" i="34"/>
  <c r="D510" i="34"/>
  <c r="E510" i="34" s="1"/>
  <c r="H508" i="34"/>
  <c r="D508" i="34"/>
  <c r="E508" i="34" s="1"/>
  <c r="H507" i="34"/>
  <c r="D507" i="34"/>
  <c r="E507" i="34" s="1"/>
  <c r="H506" i="34"/>
  <c r="D506" i="34"/>
  <c r="H505" i="34"/>
  <c r="D505" i="34"/>
  <c r="E505" i="34" s="1"/>
  <c r="C504" i="34"/>
  <c r="H504" i="34"/>
  <c r="H503" i="34"/>
  <c r="D503" i="34"/>
  <c r="E503" i="34" s="1"/>
  <c r="H502" i="34"/>
  <c r="D502" i="34"/>
  <c r="E502" i="34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/>
  <c r="H487" i="34"/>
  <c r="D487" i="34"/>
  <c r="E487" i="34" s="1"/>
  <c r="E486" i="34" s="1"/>
  <c r="C486" i="34"/>
  <c r="H485" i="34"/>
  <c r="D485" i="34"/>
  <c r="E485" i="34"/>
  <c r="H482" i="34"/>
  <c r="H481" i="34"/>
  <c r="D481" i="34"/>
  <c r="E481" i="34" s="1"/>
  <c r="H480" i="34"/>
  <c r="D480" i="34"/>
  <c r="E480" i="34" s="1"/>
  <c r="H479" i="34"/>
  <c r="D479" i="34"/>
  <c r="E479" i="34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E471" i="34"/>
  <c r="D471" i="34"/>
  <c r="H470" i="34"/>
  <c r="D470" i="34"/>
  <c r="H469" i="34"/>
  <c r="D469" i="34"/>
  <c r="E469" i="34" s="1"/>
  <c r="C468" i="34"/>
  <c r="H468" i="34"/>
  <c r="H467" i="34"/>
  <c r="D467" i="34"/>
  <c r="E467" i="34" s="1"/>
  <c r="H466" i="34"/>
  <c r="D466" i="34"/>
  <c r="E466" i="34" s="1"/>
  <c r="H465" i="34"/>
  <c r="D465" i="34"/>
  <c r="H464" i="34"/>
  <c r="E464" i="34"/>
  <c r="D464" i="34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/>
  <c r="H456" i="34"/>
  <c r="D456" i="34"/>
  <c r="C455" i="34"/>
  <c r="H455" i="34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E451" i="34"/>
  <c r="D450" i="34"/>
  <c r="C450" i="34"/>
  <c r="H450" i="34" s="1"/>
  <c r="H449" i="34"/>
  <c r="D449" i="34"/>
  <c r="E449" i="34" s="1"/>
  <c r="H448" i="34"/>
  <c r="D448" i="34"/>
  <c r="E448" i="34" s="1"/>
  <c r="H447" i="34"/>
  <c r="D447" i="34"/>
  <c r="E447" i="34"/>
  <c r="H446" i="34"/>
  <c r="E446" i="34"/>
  <c r="D446" i="34"/>
  <c r="D445" i="34"/>
  <c r="C445" i="34"/>
  <c r="H445" i="34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E429" i="34" s="1"/>
  <c r="H431" i="34"/>
  <c r="D431" i="34"/>
  <c r="E431" i="34" s="1"/>
  <c r="H430" i="34"/>
  <c r="D430" i="34"/>
  <c r="H429" i="34"/>
  <c r="C429" i="34"/>
  <c r="H428" i="34"/>
  <c r="D428" i="34"/>
  <c r="E428" i="34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E423" i="34" s="1"/>
  <c r="E422" i="34" s="1"/>
  <c r="C422" i="34"/>
  <c r="H422" i="34" s="1"/>
  <c r="H421" i="34"/>
  <c r="D421" i="34"/>
  <c r="E421" i="34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/>
  <c r="H416" i="34"/>
  <c r="H415" i="34"/>
  <c r="D415" i="34"/>
  <c r="E415" i="34"/>
  <c r="H414" i="34"/>
  <c r="D414" i="34"/>
  <c r="E414" i="34" s="1"/>
  <c r="H413" i="34"/>
  <c r="D413" i="34"/>
  <c r="D412" i="34" s="1"/>
  <c r="C412" i="34"/>
  <c r="H412" i="34" s="1"/>
  <c r="H411" i="34"/>
  <c r="D411" i="34"/>
  <c r="E411" i="34" s="1"/>
  <c r="E409" i="34" s="1"/>
  <c r="H410" i="34"/>
  <c r="D410" i="34"/>
  <c r="E410" i="34" s="1"/>
  <c r="D409" i="34"/>
  <c r="C409" i="34"/>
  <c r="H409" i="34"/>
  <c r="H408" i="34"/>
  <c r="D408" i="34"/>
  <c r="E408" i="34" s="1"/>
  <c r="H407" i="34"/>
  <c r="D407" i="34"/>
  <c r="E407" i="34" s="1"/>
  <c r="H406" i="34"/>
  <c r="D406" i="34"/>
  <c r="H405" i="34"/>
  <c r="D405" i="34"/>
  <c r="E405" i="34" s="1"/>
  <c r="C404" i="34"/>
  <c r="H404" i="34" s="1"/>
  <c r="H403" i="34"/>
  <c r="D403" i="34"/>
  <c r="E403" i="34"/>
  <c r="H402" i="34"/>
  <c r="D402" i="34"/>
  <c r="E402" i="34" s="1"/>
  <c r="H401" i="34"/>
  <c r="D401" i="34"/>
  <c r="E401" i="34" s="1"/>
  <c r="E399" i="34" s="1"/>
  <c r="H400" i="34"/>
  <c r="D400" i="34"/>
  <c r="C399" i="34"/>
  <c r="H399" i="34" s="1"/>
  <c r="H398" i="34"/>
  <c r="D398" i="34"/>
  <c r="E398" i="34" s="1"/>
  <c r="H397" i="34"/>
  <c r="D397" i="34"/>
  <c r="E397" i="34"/>
  <c r="H396" i="34"/>
  <c r="D396" i="34"/>
  <c r="E396" i="34" s="1"/>
  <c r="C395" i="34"/>
  <c r="H395" i="34" s="1"/>
  <c r="H394" i="34"/>
  <c r="D394" i="34"/>
  <c r="E394" i="34"/>
  <c r="H393" i="34"/>
  <c r="D393" i="34"/>
  <c r="E393" i="34" s="1"/>
  <c r="E392" i="34" s="1"/>
  <c r="C392" i="34"/>
  <c r="H392" i="34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D386" i="34"/>
  <c r="E386" i="34" s="1"/>
  <c r="H385" i="34"/>
  <c r="D385" i="34"/>
  <c r="E385" i="34"/>
  <c r="H384" i="34"/>
  <c r="D384" i="34"/>
  <c r="E384" i="34" s="1"/>
  <c r="H383" i="34"/>
  <c r="D383" i="34"/>
  <c r="E383" i="34" s="1"/>
  <c r="E382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/>
  <c r="C378" i="34"/>
  <c r="H378" i="34" s="1"/>
  <c r="H377" i="34"/>
  <c r="D377" i="34"/>
  <c r="E377" i="34"/>
  <c r="H376" i="34"/>
  <c r="D376" i="34"/>
  <c r="E376" i="34" s="1"/>
  <c r="H375" i="34"/>
  <c r="D375" i="34"/>
  <c r="E375" i="34" s="1"/>
  <c r="E373" i="34" s="1"/>
  <c r="H374" i="34"/>
  <c r="D374" i="34"/>
  <c r="E374" i="34" s="1"/>
  <c r="D373" i="34"/>
  <c r="C373" i="34"/>
  <c r="H373" i="34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E362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/>
  <c r="H354" i="34"/>
  <c r="D354" i="34"/>
  <c r="C353" i="34"/>
  <c r="H353" i="34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/>
  <c r="C348" i="34"/>
  <c r="H348" i="34" s="1"/>
  <c r="H347" i="34"/>
  <c r="D347" i="34"/>
  <c r="E347" i="34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E314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H331" i="34"/>
  <c r="H330" i="34"/>
  <c r="D330" i="34"/>
  <c r="E330" i="34" s="1"/>
  <c r="E328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H325" i="34"/>
  <c r="H324" i="34"/>
  <c r="D324" i="34"/>
  <c r="E324" i="34" s="1"/>
  <c r="H323" i="34"/>
  <c r="D323" i="34"/>
  <c r="E323" i="34"/>
  <c r="H322" i="34"/>
  <c r="E322" i="34"/>
  <c r="D322" i="34"/>
  <c r="H321" i="34"/>
  <c r="D321" i="34"/>
  <c r="E321" i="34"/>
  <c r="H320" i="34"/>
  <c r="E320" i="34"/>
  <c r="D320" i="34"/>
  <c r="H319" i="34"/>
  <c r="D319" i="34"/>
  <c r="E319" i="34"/>
  <c r="H318" i="34"/>
  <c r="E318" i="34"/>
  <c r="D318" i="34"/>
  <c r="H317" i="34"/>
  <c r="D317" i="34"/>
  <c r="E317" i="34"/>
  <c r="H316" i="34"/>
  <c r="D316" i="34"/>
  <c r="C315" i="34"/>
  <c r="H315" i="34" s="1"/>
  <c r="H313" i="34"/>
  <c r="D313" i="34"/>
  <c r="E313" i="34" s="1"/>
  <c r="H312" i="34"/>
  <c r="D312" i="34"/>
  <c r="E312" i="34"/>
  <c r="H311" i="34"/>
  <c r="D311" i="34"/>
  <c r="E311" i="34" s="1"/>
  <c r="H310" i="34"/>
  <c r="D310" i="34"/>
  <c r="E310" i="34" s="1"/>
  <c r="H309" i="34"/>
  <c r="D309" i="34"/>
  <c r="E309" i="34" s="1"/>
  <c r="H308" i="34"/>
  <c r="H307" i="34"/>
  <c r="D307" i="34"/>
  <c r="E307" i="34" s="1"/>
  <c r="H306" i="34"/>
  <c r="D306" i="34"/>
  <c r="E306" i="34"/>
  <c r="H305" i="34"/>
  <c r="H304" i="34"/>
  <c r="D304" i="34"/>
  <c r="E304" i="34" s="1"/>
  <c r="H303" i="34"/>
  <c r="D303" i="34"/>
  <c r="E303" i="34" s="1"/>
  <c r="H302" i="34"/>
  <c r="H301" i="34"/>
  <c r="D301" i="34"/>
  <c r="E301" i="34" s="1"/>
  <c r="H300" i="34"/>
  <c r="D300" i="34"/>
  <c r="E300" i="34" s="1"/>
  <c r="H299" i="34"/>
  <c r="D299" i="34"/>
  <c r="H298" i="34"/>
  <c r="H297" i="34"/>
  <c r="D297" i="34"/>
  <c r="E297" i="34" s="1"/>
  <c r="H296" i="34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H289" i="34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/>
  <c r="H276" i="34"/>
  <c r="E276" i="34"/>
  <c r="D276" i="34"/>
  <c r="H275" i="34"/>
  <c r="D275" i="34"/>
  <c r="E275" i="34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/>
  <c r="H268" i="34"/>
  <c r="E268" i="34"/>
  <c r="D268" i="34"/>
  <c r="H267" i="34"/>
  <c r="D267" i="34"/>
  <c r="E267" i="34"/>
  <c r="H266" i="34"/>
  <c r="D266" i="34"/>
  <c r="E266" i="34" s="1"/>
  <c r="H265" i="34"/>
  <c r="H264" i="34"/>
  <c r="D264" i="34"/>
  <c r="E264" i="34" s="1"/>
  <c r="C263" i="34"/>
  <c r="H263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D246" i="34"/>
  <c r="D244" i="34" s="1"/>
  <c r="D243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/>
  <c r="D234" i="34"/>
  <c r="D233" i="34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D215" i="34" s="1"/>
  <c r="C220" i="34"/>
  <c r="D219" i="34"/>
  <c r="D218" i="34"/>
  <c r="E218" i="34" s="1"/>
  <c r="D217" i="34"/>
  <c r="E217" i="34" s="1"/>
  <c r="C216" i="34"/>
  <c r="C215" i="34" s="1"/>
  <c r="D214" i="34"/>
  <c r="D213" i="34"/>
  <c r="C213" i="34"/>
  <c r="D212" i="34"/>
  <c r="D211" i="34" s="1"/>
  <c r="C211" i="34"/>
  <c r="D210" i="34"/>
  <c r="E210" i="34" s="1"/>
  <c r="D209" i="34"/>
  <c r="E209" i="34" s="1"/>
  <c r="E207" i="34" s="1"/>
  <c r="D208" i="34"/>
  <c r="E208" i="34" s="1"/>
  <c r="C207" i="34"/>
  <c r="D206" i="34"/>
  <c r="E206" i="34" s="1"/>
  <c r="D205" i="34"/>
  <c r="D204" i="34" s="1"/>
  <c r="C204" i="34"/>
  <c r="D202" i="34"/>
  <c r="E202" i="34" s="1"/>
  <c r="E201" i="34" s="1"/>
  <c r="E200" i="34" s="1"/>
  <c r="C201" i="34"/>
  <c r="C200" i="34"/>
  <c r="D199" i="34"/>
  <c r="D198" i="34"/>
  <c r="D197" i="34" s="1"/>
  <c r="C198" i="34"/>
  <c r="C197" i="34" s="1"/>
  <c r="D196" i="34"/>
  <c r="D195" i="34" s="1"/>
  <c r="C195" i="34"/>
  <c r="D194" i="34"/>
  <c r="D193" i="34" s="1"/>
  <c r="D188" i="34" s="1"/>
  <c r="C193" i="34"/>
  <c r="D192" i="34"/>
  <c r="E192" i="34" s="1"/>
  <c r="D191" i="34"/>
  <c r="E191" i="34" s="1"/>
  <c r="D190" i="34"/>
  <c r="C189" i="34"/>
  <c r="D187" i="34"/>
  <c r="E187" i="34" s="1"/>
  <c r="D186" i="34"/>
  <c r="E186" i="34" s="1"/>
  <c r="C185" i="34"/>
  <c r="C184" i="34" s="1"/>
  <c r="D183" i="34"/>
  <c r="D182" i="34" s="1"/>
  <c r="C182" i="34"/>
  <c r="D181" i="34"/>
  <c r="D180" i="34"/>
  <c r="C180" i="34"/>
  <c r="C179" i="34"/>
  <c r="H176" i="34"/>
  <c r="D176" i="34"/>
  <c r="E176" i="34" s="1"/>
  <c r="H175" i="34"/>
  <c r="D175" i="34"/>
  <c r="E175" i="34" s="1"/>
  <c r="E174" i="34" s="1"/>
  <c r="C174" i="34"/>
  <c r="H174" i="34" s="1"/>
  <c r="H173" i="34"/>
  <c r="D173" i="34"/>
  <c r="E173" i="34" s="1"/>
  <c r="H172" i="34"/>
  <c r="D172" i="34"/>
  <c r="E172" i="34"/>
  <c r="C171" i="34"/>
  <c r="H171" i="34"/>
  <c r="H169" i="34"/>
  <c r="D169" i="34"/>
  <c r="E169" i="34" s="1"/>
  <c r="H168" i="34"/>
  <c r="D168" i="34"/>
  <c r="D167" i="34" s="1"/>
  <c r="C167" i="34"/>
  <c r="H167" i="34" s="1"/>
  <c r="H166" i="34"/>
  <c r="D166" i="34"/>
  <c r="E166" i="34" s="1"/>
  <c r="H165" i="34"/>
  <c r="D165" i="34"/>
  <c r="D164" i="34" s="1"/>
  <c r="C164" i="34"/>
  <c r="C163" i="34" s="1"/>
  <c r="H163" i="34" s="1"/>
  <c r="J163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E154" i="34" s="1"/>
  <c r="E153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E136" i="34" s="1"/>
  <c r="E135" i="34" s="1"/>
  <c r="H138" i="34"/>
  <c r="D138" i="34"/>
  <c r="E138" i="34" s="1"/>
  <c r="H137" i="34"/>
  <c r="D137" i="34"/>
  <c r="E137" i="34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/>
  <c r="H112" i="34"/>
  <c r="E112" i="34"/>
  <c r="D112" i="34"/>
  <c r="H111" i="34"/>
  <c r="D111" i="34"/>
  <c r="E111" i="34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/>
  <c r="H100" i="34"/>
  <c r="D100" i="34"/>
  <c r="D98" i="34"/>
  <c r="D97" i="34"/>
  <c r="H99" i="34"/>
  <c r="E99" i="34"/>
  <c r="D99" i="34"/>
  <c r="H98" i="34"/>
  <c r="E98" i="34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/>
  <c r="H77" i="34"/>
  <c r="E77" i="34"/>
  <c r="D77" i="34"/>
  <c r="H76" i="34"/>
  <c r="D76" i="34"/>
  <c r="E76" i="34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/>
  <c r="H71" i="34"/>
  <c r="D71" i="34"/>
  <c r="E71" i="34" s="1"/>
  <c r="H70" i="34"/>
  <c r="D70" i="34"/>
  <c r="E70" i="34" s="1"/>
  <c r="H69" i="34"/>
  <c r="D69" i="34"/>
  <c r="E69" i="34" s="1"/>
  <c r="C68" i="34"/>
  <c r="H68" i="34" s="1"/>
  <c r="J68" i="34" s="1"/>
  <c r="H66" i="34"/>
  <c r="D66" i="34"/>
  <c r="E66" i="34"/>
  <c r="H65" i="34"/>
  <c r="E65" i="34"/>
  <c r="D65" i="34"/>
  <c r="H64" i="34"/>
  <c r="D64" i="34"/>
  <c r="E64" i="34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E37" i="34"/>
  <c r="D37" i="34"/>
  <c r="H36" i="34"/>
  <c r="D36" i="34"/>
  <c r="E36" i="34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/>
  <c r="H21" i="34"/>
  <c r="E21" i="34"/>
  <c r="D21" i="34"/>
  <c r="H20" i="34"/>
  <c r="D20" i="34"/>
  <c r="E20" i="34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250" i="34"/>
  <c r="E229" i="34"/>
  <c r="D494" i="34"/>
  <c r="E495" i="34"/>
  <c r="E494" i="34" s="1"/>
  <c r="D395" i="35"/>
  <c r="E396" i="35"/>
  <c r="E202" i="36"/>
  <c r="E201" i="36" s="1"/>
  <c r="E200" i="36" s="1"/>
  <c r="D201" i="36"/>
  <c r="D200" i="36"/>
  <c r="E241" i="37"/>
  <c r="E239" i="37"/>
  <c r="E238" i="37" s="1"/>
  <c r="D239" i="37"/>
  <c r="D238" i="37" s="1"/>
  <c r="D244" i="37"/>
  <c r="D243" i="37" s="1"/>
  <c r="E100" i="34"/>
  <c r="E120" i="34"/>
  <c r="E126" i="34"/>
  <c r="E132" i="34"/>
  <c r="E143" i="34"/>
  <c r="E149" i="34"/>
  <c r="E157" i="34"/>
  <c r="E165" i="34"/>
  <c r="E164" i="34" s="1"/>
  <c r="E163" i="34" s="1"/>
  <c r="E168" i="34"/>
  <c r="E167" i="34" s="1"/>
  <c r="C188" i="34"/>
  <c r="E205" i="34"/>
  <c r="E204" i="34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215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/>
  <c r="D676" i="34"/>
  <c r="E181" i="35"/>
  <c r="E180" i="35" s="1"/>
  <c r="E179" i="35" s="1"/>
  <c r="D180" i="35"/>
  <c r="D179" i="35"/>
  <c r="D198" i="35"/>
  <c r="D197" i="35"/>
  <c r="E199" i="35"/>
  <c r="E198" i="35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C135" i="34"/>
  <c r="H135" i="34" s="1"/>
  <c r="J135" i="34" s="1"/>
  <c r="E171" i="34"/>
  <c r="D189" i="34"/>
  <c r="D223" i="34"/>
  <c r="D222" i="34"/>
  <c r="D315" i="34"/>
  <c r="E316" i="34"/>
  <c r="D353" i="34"/>
  <c r="E354" i="34"/>
  <c r="E353" i="34" s="1"/>
  <c r="D429" i="34"/>
  <c r="E430" i="34"/>
  <c r="H486" i="34"/>
  <c r="C484" i="34"/>
  <c r="H484" i="34"/>
  <c r="D491" i="34"/>
  <c r="E492" i="34"/>
  <c r="E491" i="34" s="1"/>
  <c r="D529" i="34"/>
  <c r="E530" i="34"/>
  <c r="E529" i="34"/>
  <c r="E662" i="34"/>
  <c r="E661" i="34"/>
  <c r="D661" i="34"/>
  <c r="D11" i="35"/>
  <c r="E189" i="35"/>
  <c r="D195" i="35"/>
  <c r="E196" i="35"/>
  <c r="E195" i="35" s="1"/>
  <c r="E188" i="35" s="1"/>
  <c r="E260" i="35"/>
  <c r="C263" i="35"/>
  <c r="H263" i="35" s="1"/>
  <c r="D265" i="35"/>
  <c r="D388" i="35"/>
  <c r="E389" i="35"/>
  <c r="E388" i="35" s="1"/>
  <c r="D404" i="35"/>
  <c r="E405" i="35"/>
  <c r="E404" i="35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/>
  <c r="E249" i="36"/>
  <c r="E244" i="36"/>
  <c r="E243" i="36" s="1"/>
  <c r="D244" i="36"/>
  <c r="D243" i="36" s="1"/>
  <c r="E396" i="36"/>
  <c r="E395" i="36"/>
  <c r="D395" i="36"/>
  <c r="D404" i="36"/>
  <c r="E405" i="36"/>
  <c r="D552" i="36"/>
  <c r="E553" i="36"/>
  <c r="E552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60" i="34"/>
  <c r="D179" i="34"/>
  <c r="E190" i="34"/>
  <c r="E189" i="34" s="1"/>
  <c r="E199" i="34"/>
  <c r="E198" i="34" s="1"/>
  <c r="E197" i="34" s="1"/>
  <c r="C203" i="34"/>
  <c r="D216" i="34"/>
  <c r="E221" i="34"/>
  <c r="E220" i="34"/>
  <c r="E224" i="34"/>
  <c r="E223" i="34" s="1"/>
  <c r="E222" i="34" s="1"/>
  <c r="D229" i="34"/>
  <c r="D228" i="34" s="1"/>
  <c r="D239" i="34"/>
  <c r="D238" i="34"/>
  <c r="E260" i="34"/>
  <c r="E299" i="34"/>
  <c r="D486" i="34"/>
  <c r="E506" i="34"/>
  <c r="D504" i="34"/>
  <c r="E509" i="34"/>
  <c r="C538" i="34"/>
  <c r="H538" i="34"/>
  <c r="H544" i="34"/>
  <c r="D562" i="34"/>
  <c r="E563" i="34"/>
  <c r="E562" i="34"/>
  <c r="E610" i="34"/>
  <c r="E770" i="34"/>
  <c r="D768" i="34"/>
  <c r="D767" i="34"/>
  <c r="E62" i="35"/>
  <c r="D61" i="35"/>
  <c r="E223" i="35"/>
  <c r="E222" i="35" s="1"/>
  <c r="E237" i="35"/>
  <c r="E236" i="35" s="1"/>
  <c r="E235" i="35" s="1"/>
  <c r="D236" i="35"/>
  <c r="D235" i="35" s="1"/>
  <c r="D459" i="35"/>
  <c r="E460" i="35"/>
  <c r="E459" i="35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E369" i="36"/>
  <c r="E368" i="36"/>
  <c r="D368" i="36"/>
  <c r="E459" i="34"/>
  <c r="D463" i="34"/>
  <c r="D468" i="34"/>
  <c r="D547" i="34"/>
  <c r="E751" i="34"/>
  <c r="E750" i="34" s="1"/>
  <c r="E756" i="34"/>
  <c r="E755" i="34"/>
  <c r="E207" i="35"/>
  <c r="E289" i="35"/>
  <c r="E305" i="35"/>
  <c r="E392" i="35"/>
  <c r="E544" i="35"/>
  <c r="E538" i="35" s="1"/>
  <c r="E646" i="35"/>
  <c r="E687" i="35"/>
  <c r="E98" i="36"/>
  <c r="E97" i="36" s="1"/>
  <c r="E67" i="36" s="1"/>
  <c r="D97" i="36"/>
  <c r="D120" i="36"/>
  <c r="E121" i="36"/>
  <c r="D126" i="36"/>
  <c r="E127" i="36"/>
  <c r="D174" i="36"/>
  <c r="E175" i="36"/>
  <c r="E183" i="36"/>
  <c r="E182" i="36" s="1"/>
  <c r="E179" i="36" s="1"/>
  <c r="D182" i="36"/>
  <c r="D179" i="36" s="1"/>
  <c r="D193" i="36"/>
  <c r="E194" i="36"/>
  <c r="E193" i="36" s="1"/>
  <c r="E306" i="36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/>
  <c r="D746" i="36"/>
  <c r="E395" i="34"/>
  <c r="E477" i="34"/>
  <c r="D497" i="34"/>
  <c r="D638" i="34"/>
  <c r="E683" i="34"/>
  <c r="E722" i="34"/>
  <c r="D734" i="34"/>
  <c r="D733" i="34"/>
  <c r="D751" i="34"/>
  <c r="D750" i="34"/>
  <c r="E762" i="34"/>
  <c r="E761" i="34"/>
  <c r="E760" i="34" s="1"/>
  <c r="D4" i="35"/>
  <c r="E120" i="35"/>
  <c r="E126" i="35"/>
  <c r="E140" i="35"/>
  <c r="E146" i="35"/>
  <c r="E216" i="35"/>
  <c r="E251" i="35"/>
  <c r="E250" i="35" s="1"/>
  <c r="E325" i="35"/>
  <c r="E331" i="35"/>
  <c r="E378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/>
  <c r="D665" i="35"/>
  <c r="E679" i="35"/>
  <c r="D756" i="35"/>
  <c r="D755" i="35"/>
  <c r="D765" i="35"/>
  <c r="D768" i="35"/>
  <c r="D767" i="35" s="1"/>
  <c r="D61" i="36"/>
  <c r="D117" i="36"/>
  <c r="D216" i="36"/>
  <c r="D223" i="36"/>
  <c r="D222" i="36" s="1"/>
  <c r="D250" i="36"/>
  <c r="E327" i="36"/>
  <c r="C340" i="36"/>
  <c r="H340" i="36" s="1"/>
  <c r="E344" i="36"/>
  <c r="E364" i="36"/>
  <c r="E362" i="36" s="1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416" i="34"/>
  <c r="E547" i="34"/>
  <c r="E679" i="34"/>
  <c r="C726" i="34"/>
  <c r="E734" i="34"/>
  <c r="E733" i="34" s="1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 s="1"/>
  <c r="D716" i="35" s="1"/>
  <c r="E718" i="35"/>
  <c r="E727" i="35"/>
  <c r="E753" i="35"/>
  <c r="D751" i="35"/>
  <c r="D750" i="35"/>
  <c r="D123" i="36"/>
  <c r="E124" i="36"/>
  <c r="D160" i="36"/>
  <c r="E216" i="36"/>
  <c r="E239" i="36"/>
  <c r="E238" i="36" s="1"/>
  <c r="E400" i="36"/>
  <c r="E399" i="36" s="1"/>
  <c r="D399" i="36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53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E353" i="36"/>
  <c r="D373" i="36"/>
  <c r="E412" i="36"/>
  <c r="C444" i="36"/>
  <c r="H444" i="36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D233" i="37"/>
  <c r="E234" i="37"/>
  <c r="E233" i="37" s="1"/>
  <c r="E295" i="37"/>
  <c r="D289" i="37"/>
  <c r="E410" i="37"/>
  <c r="E409" i="37"/>
  <c r="D409" i="37"/>
  <c r="D486" i="37"/>
  <c r="E489" i="37"/>
  <c r="E486" i="37"/>
  <c r="D497" i="37"/>
  <c r="E498" i="37"/>
  <c r="E497" i="37" s="1"/>
  <c r="D529" i="37"/>
  <c r="E530" i="37"/>
  <c r="E529" i="37" s="1"/>
  <c r="E649" i="37"/>
  <c r="D646" i="37"/>
  <c r="E676" i="35"/>
  <c r="D734" i="35"/>
  <c r="D733" i="35"/>
  <c r="D743" i="35"/>
  <c r="D129" i="36"/>
  <c r="E164" i="36"/>
  <c r="D215" i="36"/>
  <c r="D239" i="36"/>
  <c r="D238" i="36"/>
  <c r="D260" i="36"/>
  <c r="E348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/>
  <c r="C153" i="37"/>
  <c r="H154" i="37"/>
  <c r="D174" i="37"/>
  <c r="E204" i="37"/>
  <c r="E289" i="37"/>
  <c r="E307" i="37"/>
  <c r="E305" i="37" s="1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/>
  <c r="E378" i="37"/>
  <c r="C484" i="37"/>
  <c r="H484" i="37" s="1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E569" i="37" s="1"/>
  <c r="E561" i="37" s="1"/>
  <c r="D581" i="37"/>
  <c r="E642" i="37"/>
  <c r="C726" i="37"/>
  <c r="E778" i="37"/>
  <c r="E777" i="37" s="1"/>
  <c r="D223" i="37"/>
  <c r="D222" i="37" s="1"/>
  <c r="E229" i="37"/>
  <c r="E228" i="37" s="1"/>
  <c r="E592" i="37"/>
  <c r="E676" i="37"/>
  <c r="D751" i="37"/>
  <c r="D750" i="37"/>
  <c r="D756" i="37"/>
  <c r="D755" i="37"/>
  <c r="D761" i="37"/>
  <c r="D760" i="37"/>
  <c r="D772" i="37"/>
  <c r="D771" i="37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/>
  <c r="E144" i="37"/>
  <c r="E143" i="37"/>
  <c r="D143" i="37"/>
  <c r="H153" i="37"/>
  <c r="J153" i="37" s="1"/>
  <c r="C152" i="37"/>
  <c r="H152" i="37" s="1"/>
  <c r="J152" i="37" s="1"/>
  <c r="E165" i="37"/>
  <c r="E164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/>
  <c r="D189" i="37"/>
  <c r="D188" i="37"/>
  <c r="E190" i="37"/>
  <c r="E189" i="37"/>
  <c r="E244" i="37"/>
  <c r="E243" i="37"/>
  <c r="H344" i="37"/>
  <c r="C340" i="37"/>
  <c r="E417" i="37"/>
  <c r="E416" i="37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84" i="37"/>
  <c r="D494" i="37"/>
  <c r="E496" i="37"/>
  <c r="E511" i="37"/>
  <c r="H531" i="37"/>
  <c r="C528" i="37"/>
  <c r="H528" i="37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/>
  <c r="D362" i="37"/>
  <c r="E368" i="37"/>
  <c r="D388" i="37"/>
  <c r="E393" i="37"/>
  <c r="E392" i="37" s="1"/>
  <c r="D392" i="37"/>
  <c r="D404" i="37"/>
  <c r="D429" i="37"/>
  <c r="D445" i="37"/>
  <c r="H459" i="37"/>
  <c r="C444" i="37"/>
  <c r="H444" i="37" s="1"/>
  <c r="E475" i="37"/>
  <c r="E474" i="37" s="1"/>
  <c r="D474" i="37"/>
  <c r="E494" i="37"/>
  <c r="E509" i="37"/>
  <c r="E556" i="37"/>
  <c r="C509" i="37"/>
  <c r="H509" i="37"/>
  <c r="E653" i="37"/>
  <c r="E718" i="37"/>
  <c r="E581" i="37"/>
  <c r="E603" i="37"/>
  <c r="E610" i="37"/>
  <c r="E628" i="37"/>
  <c r="E665" i="37"/>
  <c r="D513" i="37"/>
  <c r="D509" i="37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E728" i="37"/>
  <c r="E727" i="37" s="1"/>
  <c r="E38" i="36"/>
  <c r="H263" i="36"/>
  <c r="E117" i="36"/>
  <c r="E120" i="36"/>
  <c r="E123" i="36"/>
  <c r="E126" i="36"/>
  <c r="E174" i="36"/>
  <c r="E229" i="36"/>
  <c r="E228" i="36"/>
  <c r="E11" i="36"/>
  <c r="E61" i="36"/>
  <c r="E68" i="36"/>
  <c r="E157" i="36"/>
  <c r="E163" i="36"/>
  <c r="C3" i="36"/>
  <c r="D38" i="36"/>
  <c r="D68" i="36"/>
  <c r="D67" i="36" s="1"/>
  <c r="E131" i="36"/>
  <c r="E129" i="36" s="1"/>
  <c r="C135" i="36"/>
  <c r="H135" i="36" s="1"/>
  <c r="J135" i="36" s="1"/>
  <c r="E145" i="36"/>
  <c r="E151" i="36"/>
  <c r="E156" i="36"/>
  <c r="E162" i="36"/>
  <c r="E160" i="36" s="1"/>
  <c r="D164" i="36"/>
  <c r="E173" i="36"/>
  <c r="E171" i="36" s="1"/>
  <c r="E170" i="36" s="1"/>
  <c r="E190" i="36"/>
  <c r="E189" i="36" s="1"/>
  <c r="E221" i="36"/>
  <c r="E220" i="36" s="1"/>
  <c r="E215" i="36" s="1"/>
  <c r="E226" i="36"/>
  <c r="E223" i="36" s="1"/>
  <c r="E222" i="36" s="1"/>
  <c r="E251" i="36"/>
  <c r="E250" i="36" s="1"/>
  <c r="E262" i="36"/>
  <c r="E260" i="36" s="1"/>
  <c r="H265" i="36"/>
  <c r="E292" i="36"/>
  <c r="E303" i="36"/>
  <c r="E315" i="36"/>
  <c r="E468" i="36"/>
  <c r="E477" i="36"/>
  <c r="E388" i="36"/>
  <c r="E409" i="36"/>
  <c r="D4" i="36"/>
  <c r="C67" i="36"/>
  <c r="H67" i="36" s="1"/>
  <c r="J67" i="36" s="1"/>
  <c r="D136" i="36"/>
  <c r="C163" i="36"/>
  <c r="H163" i="36" s="1"/>
  <c r="J163" i="36" s="1"/>
  <c r="D167" i="36"/>
  <c r="D315" i="36"/>
  <c r="D314" i="36" s="1"/>
  <c r="H328" i="36"/>
  <c r="C314" i="36"/>
  <c r="H314" i="36" s="1"/>
  <c r="E463" i="36"/>
  <c r="E486" i="36"/>
  <c r="E522" i="36"/>
  <c r="E297" i="36"/>
  <c r="E309" i="36"/>
  <c r="E329" i="36"/>
  <c r="E328" i="36"/>
  <c r="D328" i="36"/>
  <c r="E334" i="36"/>
  <c r="E484" i="36"/>
  <c r="D412" i="36"/>
  <c r="D422" i="36"/>
  <c r="C484" i="36"/>
  <c r="D486" i="36"/>
  <c r="D491" i="36"/>
  <c r="D497" i="36"/>
  <c r="E533" i="36"/>
  <c r="E531" i="36" s="1"/>
  <c r="E528" i="36" s="1"/>
  <c r="E544" i="36"/>
  <c r="E538" i="36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C339" i="36"/>
  <c r="H339" i="36" s="1"/>
  <c r="J339" i="36" s="1"/>
  <c r="D429" i="36"/>
  <c r="D463" i="36"/>
  <c r="D468" i="36"/>
  <c r="D494" i="36"/>
  <c r="D504" i="36"/>
  <c r="D529" i="36"/>
  <c r="D528" i="36"/>
  <c r="E718" i="36"/>
  <c r="E734" i="36"/>
  <c r="E733" i="36" s="1"/>
  <c r="E772" i="36"/>
  <c r="E771" i="36" s="1"/>
  <c r="E638" i="36"/>
  <c r="D556" i="36"/>
  <c r="D551" i="36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/>
  <c r="E769" i="36"/>
  <c r="E768" i="36"/>
  <c r="E767" i="36" s="1"/>
  <c r="D642" i="36"/>
  <c r="E4" i="35"/>
  <c r="E136" i="35"/>
  <c r="E61" i="35"/>
  <c r="E38" i="35"/>
  <c r="E68" i="35"/>
  <c r="E151" i="35"/>
  <c r="E149" i="35" s="1"/>
  <c r="D38" i="35"/>
  <c r="D3" i="35" s="1"/>
  <c r="E14" i="35"/>
  <c r="E11" i="35" s="1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61" i="35"/>
  <c r="E160" i="35" s="1"/>
  <c r="D160" i="35"/>
  <c r="E164" i="35"/>
  <c r="E167" i="35"/>
  <c r="E172" i="35"/>
  <c r="E171" i="35"/>
  <c r="D171" i="35"/>
  <c r="D207" i="35"/>
  <c r="D203" i="35" s="1"/>
  <c r="E244" i="35"/>
  <c r="E243" i="35" s="1"/>
  <c r="E265" i="35"/>
  <c r="E263" i="35" s="1"/>
  <c r="E298" i="35"/>
  <c r="E315" i="35"/>
  <c r="E158" i="35"/>
  <c r="E157" i="35"/>
  <c r="D157" i="35"/>
  <c r="D164" i="35"/>
  <c r="D167" i="35"/>
  <c r="C203" i="35"/>
  <c r="D233" i="35"/>
  <c r="E239" i="35"/>
  <c r="E238" i="35" s="1"/>
  <c r="C67" i="35"/>
  <c r="E155" i="35"/>
  <c r="E154" i="35" s="1"/>
  <c r="D154" i="35"/>
  <c r="H171" i="35"/>
  <c r="C170" i="35"/>
  <c r="D120" i="35"/>
  <c r="D132" i="35"/>
  <c r="D126" i="35"/>
  <c r="D140" i="35"/>
  <c r="D146" i="35"/>
  <c r="E175" i="35"/>
  <c r="E174" i="35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/>
  <c r="E354" i="35"/>
  <c r="E353" i="35"/>
  <c r="E369" i="35"/>
  <c r="E368" i="35"/>
  <c r="E509" i="35"/>
  <c r="H348" i="35"/>
  <c r="C340" i="35"/>
  <c r="E358" i="35"/>
  <c r="E357" i="35" s="1"/>
  <c r="D357" i="35"/>
  <c r="E363" i="35"/>
  <c r="E362" i="35" s="1"/>
  <c r="D362" i="35"/>
  <c r="E488" i="35"/>
  <c r="E486" i="35" s="1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/>
  <c r="E424" i="35"/>
  <c r="E422" i="35"/>
  <c r="C444" i="35"/>
  <c r="H444" i="35"/>
  <c r="E447" i="35"/>
  <c r="E445" i="35"/>
  <c r="E452" i="35"/>
  <c r="E450" i="35"/>
  <c r="E457" i="35"/>
  <c r="E455" i="35"/>
  <c r="D477" i="35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D551" i="35" s="1"/>
  <c r="D550" i="35" s="1"/>
  <c r="E750" i="35"/>
  <c r="E756" i="35"/>
  <c r="E755" i="35" s="1"/>
  <c r="D494" i="35"/>
  <c r="D484" i="35" s="1"/>
  <c r="D504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/>
  <c r="D694" i="35"/>
  <c r="C717" i="35"/>
  <c r="E732" i="35"/>
  <c r="E731" i="35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/>
  <c r="E771" i="35" s="1"/>
  <c r="D777" i="35"/>
  <c r="C645" i="35"/>
  <c r="H645" i="35" s="1"/>
  <c r="J645" i="35" s="1"/>
  <c r="E116" i="34"/>
  <c r="E263" i="34"/>
  <c r="E315" i="34"/>
  <c r="D203" i="34"/>
  <c r="D61" i="34"/>
  <c r="C116" i="34"/>
  <c r="D120" i="34"/>
  <c r="D126" i="34"/>
  <c r="D132" i="34"/>
  <c r="D140" i="34"/>
  <c r="D149" i="34"/>
  <c r="D146" i="34"/>
  <c r="C153" i="34"/>
  <c r="D157" i="34"/>
  <c r="C170" i="34"/>
  <c r="H170" i="34" s="1"/>
  <c r="J170" i="34" s="1"/>
  <c r="D174" i="34"/>
  <c r="E214" i="34"/>
  <c r="E213" i="34" s="1"/>
  <c r="E219" i="34"/>
  <c r="E216" i="34" s="1"/>
  <c r="E215" i="34" s="1"/>
  <c r="E234" i="34"/>
  <c r="E233" i="34" s="1"/>
  <c r="E228" i="34" s="1"/>
  <c r="E237" i="34"/>
  <c r="E236" i="34"/>
  <c r="E235" i="34" s="1"/>
  <c r="E242" i="34"/>
  <c r="E239" i="34" s="1"/>
  <c r="E238" i="34" s="1"/>
  <c r="E247" i="34"/>
  <c r="C314" i="34"/>
  <c r="H314" i="34" s="1"/>
  <c r="H344" i="34"/>
  <c r="C340" i="34"/>
  <c r="D368" i="34"/>
  <c r="E445" i="34"/>
  <c r="C3" i="34"/>
  <c r="D38" i="34"/>
  <c r="D68" i="34"/>
  <c r="D67" i="34" s="1"/>
  <c r="E450" i="34"/>
  <c r="E531" i="34"/>
  <c r="E528" i="34"/>
  <c r="E544" i="34"/>
  <c r="E538" i="34" s="1"/>
  <c r="D117" i="34"/>
  <c r="D123" i="34"/>
  <c r="D129" i="34"/>
  <c r="D143" i="34"/>
  <c r="D154" i="34"/>
  <c r="D153" i="34" s="1"/>
  <c r="D160" i="34"/>
  <c r="D171" i="34"/>
  <c r="D170" i="34"/>
  <c r="E181" i="34"/>
  <c r="E180" i="34"/>
  <c r="E194" i="34"/>
  <c r="E193" i="34" s="1"/>
  <c r="D260" i="34"/>
  <c r="D328" i="34"/>
  <c r="E345" i="34"/>
  <c r="E344" i="34" s="1"/>
  <c r="D344" i="34"/>
  <c r="D348" i="34"/>
  <c r="D378" i="34"/>
  <c r="E522" i="34"/>
  <c r="D4" i="34"/>
  <c r="E358" i="34"/>
  <c r="D357" i="34"/>
  <c r="E363" i="34"/>
  <c r="D362" i="34"/>
  <c r="E404" i="34"/>
  <c r="E504" i="34"/>
  <c r="D395" i="34"/>
  <c r="D416" i="34"/>
  <c r="D459" i="34"/>
  <c r="E465" i="34"/>
  <c r="E463" i="34"/>
  <c r="E470" i="34"/>
  <c r="E468" i="34"/>
  <c r="D474" i="34"/>
  <c r="D484" i="34"/>
  <c r="C509" i="34"/>
  <c r="H509" i="34"/>
  <c r="C528" i="34"/>
  <c r="H528" i="34"/>
  <c r="D531" i="34"/>
  <c r="D528" i="34"/>
  <c r="E616" i="34"/>
  <c r="E638" i="34"/>
  <c r="H726" i="34"/>
  <c r="J726" i="34"/>
  <c r="C725" i="34"/>
  <c r="H725" i="34"/>
  <c r="J725" i="34" s="1"/>
  <c r="E768" i="34"/>
  <c r="E767" i="34" s="1"/>
  <c r="E694" i="34"/>
  <c r="D382" i="34"/>
  <c r="D392" i="34"/>
  <c r="C444" i="34"/>
  <c r="H444" i="34"/>
  <c r="D477" i="34"/>
  <c r="E499" i="34"/>
  <c r="E497" i="34" s="1"/>
  <c r="D513" i="34"/>
  <c r="D509" i="34"/>
  <c r="D522" i="34"/>
  <c r="E552" i="34"/>
  <c r="E599" i="34"/>
  <c r="E653" i="34"/>
  <c r="E671" i="34"/>
  <c r="E700" i="34"/>
  <c r="E556" i="34"/>
  <c r="E551" i="34" s="1"/>
  <c r="E550" i="34" s="1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/>
  <c r="E745" i="34"/>
  <c r="E744" i="34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78" i="33"/>
  <c r="E778" i="33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/>
  <c r="D763" i="33"/>
  <c r="E763" i="33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/>
  <c r="D749" i="33"/>
  <c r="E749" i="33"/>
  <c r="D748" i="33"/>
  <c r="E748" i="33"/>
  <c r="D747" i="33"/>
  <c r="C746" i="33"/>
  <c r="D745" i="33"/>
  <c r="D744" i="33"/>
  <c r="C744" i="33"/>
  <c r="D742" i="33"/>
  <c r="D741" i="33" s="1"/>
  <c r="C741" i="33"/>
  <c r="D740" i="33"/>
  <c r="E740" i="33" s="1"/>
  <c r="E739" i="33" s="1"/>
  <c r="C739" i="33"/>
  <c r="D738" i="33"/>
  <c r="E738" i="33"/>
  <c r="D737" i="33"/>
  <c r="E737" i="33"/>
  <c r="D736" i="33"/>
  <c r="E736" i="33"/>
  <c r="D735" i="33"/>
  <c r="E735" i="33"/>
  <c r="C734" i="33"/>
  <c r="C733" i="33"/>
  <c r="D732" i="33"/>
  <c r="D731" i="33"/>
  <c r="D730" i="33" s="1"/>
  <c r="C731" i="33"/>
  <c r="C730" i="33" s="1"/>
  <c r="D729" i="33"/>
  <c r="E729" i="33" s="1"/>
  <c r="D728" i="33"/>
  <c r="E728" i="33" s="1"/>
  <c r="C727" i="33"/>
  <c r="D724" i="33"/>
  <c r="E724" i="33"/>
  <c r="D723" i="33"/>
  <c r="E723" i="33"/>
  <c r="C722" i="33"/>
  <c r="H722" i="33"/>
  <c r="D721" i="33"/>
  <c r="E721" i="33"/>
  <c r="D720" i="33"/>
  <c r="E720" i="33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/>
  <c r="D670" i="33"/>
  <c r="E670" i="33"/>
  <c r="D669" i="33"/>
  <c r="E669" i="33"/>
  <c r="D668" i="33"/>
  <c r="E668" i="33"/>
  <c r="D667" i="33"/>
  <c r="E667" i="33"/>
  <c r="D666" i="33"/>
  <c r="E666" i="33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/>
  <c r="D652" i="33"/>
  <c r="E652" i="33"/>
  <c r="D651" i="33"/>
  <c r="E651" i="33"/>
  <c r="D650" i="33"/>
  <c r="E650" i="33"/>
  <c r="D649" i="33"/>
  <c r="E649" i="33"/>
  <c r="D648" i="33"/>
  <c r="E648" i="33"/>
  <c r="D647" i="33"/>
  <c r="E647" i="33"/>
  <c r="C646" i="33"/>
  <c r="H646" i="33"/>
  <c r="D644" i="33"/>
  <c r="E644" i="33"/>
  <c r="D643" i="33"/>
  <c r="E643" i="33"/>
  <c r="C642" i="33"/>
  <c r="H642" i="33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/>
  <c r="D636" i="33"/>
  <c r="E636" i="33"/>
  <c r="D635" i="33"/>
  <c r="E635" i="33"/>
  <c r="D634" i="33"/>
  <c r="E634" i="33"/>
  <c r="D633" i="33"/>
  <c r="E633" i="33"/>
  <c r="D632" i="33"/>
  <c r="E632" i="33"/>
  <c r="D631" i="33"/>
  <c r="E631" i="33"/>
  <c r="D630" i="33"/>
  <c r="E630" i="33"/>
  <c r="D629" i="33"/>
  <c r="E629" i="33"/>
  <c r="C628" i="33"/>
  <c r="H628" i="33"/>
  <c r="D627" i="33"/>
  <c r="E627" i="33"/>
  <c r="D626" i="33"/>
  <c r="E626" i="33"/>
  <c r="D625" i="33"/>
  <c r="E625" i="33"/>
  <c r="D624" i="33"/>
  <c r="E624" i="33"/>
  <c r="D623" i="33"/>
  <c r="E623" i="33"/>
  <c r="D622" i="33"/>
  <c r="E622" i="33"/>
  <c r="D621" i="33"/>
  <c r="E621" i="33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/>
  <c r="D609" i="33"/>
  <c r="E609" i="33"/>
  <c r="D608" i="33"/>
  <c r="E608" i="33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/>
  <c r="D598" i="33"/>
  <c r="E598" i="33"/>
  <c r="D597" i="33"/>
  <c r="E597" i="33"/>
  <c r="D596" i="33"/>
  <c r="C595" i="33"/>
  <c r="H595" i="33" s="1"/>
  <c r="D594" i="33"/>
  <c r="E594" i="33" s="1"/>
  <c r="D593" i="33"/>
  <c r="C592" i="33"/>
  <c r="H592" i="33"/>
  <c r="D591" i="33"/>
  <c r="E591" i="33"/>
  <c r="D590" i="33"/>
  <c r="E590" i="33"/>
  <c r="D589" i="33"/>
  <c r="E589" i="33"/>
  <c r="D588" i="33"/>
  <c r="E588" i="33"/>
  <c r="C587" i="33"/>
  <c r="H587" i="33"/>
  <c r="D586" i="33"/>
  <c r="E586" i="33"/>
  <c r="D585" i="33"/>
  <c r="E585" i="33"/>
  <c r="D584" i="33"/>
  <c r="E584" i="33"/>
  <c r="D583" i="33"/>
  <c r="E583" i="33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/>
  <c r="D536" i="33"/>
  <c r="E536" i="33"/>
  <c r="D535" i="33"/>
  <c r="E535" i="33"/>
  <c r="D534" i="33"/>
  <c r="E534" i="33"/>
  <c r="D533" i="33"/>
  <c r="E533" i="33"/>
  <c r="D532" i="33"/>
  <c r="E532" i="33"/>
  <c r="C531" i="33"/>
  <c r="H531" i="33"/>
  <c r="D530" i="33"/>
  <c r="D529" i="33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/>
  <c r="D521" i="33"/>
  <c r="E521" i="33"/>
  <c r="D520" i="33"/>
  <c r="E520" i="33"/>
  <c r="D519" i="33"/>
  <c r="E519" i="33"/>
  <c r="D518" i="33"/>
  <c r="E518" i="33"/>
  <c r="D517" i="33"/>
  <c r="E517" i="33"/>
  <c r="D516" i="33"/>
  <c r="E516" i="33"/>
  <c r="D515" i="33"/>
  <c r="E515" i="33"/>
  <c r="D514" i="33"/>
  <c r="E514" i="33"/>
  <c r="C513" i="33"/>
  <c r="H513" i="33"/>
  <c r="D512" i="33"/>
  <c r="E512" i="33"/>
  <c r="D511" i="33"/>
  <c r="E511" i="33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/>
  <c r="D490" i="33"/>
  <c r="E490" i="33"/>
  <c r="D489" i="33"/>
  <c r="E489" i="33"/>
  <c r="D488" i="33"/>
  <c r="E488" i="33"/>
  <c r="D487" i="33"/>
  <c r="H486" i="33"/>
  <c r="D485" i="33"/>
  <c r="E485" i="33"/>
  <c r="D481" i="33"/>
  <c r="E481" i="33"/>
  <c r="D480" i="33"/>
  <c r="E480" i="33"/>
  <c r="D479" i="33"/>
  <c r="E479" i="33"/>
  <c r="D478" i="33"/>
  <c r="C477" i="33"/>
  <c r="H477" i="33" s="1"/>
  <c r="D476" i="33"/>
  <c r="E476" i="33" s="1"/>
  <c r="D475" i="33"/>
  <c r="C474" i="33"/>
  <c r="H474" i="33"/>
  <c r="D473" i="33"/>
  <c r="E473" i="33"/>
  <c r="D472" i="33"/>
  <c r="E472" i="33"/>
  <c r="D471" i="33"/>
  <c r="E471" i="33"/>
  <c r="D470" i="33"/>
  <c r="E470" i="33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/>
  <c r="D462" i="33"/>
  <c r="E462" i="33"/>
  <c r="D461" i="33"/>
  <c r="E461" i="33"/>
  <c r="D460" i="33"/>
  <c r="C459" i="33"/>
  <c r="H459" i="33" s="1"/>
  <c r="D458" i="33"/>
  <c r="E458" i="33" s="1"/>
  <c r="D457" i="33"/>
  <c r="E457" i="33" s="1"/>
  <c r="D456" i="33"/>
  <c r="E456" i="33" s="1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H422" i="33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/>
  <c r="C409" i="33"/>
  <c r="H409" i="33" s="1"/>
  <c r="D408" i="33"/>
  <c r="E408" i="33" s="1"/>
  <c r="D407" i="33"/>
  <c r="E407" i="33" s="1"/>
  <c r="D406" i="33"/>
  <c r="E406" i="33"/>
  <c r="D405" i="33"/>
  <c r="C404" i="33"/>
  <c r="H404" i="33" s="1"/>
  <c r="D403" i="33"/>
  <c r="E403" i="33" s="1"/>
  <c r="D402" i="33"/>
  <c r="E402" i="33"/>
  <c r="D401" i="33"/>
  <c r="E401" i="33" s="1"/>
  <c r="D400" i="33"/>
  <c r="H399" i="33"/>
  <c r="D398" i="33"/>
  <c r="E398" i="33" s="1"/>
  <c r="D397" i="33"/>
  <c r="E397" i="33"/>
  <c r="D396" i="33"/>
  <c r="C395" i="33"/>
  <c r="H395" i="33" s="1"/>
  <c r="D394" i="33"/>
  <c r="E394" i="33"/>
  <c r="D393" i="33"/>
  <c r="C392" i="33"/>
  <c r="H392" i="33" s="1"/>
  <c r="D391" i="33"/>
  <c r="E391" i="33" s="1"/>
  <c r="D390" i="33"/>
  <c r="E390" i="33"/>
  <c r="D389" i="33"/>
  <c r="C388" i="33"/>
  <c r="H388" i="33" s="1"/>
  <c r="D387" i="33"/>
  <c r="E387" i="33"/>
  <c r="D386" i="33"/>
  <c r="E386" i="33" s="1"/>
  <c r="D385" i="33"/>
  <c r="E385" i="33" s="1"/>
  <c r="D384" i="33"/>
  <c r="E384" i="33" s="1"/>
  <c r="D383" i="33"/>
  <c r="E383" i="33"/>
  <c r="C382" i="33"/>
  <c r="H382" i="33" s="1"/>
  <c r="D381" i="33"/>
  <c r="E381" i="33" s="1"/>
  <c r="D380" i="33"/>
  <c r="E380" i="33" s="1"/>
  <c r="D379" i="33"/>
  <c r="E379" i="33"/>
  <c r="C378" i="33"/>
  <c r="H378" i="33" s="1"/>
  <c r="D377" i="33"/>
  <c r="E377" i="33" s="1"/>
  <c r="D376" i="33"/>
  <c r="E376" i="33" s="1"/>
  <c r="D375" i="33"/>
  <c r="E375" i="33"/>
  <c r="D374" i="33"/>
  <c r="E374" i="33" s="1"/>
  <c r="C373" i="33"/>
  <c r="H373" i="33" s="1"/>
  <c r="D372" i="33"/>
  <c r="E372" i="33" s="1"/>
  <c r="D371" i="33"/>
  <c r="E371" i="33"/>
  <c r="D370" i="33"/>
  <c r="E370" i="33" s="1"/>
  <c r="D369" i="33"/>
  <c r="C368" i="33"/>
  <c r="H368" i="33" s="1"/>
  <c r="D367" i="33"/>
  <c r="E367" i="33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/>
  <c r="D359" i="33"/>
  <c r="E359" i="33" s="1"/>
  <c r="D358" i="33"/>
  <c r="C357" i="33"/>
  <c r="H357" i="33" s="1"/>
  <c r="D356" i="33"/>
  <c r="E356" i="33" s="1"/>
  <c r="D355" i="33"/>
  <c r="E355" i="33" s="1"/>
  <c r="E353" i="33" s="1"/>
  <c r="D354" i="33"/>
  <c r="E354" i="33"/>
  <c r="C353" i="33"/>
  <c r="H353" i="33" s="1"/>
  <c r="D352" i="33"/>
  <c r="E352" i="33" s="1"/>
  <c r="D351" i="33"/>
  <c r="E351" i="33" s="1"/>
  <c r="D350" i="33"/>
  <c r="E350" i="33"/>
  <c r="D349" i="33"/>
  <c r="C348" i="33"/>
  <c r="H348" i="33" s="1"/>
  <c r="D347" i="33"/>
  <c r="E347" i="33"/>
  <c r="D346" i="33"/>
  <c r="E346" i="33" s="1"/>
  <c r="D345" i="33"/>
  <c r="D343" i="33"/>
  <c r="E343" i="33"/>
  <c r="D342" i="33"/>
  <c r="E342" i="33"/>
  <c r="D341" i="33"/>
  <c r="E341" i="33"/>
  <c r="D338" i="33"/>
  <c r="E338" i="33"/>
  <c r="D337" i="33"/>
  <c r="E337" i="33"/>
  <c r="D336" i="33"/>
  <c r="E336" i="33"/>
  <c r="D335" i="33"/>
  <c r="E335" i="33"/>
  <c r="D334" i="33"/>
  <c r="E334" i="33"/>
  <c r="D333" i="33"/>
  <c r="E333" i="33"/>
  <c r="D332" i="33"/>
  <c r="C331" i="33"/>
  <c r="H331" i="33" s="1"/>
  <c r="D330" i="33"/>
  <c r="E330" i="33" s="1"/>
  <c r="E328" i="33" s="1"/>
  <c r="D329" i="33"/>
  <c r="E329" i="33"/>
  <c r="C328" i="33"/>
  <c r="H328" i="33" s="1"/>
  <c r="D327" i="33"/>
  <c r="E327" i="33" s="1"/>
  <c r="D326" i="33"/>
  <c r="E326" i="33" s="1"/>
  <c r="C325" i="33"/>
  <c r="D324" i="33"/>
  <c r="E324" i="33" s="1"/>
  <c r="D323" i="33"/>
  <c r="E323" i="33"/>
  <c r="D322" i="33"/>
  <c r="E322" i="33" s="1"/>
  <c r="D321" i="33"/>
  <c r="E321" i="33" s="1"/>
  <c r="D320" i="33"/>
  <c r="E320" i="33" s="1"/>
  <c r="D319" i="33"/>
  <c r="E319" i="33"/>
  <c r="D318" i="33"/>
  <c r="E318" i="33" s="1"/>
  <c r="D317" i="33"/>
  <c r="D316" i="33"/>
  <c r="E316" i="33"/>
  <c r="C315" i="33"/>
  <c r="H315" i="33" s="1"/>
  <c r="D313" i="33"/>
  <c r="E313" i="33" s="1"/>
  <c r="D312" i="33"/>
  <c r="D311" i="33"/>
  <c r="E311" i="33"/>
  <c r="D310" i="33"/>
  <c r="E310" i="33"/>
  <c r="D309" i="33"/>
  <c r="E309" i="33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/>
  <c r="D301" i="33"/>
  <c r="E301" i="33" s="1"/>
  <c r="D300" i="33"/>
  <c r="E300" i="33" s="1"/>
  <c r="D299" i="33"/>
  <c r="E299" i="33" s="1"/>
  <c r="C298" i="33"/>
  <c r="H298" i="33"/>
  <c r="D297" i="33"/>
  <c r="E297" i="33" s="1"/>
  <c r="E296" i="33" s="1"/>
  <c r="C296" i="33"/>
  <c r="H296" i="33" s="1"/>
  <c r="D295" i="33"/>
  <c r="E295" i="33" s="1"/>
  <c r="D294" i="33"/>
  <c r="E294" i="33"/>
  <c r="D293" i="33"/>
  <c r="E293" i="33" s="1"/>
  <c r="D292" i="33"/>
  <c r="E292" i="33" s="1"/>
  <c r="D291" i="33"/>
  <c r="E291" i="33" s="1"/>
  <c r="D290" i="33"/>
  <c r="E290" i="33"/>
  <c r="C289" i="33"/>
  <c r="H289" i="33" s="1"/>
  <c r="D288" i="33"/>
  <c r="E288" i="33" s="1"/>
  <c r="D287" i="33"/>
  <c r="E287" i="33" s="1"/>
  <c r="D286" i="33"/>
  <c r="E286" i="33"/>
  <c r="D285" i="33"/>
  <c r="E285" i="33" s="1"/>
  <c r="D284" i="33"/>
  <c r="E284" i="33" s="1"/>
  <c r="D283" i="33"/>
  <c r="E283" i="33" s="1"/>
  <c r="D282" i="33"/>
  <c r="E282" i="33"/>
  <c r="D281" i="33"/>
  <c r="E281" i="33" s="1"/>
  <c r="D280" i="33"/>
  <c r="E280" i="33" s="1"/>
  <c r="D279" i="33"/>
  <c r="E279" i="33" s="1"/>
  <c r="D278" i="33"/>
  <c r="E278" i="33"/>
  <c r="D277" i="33"/>
  <c r="E277" i="33" s="1"/>
  <c r="D276" i="33"/>
  <c r="E276" i="33" s="1"/>
  <c r="D275" i="33"/>
  <c r="E275" i="33" s="1"/>
  <c r="D274" i="33"/>
  <c r="E274" i="33"/>
  <c r="D273" i="33"/>
  <c r="E273" i="33" s="1"/>
  <c r="D272" i="33"/>
  <c r="E272" i="33" s="1"/>
  <c r="D271" i="33"/>
  <c r="E271" i="33" s="1"/>
  <c r="D270" i="33"/>
  <c r="E270" i="33"/>
  <c r="D269" i="33"/>
  <c r="E269" i="33" s="1"/>
  <c r="D268" i="33"/>
  <c r="E268" i="33" s="1"/>
  <c r="D267" i="33"/>
  <c r="D266" i="33"/>
  <c r="E266" i="33"/>
  <c r="C265" i="33"/>
  <c r="D264" i="33"/>
  <c r="D262" i="33"/>
  <c r="E262" i="33"/>
  <c r="D261" i="33"/>
  <c r="C260" i="33"/>
  <c r="H260" i="33" s="1"/>
  <c r="D252" i="33"/>
  <c r="E252" i="33"/>
  <c r="D251" i="33"/>
  <c r="C250" i="33"/>
  <c r="D249" i="33"/>
  <c r="E249" i="33"/>
  <c r="D248" i="33"/>
  <c r="E248" i="33" s="1"/>
  <c r="D247" i="33"/>
  <c r="E247" i="33" s="1"/>
  <c r="D246" i="33"/>
  <c r="E246" i="33" s="1"/>
  <c r="D245" i="33"/>
  <c r="E245" i="33"/>
  <c r="C244" i="33"/>
  <c r="C243" i="33" s="1"/>
  <c r="D242" i="33"/>
  <c r="E242" i="33" s="1"/>
  <c r="D241" i="33"/>
  <c r="E241" i="33" s="1"/>
  <c r="D240" i="33"/>
  <c r="E240" i="33"/>
  <c r="C239" i="33"/>
  <c r="C238" i="33" s="1"/>
  <c r="D237" i="33"/>
  <c r="E237" i="33" s="1"/>
  <c r="E236" i="33" s="1"/>
  <c r="E235" i="33" s="1"/>
  <c r="C236" i="33"/>
  <c r="C235" i="33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/>
  <c r="D227" i="33"/>
  <c r="E227" i="33" s="1"/>
  <c r="D226" i="33"/>
  <c r="E226" i="33" s="1"/>
  <c r="D225" i="33"/>
  <c r="E225" i="33" s="1"/>
  <c r="D224" i="33"/>
  <c r="E224" i="33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/>
  <c r="C216" i="33"/>
  <c r="D214" i="33"/>
  <c r="C213" i="33"/>
  <c r="D212" i="33"/>
  <c r="D211" i="33" s="1"/>
  <c r="C211" i="33"/>
  <c r="D210" i="33"/>
  <c r="E210" i="33"/>
  <c r="D209" i="33"/>
  <c r="E209" i="33" s="1"/>
  <c r="D208" i="33"/>
  <c r="C207" i="33"/>
  <c r="D206" i="33"/>
  <c r="E206" i="33" s="1"/>
  <c r="D205" i="33"/>
  <c r="C204" i="33"/>
  <c r="C203" i="33" s="1"/>
  <c r="D202" i="33"/>
  <c r="C201" i="33"/>
  <c r="C200" i="33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/>
  <c r="D190" i="33"/>
  <c r="C189" i="33"/>
  <c r="D187" i="33"/>
  <c r="E187" i="33" s="1"/>
  <c r="D186" i="33"/>
  <c r="E186" i="33" s="1"/>
  <c r="C185" i="33"/>
  <c r="C184" i="33" s="1"/>
  <c r="D183" i="33"/>
  <c r="D182" i="33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/>
  <c r="D159" i="33"/>
  <c r="E159" i="33" s="1"/>
  <c r="D158" i="33"/>
  <c r="E158" i="33" s="1"/>
  <c r="C157" i="33"/>
  <c r="H157" i="33" s="1"/>
  <c r="D156" i="33"/>
  <c r="E156" i="33"/>
  <c r="D155" i="33"/>
  <c r="C154" i="33"/>
  <c r="H154" i="33" s="1"/>
  <c r="D151" i="33"/>
  <c r="E151" i="33"/>
  <c r="D150" i="33"/>
  <c r="C149" i="33"/>
  <c r="H149" i="33" s="1"/>
  <c r="D148" i="33"/>
  <c r="E148" i="33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E140" i="33" s="1"/>
  <c r="C140" i="33"/>
  <c r="D139" i="33"/>
  <c r="E139" i="33" s="1"/>
  <c r="D138" i="33"/>
  <c r="E138" i="33"/>
  <c r="D137" i="33"/>
  <c r="E137" i="33" s="1"/>
  <c r="C136" i="33"/>
  <c r="H136" i="33" s="1"/>
  <c r="D134" i="33"/>
  <c r="E134" i="33" s="1"/>
  <c r="D133" i="33"/>
  <c r="E133" i="33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E123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/>
  <c r="D113" i="33"/>
  <c r="E113" i="33" s="1"/>
  <c r="D112" i="33"/>
  <c r="E112" i="33" s="1"/>
  <c r="D111" i="33"/>
  <c r="E111" i="33" s="1"/>
  <c r="D110" i="33"/>
  <c r="E110" i="33"/>
  <c r="D109" i="33"/>
  <c r="E109" i="33" s="1"/>
  <c r="D108" i="33"/>
  <c r="E108" i="33" s="1"/>
  <c r="D107" i="33"/>
  <c r="E107" i="33" s="1"/>
  <c r="D106" i="33"/>
  <c r="E106" i="33"/>
  <c r="D105" i="33"/>
  <c r="E105" i="33" s="1"/>
  <c r="D104" i="33"/>
  <c r="E104" i="33" s="1"/>
  <c r="D103" i="33"/>
  <c r="E103" i="33" s="1"/>
  <c r="D102" i="33"/>
  <c r="E102" i="33"/>
  <c r="D101" i="33"/>
  <c r="E101" i="33" s="1"/>
  <c r="D100" i="33"/>
  <c r="E100" i="33" s="1"/>
  <c r="D99" i="33"/>
  <c r="D98" i="33"/>
  <c r="E98" i="33"/>
  <c r="C97" i="33"/>
  <c r="H97" i="33" s="1"/>
  <c r="J97" i="33" s="1"/>
  <c r="D96" i="33"/>
  <c r="E96" i="33" s="1"/>
  <c r="D95" i="33"/>
  <c r="E95" i="33" s="1"/>
  <c r="D94" i="33"/>
  <c r="E94" i="33"/>
  <c r="D93" i="33"/>
  <c r="E93" i="33" s="1"/>
  <c r="D92" i="33"/>
  <c r="E92" i="33" s="1"/>
  <c r="D91" i="33"/>
  <c r="E91" i="33" s="1"/>
  <c r="D90" i="33"/>
  <c r="E90" i="33"/>
  <c r="D89" i="33"/>
  <c r="E89" i="33" s="1"/>
  <c r="D88" i="33"/>
  <c r="E88" i="33" s="1"/>
  <c r="D87" i="33"/>
  <c r="E87" i="33" s="1"/>
  <c r="D86" i="33"/>
  <c r="E86" i="33"/>
  <c r="D85" i="33"/>
  <c r="E85" i="33" s="1"/>
  <c r="D84" i="33"/>
  <c r="E84" i="33" s="1"/>
  <c r="D83" i="33"/>
  <c r="E83" i="33" s="1"/>
  <c r="D82" i="33"/>
  <c r="E82" i="33"/>
  <c r="D81" i="33"/>
  <c r="E81" i="33" s="1"/>
  <c r="D80" i="33"/>
  <c r="E80" i="33" s="1"/>
  <c r="D79" i="33"/>
  <c r="E79" i="33" s="1"/>
  <c r="D78" i="33"/>
  <c r="E78" i="33"/>
  <c r="D77" i="33"/>
  <c r="E77" i="33" s="1"/>
  <c r="D76" i="33"/>
  <c r="E76" i="33" s="1"/>
  <c r="D75" i="33"/>
  <c r="E75" i="33" s="1"/>
  <c r="D74" i="33"/>
  <c r="E74" i="33"/>
  <c r="D73" i="33"/>
  <c r="E73" i="33" s="1"/>
  <c r="D72" i="33"/>
  <c r="E72" i="33" s="1"/>
  <c r="D71" i="33"/>
  <c r="E71" i="33" s="1"/>
  <c r="D70" i="33"/>
  <c r="E70" i="33"/>
  <c r="D69" i="33"/>
  <c r="E69" i="33" s="1"/>
  <c r="C68" i="33"/>
  <c r="H68" i="33" s="1"/>
  <c r="J68" i="33"/>
  <c r="D66" i="33"/>
  <c r="E66" i="33"/>
  <c r="D65" i="33"/>
  <c r="E65" i="33"/>
  <c r="D64" i="33"/>
  <c r="E64" i="33"/>
  <c r="D63" i="33"/>
  <c r="E63" i="33"/>
  <c r="D62" i="33"/>
  <c r="E62" i="33"/>
  <c r="C61" i="33"/>
  <c r="H61" i="33"/>
  <c r="J61" i="33" s="1"/>
  <c r="D60" i="33"/>
  <c r="E60" i="33"/>
  <c r="D59" i="33"/>
  <c r="E59" i="33" s="1"/>
  <c r="D58" i="33"/>
  <c r="E58" i="33" s="1"/>
  <c r="D57" i="33"/>
  <c r="E57" i="33" s="1"/>
  <c r="D56" i="33"/>
  <c r="E56" i="33"/>
  <c r="D55" i="33"/>
  <c r="E55" i="33" s="1"/>
  <c r="D54" i="33"/>
  <c r="E54" i="33" s="1"/>
  <c r="D53" i="33"/>
  <c r="E53" i="33" s="1"/>
  <c r="D52" i="33"/>
  <c r="E52" i="33"/>
  <c r="D51" i="33"/>
  <c r="E51" i="33" s="1"/>
  <c r="D50" i="33"/>
  <c r="E50" i="33" s="1"/>
  <c r="D49" i="33"/>
  <c r="E49" i="33" s="1"/>
  <c r="D48" i="33"/>
  <c r="E48" i="33"/>
  <c r="D47" i="33"/>
  <c r="E47" i="33" s="1"/>
  <c r="D46" i="33"/>
  <c r="E46" i="33" s="1"/>
  <c r="D45" i="33"/>
  <c r="E45" i="33" s="1"/>
  <c r="D44" i="33"/>
  <c r="E44" i="33"/>
  <c r="D43" i="33"/>
  <c r="E43" i="33" s="1"/>
  <c r="D42" i="33"/>
  <c r="E42" i="33" s="1"/>
  <c r="D41" i="33"/>
  <c r="E41" i="33" s="1"/>
  <c r="D40" i="33"/>
  <c r="E40" i="33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/>
  <c r="D33" i="33"/>
  <c r="E33" i="33" s="1"/>
  <c r="D32" i="33"/>
  <c r="E32" i="33" s="1"/>
  <c r="D31" i="33"/>
  <c r="E31" i="33" s="1"/>
  <c r="D30" i="33"/>
  <c r="E30" i="33"/>
  <c r="D29" i="33"/>
  <c r="E29" i="33" s="1"/>
  <c r="D28" i="33"/>
  <c r="E28" i="33" s="1"/>
  <c r="D27" i="33"/>
  <c r="E27" i="33" s="1"/>
  <c r="D26" i="33"/>
  <c r="E26" i="33"/>
  <c r="D25" i="33"/>
  <c r="E25" i="33" s="1"/>
  <c r="D24" i="33"/>
  <c r="E24" i="33" s="1"/>
  <c r="D23" i="33"/>
  <c r="E23" i="33" s="1"/>
  <c r="D22" i="33"/>
  <c r="E22" i="33"/>
  <c r="D21" i="33"/>
  <c r="E21" i="33" s="1"/>
  <c r="D20" i="33"/>
  <c r="E20" i="33" s="1"/>
  <c r="D19" i="33"/>
  <c r="E19" i="33" s="1"/>
  <c r="D18" i="33"/>
  <c r="E18" i="33"/>
  <c r="D17" i="33"/>
  <c r="E17" i="33" s="1"/>
  <c r="D16" i="33"/>
  <c r="E16" i="33" s="1"/>
  <c r="D15" i="33"/>
  <c r="E15" i="33" s="1"/>
  <c r="D14" i="33"/>
  <c r="E14" i="33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/>
  <c r="D7" i="33"/>
  <c r="E7" i="33" s="1"/>
  <c r="D6" i="33"/>
  <c r="E6" i="33" s="1"/>
  <c r="D5" i="33"/>
  <c r="C4" i="33"/>
  <c r="H4" i="33" s="1"/>
  <c r="J4" i="33" s="1"/>
  <c r="C538" i="33"/>
  <c r="H538" i="33" s="1"/>
  <c r="C725" i="36"/>
  <c r="H725" i="36" s="1"/>
  <c r="J725" i="36" s="1"/>
  <c r="D3" i="36"/>
  <c r="D2" i="36" s="1"/>
  <c r="E263" i="37"/>
  <c r="E215" i="37"/>
  <c r="D67" i="37"/>
  <c r="E314" i="37"/>
  <c r="D645" i="36"/>
  <c r="D263" i="34"/>
  <c r="E551" i="35"/>
  <c r="E550" i="35" s="1"/>
  <c r="E314" i="35"/>
  <c r="E259" i="35" s="1"/>
  <c r="E163" i="35"/>
  <c r="D170" i="37"/>
  <c r="D163" i="37"/>
  <c r="D152" i="37" s="1"/>
  <c r="H561" i="37"/>
  <c r="J561" i="37" s="1"/>
  <c r="C560" i="37"/>
  <c r="H560" i="37" s="1"/>
  <c r="J560" i="37" s="1"/>
  <c r="D116" i="36"/>
  <c r="H344" i="33"/>
  <c r="C340" i="33"/>
  <c r="D153" i="35"/>
  <c r="E263" i="36"/>
  <c r="E203" i="37"/>
  <c r="E3" i="37"/>
  <c r="E2" i="37" s="1"/>
  <c r="H717" i="37"/>
  <c r="J717" i="37" s="1"/>
  <c r="C716" i="37"/>
  <c r="E444" i="37"/>
  <c r="H551" i="37"/>
  <c r="J551" i="37" s="1"/>
  <c r="C550" i="37"/>
  <c r="H550" i="37" s="1"/>
  <c r="J550" i="37" s="1"/>
  <c r="E188" i="37"/>
  <c r="D444" i="37"/>
  <c r="D314" i="37"/>
  <c r="C483" i="37"/>
  <c r="H483" i="37" s="1"/>
  <c r="J483" i="37" s="1"/>
  <c r="D153" i="37"/>
  <c r="D551" i="37"/>
  <c r="D550" i="37" s="1"/>
  <c r="D135" i="37"/>
  <c r="H116" i="37"/>
  <c r="J116" i="37" s="1"/>
  <c r="C115" i="37"/>
  <c r="D3" i="37"/>
  <c r="D2" i="37" s="1"/>
  <c r="H263" i="37"/>
  <c r="E551" i="37"/>
  <c r="E550" i="37" s="1"/>
  <c r="D483" i="37"/>
  <c r="H340" i="37"/>
  <c r="C339" i="37"/>
  <c r="H339" i="37" s="1"/>
  <c r="J339" i="37" s="1"/>
  <c r="H3" i="37"/>
  <c r="J3" i="37"/>
  <c r="C2" i="37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D163" i="36"/>
  <c r="E116" i="36"/>
  <c r="D561" i="36"/>
  <c r="D484" i="36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D483" i="35"/>
  <c r="E116" i="35"/>
  <c r="C2" i="35"/>
  <c r="H67" i="35"/>
  <c r="J67" i="35" s="1"/>
  <c r="E444" i="35"/>
  <c r="C560" i="35"/>
  <c r="H551" i="35"/>
  <c r="J551" i="35" s="1"/>
  <c r="C550" i="35"/>
  <c r="H550" i="35" s="1"/>
  <c r="J550" i="35" s="1"/>
  <c r="E340" i="35"/>
  <c r="E339" i="35"/>
  <c r="H340" i="35"/>
  <c r="C339" i="35"/>
  <c r="H339" i="35" s="1"/>
  <c r="J339" i="35" s="1"/>
  <c r="C259" i="35"/>
  <c r="E153" i="35"/>
  <c r="D163" i="35"/>
  <c r="D170" i="35"/>
  <c r="D2" i="35"/>
  <c r="E3" i="35"/>
  <c r="H717" i="35"/>
  <c r="J717" i="35" s="1"/>
  <c r="C716" i="35"/>
  <c r="H716" i="35" s="1"/>
  <c r="J716" i="35" s="1"/>
  <c r="H484" i="35"/>
  <c r="H170" i="35"/>
  <c r="J170" i="35" s="1"/>
  <c r="E170" i="35"/>
  <c r="E135" i="35"/>
  <c r="H561" i="34"/>
  <c r="J561" i="34" s="1"/>
  <c r="H717" i="34"/>
  <c r="J717" i="34"/>
  <c r="C716" i="34"/>
  <c r="H716" i="34"/>
  <c r="J716" i="34" s="1"/>
  <c r="D551" i="34"/>
  <c r="D550" i="34" s="1"/>
  <c r="C483" i="34"/>
  <c r="H483" i="34" s="1"/>
  <c r="J483" i="34" s="1"/>
  <c r="D116" i="34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/>
  <c r="D314" i="34"/>
  <c r="D444" i="34"/>
  <c r="D259" i="34"/>
  <c r="H340" i="34"/>
  <c r="C339" i="34"/>
  <c r="H339" i="34" s="1"/>
  <c r="J339" i="34" s="1"/>
  <c r="C259" i="34"/>
  <c r="H116" i="34"/>
  <c r="J116" i="34" s="1"/>
  <c r="C115" i="34"/>
  <c r="D298" i="33"/>
  <c r="D250" i="33"/>
  <c r="E251" i="33"/>
  <c r="E250" i="33" s="1"/>
  <c r="D491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D180" i="33"/>
  <c r="D185" i="33"/>
  <c r="D184" i="33" s="1"/>
  <c r="D178" i="33" s="1"/>
  <c r="D177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D68" i="33"/>
  <c r="D67" i="33" s="1"/>
  <c r="C3" i="33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D223" i="33"/>
  <c r="D222" i="33" s="1"/>
  <c r="D236" i="33"/>
  <c r="D235" i="33" s="1"/>
  <c r="E261" i="33"/>
  <c r="E260" i="33" s="1"/>
  <c r="D289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D123" i="33"/>
  <c r="D132" i="33"/>
  <c r="D140" i="33"/>
  <c r="C153" i="33"/>
  <c r="E155" i="33"/>
  <c r="E154" i="33"/>
  <c r="D157" i="33"/>
  <c r="E168" i="33"/>
  <c r="E205" i="33"/>
  <c r="E306" i="33"/>
  <c r="D328" i="33"/>
  <c r="E363" i="33"/>
  <c r="C444" i="33"/>
  <c r="H444" i="33"/>
  <c r="H455" i="33"/>
  <c r="E491" i="33"/>
  <c r="D497" i="33"/>
  <c r="C551" i="33"/>
  <c r="H552" i="33"/>
  <c r="D676" i="33"/>
  <c r="D694" i="33"/>
  <c r="C215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D399" i="33"/>
  <c r="E494" i="33"/>
  <c r="C528" i="33"/>
  <c r="H528" i="33"/>
  <c r="H529" i="33"/>
  <c r="D556" i="33"/>
  <c r="C645" i="33"/>
  <c r="H645" i="33"/>
  <c r="J645" i="33" s="1"/>
  <c r="H665" i="33"/>
  <c r="C717" i="33"/>
  <c r="D722" i="33"/>
  <c r="D734" i="33"/>
  <c r="D733" i="33" s="1"/>
  <c r="D726" i="33" s="1"/>
  <c r="D725" i="33" s="1"/>
  <c r="E745" i="33"/>
  <c r="E744" i="33" s="1"/>
  <c r="E743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/>
  <c r="D149" i="33"/>
  <c r="D171" i="33"/>
  <c r="D170" i="33" s="1"/>
  <c r="E190" i="33"/>
  <c r="E189" i="33" s="1"/>
  <c r="D189" i="33"/>
  <c r="D244" i="33"/>
  <c r="D243" i="33"/>
  <c r="E312" i="33"/>
  <c r="E308" i="33"/>
  <c r="D308" i="33"/>
  <c r="E130" i="33"/>
  <c r="E129" i="33" s="1"/>
  <c r="D129" i="33"/>
  <c r="E165" i="33"/>
  <c r="D164" i="33"/>
  <c r="E194" i="33"/>
  <c r="E193" i="33" s="1"/>
  <c r="D193" i="33"/>
  <c r="E208" i="33"/>
  <c r="D207" i="33"/>
  <c r="E214" i="33"/>
  <c r="E213" i="33" s="1"/>
  <c r="D213" i="33"/>
  <c r="E267" i="33"/>
  <c r="D265" i="33"/>
  <c r="D201" i="33"/>
  <c r="D200" i="33" s="1"/>
  <c r="E202" i="33"/>
  <c r="E201" i="33" s="1"/>
  <c r="E200" i="33" s="1"/>
  <c r="D195" i="33"/>
  <c r="E196" i="33"/>
  <c r="E195" i="33"/>
  <c r="D239" i="33"/>
  <c r="D238" i="33"/>
  <c r="D348" i="33"/>
  <c r="E349" i="33"/>
  <c r="E348" i="33" s="1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05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D743" i="33" s="1"/>
  <c r="E747" i="33"/>
  <c r="E746" i="33" s="1"/>
  <c r="E754" i="33"/>
  <c r="D357" i="33"/>
  <c r="E358" i="33"/>
  <c r="D404" i="33"/>
  <c r="E405" i="33"/>
  <c r="E404" i="33" s="1"/>
  <c r="E510" i="33"/>
  <c r="D577" i="33"/>
  <c r="E578" i="33"/>
  <c r="E577" i="33"/>
  <c r="E607" i="33"/>
  <c r="E603" i="33"/>
  <c r="D603" i="33"/>
  <c r="D216" i="33"/>
  <c r="D215" i="33" s="1"/>
  <c r="D229" i="33"/>
  <c r="D228" i="33" s="1"/>
  <c r="D302" i="33"/>
  <c r="E303" i="33"/>
  <c r="E302" i="33"/>
  <c r="D368" i="33"/>
  <c r="E369" i="33"/>
  <c r="E368" i="33" s="1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D483" i="33" s="1"/>
  <c r="E545" i="33"/>
  <c r="E544" i="33" s="1"/>
  <c r="E538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E264" i="33"/>
  <c r="E332" i="33"/>
  <c r="E331" i="33"/>
  <c r="E393" i="33"/>
  <c r="E392" i="33"/>
  <c r="E400" i="33"/>
  <c r="E446" i="33"/>
  <c r="E445" i="33" s="1"/>
  <c r="E444" i="33" s="1"/>
  <c r="E464" i="33"/>
  <c r="E463" i="33" s="1"/>
  <c r="E475" i="33"/>
  <c r="E474" i="33" s="1"/>
  <c r="E498" i="33"/>
  <c r="E497" i="33" s="1"/>
  <c r="E484" i="33" s="1"/>
  <c r="E530" i="33"/>
  <c r="E529" i="33" s="1"/>
  <c r="E528" i="33" s="1"/>
  <c r="E539" i="33"/>
  <c r="E548" i="33"/>
  <c r="E547" i="33" s="1"/>
  <c r="D547" i="33"/>
  <c r="C561" i="33"/>
  <c r="D587" i="33"/>
  <c r="E638" i="33"/>
  <c r="C726" i="33"/>
  <c r="D751" i="33"/>
  <c r="D750" i="33"/>
  <c r="E752" i="33"/>
  <c r="E751" i="33"/>
  <c r="D761" i="33"/>
  <c r="D760" i="33"/>
  <c r="E762" i="33"/>
  <c r="E761" i="33"/>
  <c r="E760" i="33" s="1"/>
  <c r="D513" i="33"/>
  <c r="D509" i="33" s="1"/>
  <c r="E553" i="33"/>
  <c r="E552" i="33" s="1"/>
  <c r="D595" i="33"/>
  <c r="E596" i="33"/>
  <c r="E595" i="33" s="1"/>
  <c r="E561" i="33" s="1"/>
  <c r="E628" i="33"/>
  <c r="D646" i="33"/>
  <c r="E665" i="33"/>
  <c r="D671" i="33"/>
  <c r="E672" i="33"/>
  <c r="E671" i="33" s="1"/>
  <c r="D679" i="33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17" i="33" s="1"/>
  <c r="E716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E259" i="37"/>
  <c r="D444" i="33"/>
  <c r="D259" i="36"/>
  <c r="D152" i="35"/>
  <c r="H115" i="37"/>
  <c r="J115" i="37"/>
  <c r="H2" i="37"/>
  <c r="J2" i="37" s="1"/>
  <c r="H716" i="37"/>
  <c r="J716" i="37" s="1"/>
  <c r="C559" i="37"/>
  <c r="H559" i="37" s="1"/>
  <c r="J559" i="37" s="1"/>
  <c r="H2" i="36"/>
  <c r="J2" i="36" s="1"/>
  <c r="H259" i="36"/>
  <c r="J259" i="36"/>
  <c r="H560" i="35"/>
  <c r="J560" i="35"/>
  <c r="C559" i="35"/>
  <c r="H559" i="35" s="1"/>
  <c r="J559" i="35" s="1"/>
  <c r="E115" i="35"/>
  <c r="H259" i="35"/>
  <c r="J259" i="35" s="1"/>
  <c r="H2" i="35"/>
  <c r="J2" i="35" s="1"/>
  <c r="H115" i="34"/>
  <c r="J115" i="34" s="1"/>
  <c r="H259" i="34"/>
  <c r="J259" i="34"/>
  <c r="C258" i="34"/>
  <c r="C257" i="34" s="1"/>
  <c r="D163" i="33"/>
  <c r="D203" i="33"/>
  <c r="D263" i="33"/>
  <c r="D259" i="33" s="1"/>
  <c r="C115" i="33"/>
  <c r="H115" i="33"/>
  <c r="J115" i="33" s="1"/>
  <c r="C725" i="33"/>
  <c r="H725" i="33"/>
  <c r="J725" i="33" s="1"/>
  <c r="H726" i="33"/>
  <c r="J726" i="33" s="1"/>
  <c r="C339" i="33"/>
  <c r="H340" i="33"/>
  <c r="D551" i="33"/>
  <c r="D550" i="33" s="1"/>
  <c r="C550" i="33"/>
  <c r="H550" i="33" s="1"/>
  <c r="J550" i="33" s="1"/>
  <c r="H551" i="33"/>
  <c r="J551" i="33"/>
  <c r="H3" i="33"/>
  <c r="J3" i="33" s="1"/>
  <c r="C2" i="33"/>
  <c r="H2" i="33" s="1"/>
  <c r="J2" i="33" s="1"/>
  <c r="E551" i="33"/>
  <c r="E550" i="33"/>
  <c r="H717" i="33"/>
  <c r="J717" i="33"/>
  <c r="C716" i="33"/>
  <c r="H716" i="33" s="1"/>
  <c r="J716" i="33" s="1"/>
  <c r="C259" i="33"/>
  <c r="H259" i="33" s="1"/>
  <c r="J259" i="33" s="1"/>
  <c r="H263" i="33"/>
  <c r="C152" i="33"/>
  <c r="H152" i="33"/>
  <c r="J152" i="33" s="1"/>
  <c r="H153" i="33"/>
  <c r="J153" i="33"/>
  <c r="C483" i="33"/>
  <c r="H483" i="33" s="1"/>
  <c r="J483" i="33" s="1"/>
  <c r="H484" i="33"/>
  <c r="C560" i="33"/>
  <c r="H560" i="33" s="1"/>
  <c r="J560" i="33" s="1"/>
  <c r="H561" i="33"/>
  <c r="J561" i="33" s="1"/>
  <c r="D135" i="33"/>
  <c r="D115" i="33" s="1"/>
  <c r="E750" i="33"/>
  <c r="D188" i="33"/>
  <c r="D116" i="33"/>
  <c r="D645" i="33"/>
  <c r="D561" i="33"/>
  <c r="D340" i="33"/>
  <c r="D339" i="33" s="1"/>
  <c r="E188" i="33"/>
  <c r="H258" i="34"/>
  <c r="J258" i="34" s="1"/>
  <c r="C9" i="4"/>
  <c r="C12" i="4"/>
  <c r="C19" i="4"/>
  <c r="C17" i="4"/>
  <c r="C15" i="4"/>
  <c r="C6" i="4"/>
  <c r="F63" i="16"/>
  <c r="F62" i="16"/>
  <c r="F61" i="16"/>
  <c r="F60" i="16"/>
  <c r="H59" i="16"/>
  <c r="G59" i="16"/>
  <c r="F59" i="16"/>
  <c r="I59" i="16" s="1"/>
  <c r="F22" i="16"/>
  <c r="S360" i="12"/>
  <c r="S359" i="12"/>
  <c r="F71" i="16"/>
  <c r="F70" i="16"/>
  <c r="H69" i="16"/>
  <c r="G69" i="16"/>
  <c r="F69" i="16"/>
  <c r="F68" i="16"/>
  <c r="H67" i="16"/>
  <c r="G67" i="16"/>
  <c r="F67" i="16"/>
  <c r="F66" i="16"/>
  <c r="F65" i="16"/>
  <c r="H64" i="16"/>
  <c r="G64" i="16"/>
  <c r="F64" i="16"/>
  <c r="I67" i="16"/>
  <c r="H72" i="16"/>
  <c r="G72" i="16"/>
  <c r="H50" i="16"/>
  <c r="G50" i="16"/>
  <c r="H48" i="16"/>
  <c r="G48" i="16"/>
  <c r="H46" i="16"/>
  <c r="G46" i="16"/>
  <c r="H39" i="16"/>
  <c r="G39" i="16"/>
  <c r="H36" i="16"/>
  <c r="G36" i="16"/>
  <c r="H33" i="16"/>
  <c r="G33" i="16"/>
  <c r="H23" i="16"/>
  <c r="G23" i="16"/>
  <c r="H9" i="16"/>
  <c r="G9" i="16"/>
  <c r="H2" i="16"/>
  <c r="G2" i="16"/>
  <c r="F7" i="16"/>
  <c r="F8" i="16"/>
  <c r="F9" i="16"/>
  <c r="F10" i="16"/>
  <c r="I9" i="16" s="1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I48" i="16" s="1"/>
  <c r="F49" i="16"/>
  <c r="F50" i="16"/>
  <c r="F51" i="16"/>
  <c r="F52" i="16"/>
  <c r="I50" i="16" s="1"/>
  <c r="F53" i="16"/>
  <c r="F54" i="16"/>
  <c r="F55" i="16"/>
  <c r="F56" i="16"/>
  <c r="F57" i="16"/>
  <c r="F58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3" i="16"/>
  <c r="F4" i="16"/>
  <c r="F5" i="16"/>
  <c r="F6" i="16"/>
  <c r="F2" i="16"/>
  <c r="I36" i="16"/>
  <c r="I46" i="16"/>
  <c r="I72" i="16"/>
  <c r="I39" i="16"/>
  <c r="I33" i="16"/>
  <c r="I23" i="16"/>
  <c r="M359" i="12"/>
  <c r="M360" i="12"/>
  <c r="E645" i="33" l="1"/>
  <c r="E560" i="33" s="1"/>
  <c r="E559" i="33" s="1"/>
  <c r="D258" i="33"/>
  <c r="D257" i="33" s="1"/>
  <c r="I64" i="16"/>
  <c r="I69" i="16"/>
  <c r="E509" i="33"/>
  <c r="E483" i="33" s="1"/>
  <c r="D717" i="33"/>
  <c r="D716" i="33" s="1"/>
  <c r="E4" i="33"/>
  <c r="D560" i="36"/>
  <c r="D163" i="34"/>
  <c r="E185" i="34"/>
  <c r="E184" i="34" s="1"/>
  <c r="E726" i="33"/>
  <c r="E725" i="33" s="1"/>
  <c r="C258" i="33"/>
  <c r="I2" i="16"/>
  <c r="D560" i="33"/>
  <c r="D559" i="33" s="1"/>
  <c r="D38" i="33"/>
  <c r="D3" i="33" s="1"/>
  <c r="D2" i="33" s="1"/>
  <c r="D152" i="34"/>
  <c r="E484" i="35"/>
  <c r="E483" i="35" s="1"/>
  <c r="E258" i="35" s="1"/>
  <c r="E257" i="35" s="1"/>
  <c r="E645" i="36"/>
  <c r="E560" i="36" s="1"/>
  <c r="E559" i="36" s="1"/>
  <c r="E170" i="34"/>
  <c r="E152" i="34" s="1"/>
  <c r="E152" i="35"/>
  <c r="E126" i="33"/>
  <c r="E136" i="33"/>
  <c r="E143" i="33"/>
  <c r="E146" i="33"/>
  <c r="E171" i="33"/>
  <c r="C188" i="33"/>
  <c r="E207" i="33"/>
  <c r="E344" i="33"/>
  <c r="E373" i="33"/>
  <c r="E357" i="34"/>
  <c r="D135" i="34"/>
  <c r="D115" i="34" s="1"/>
  <c r="E259" i="34"/>
  <c r="D135" i="35"/>
  <c r="E67" i="35"/>
  <c r="E2" i="35" s="1"/>
  <c r="D263" i="37"/>
  <c r="D259" i="37" s="1"/>
  <c r="E551" i="36"/>
  <c r="E550" i="36" s="1"/>
  <c r="D136" i="34"/>
  <c r="D185" i="34"/>
  <c r="D184" i="34" s="1"/>
  <c r="E368" i="34"/>
  <c r="E132" i="33"/>
  <c r="D153" i="33"/>
  <c r="D152" i="33" s="1"/>
  <c r="D114" i="33" s="1"/>
  <c r="E167" i="33"/>
  <c r="E204" i="33"/>
  <c r="E203" i="33" s="1"/>
  <c r="E223" i="33"/>
  <c r="E222" i="33" s="1"/>
  <c r="E239" i="33"/>
  <c r="E238" i="33" s="1"/>
  <c r="E289" i="33"/>
  <c r="E298" i="33"/>
  <c r="E362" i="33"/>
  <c r="E378" i="33"/>
  <c r="E717" i="35"/>
  <c r="E716" i="35" s="1"/>
  <c r="E4" i="34"/>
  <c r="E11" i="34"/>
  <c r="E61" i="34"/>
  <c r="E157" i="33"/>
  <c r="E153" i="33" s="1"/>
  <c r="E164" i="33"/>
  <c r="E174" i="33"/>
  <c r="E185" i="33"/>
  <c r="E184" i="33" s="1"/>
  <c r="E229" i="33"/>
  <c r="E188" i="36"/>
  <c r="C178" i="37"/>
  <c r="E97" i="34"/>
  <c r="E246" i="34"/>
  <c r="E244" i="34" s="1"/>
  <c r="E243" i="34" s="1"/>
  <c r="D388" i="34"/>
  <c r="D340" i="34" s="1"/>
  <c r="D339" i="34" s="1"/>
  <c r="D258" i="34" s="1"/>
  <c r="D257" i="34" s="1"/>
  <c r="E413" i="34"/>
  <c r="E412" i="34" s="1"/>
  <c r="E120" i="33"/>
  <c r="E116" i="33" s="1"/>
  <c r="E216" i="33"/>
  <c r="E215" i="33" s="1"/>
  <c r="E325" i="33"/>
  <c r="E314" i="33" s="1"/>
  <c r="D726" i="35"/>
  <c r="D725" i="35" s="1"/>
  <c r="C178" i="34"/>
  <c r="E569" i="34"/>
  <c r="D581" i="34"/>
  <c r="D561" i="34" s="1"/>
  <c r="D671" i="34"/>
  <c r="C179" i="35"/>
  <c r="D189" i="35"/>
  <c r="D188" i="35" s="1"/>
  <c r="E229" i="35"/>
  <c r="E228" i="35" s="1"/>
  <c r="D298" i="35"/>
  <c r="D263" i="35" s="1"/>
  <c r="D416" i="35"/>
  <c r="C509" i="35"/>
  <c r="D761" i="35"/>
  <c r="D760" i="35" s="1"/>
  <c r="D146" i="36"/>
  <c r="E150" i="36"/>
  <c r="E149" i="36" s="1"/>
  <c r="H171" i="36"/>
  <c r="D229" i="36"/>
  <c r="D228" i="36" s="1"/>
  <c r="D544" i="34"/>
  <c r="D538" i="34" s="1"/>
  <c r="D483" i="34" s="1"/>
  <c r="D653" i="34"/>
  <c r="D731" i="34"/>
  <c r="D730" i="34" s="1"/>
  <c r="D129" i="35"/>
  <c r="D116" i="35" s="1"/>
  <c r="D115" i="35" s="1"/>
  <c r="C153" i="35"/>
  <c r="C163" i="35"/>
  <c r="H163" i="35" s="1"/>
  <c r="J163" i="35" s="1"/>
  <c r="C228" i="35"/>
  <c r="D244" i="35"/>
  <c r="D243" i="35" s="1"/>
  <c r="D547" i="35"/>
  <c r="D595" i="35"/>
  <c r="D561" i="35" s="1"/>
  <c r="E694" i="35"/>
  <c r="E661" i="35"/>
  <c r="E645" i="35" s="1"/>
  <c r="E140" i="36"/>
  <c r="D477" i="36"/>
  <c r="D718" i="34"/>
  <c r="D717" i="34" s="1"/>
  <c r="D716" i="34" s="1"/>
  <c r="E185" i="35"/>
  <c r="E184" i="35" s="1"/>
  <c r="E212" i="35"/>
  <c r="E211" i="35" s="1"/>
  <c r="D353" i="35"/>
  <c r="D687" i="35"/>
  <c r="D171" i="36"/>
  <c r="D170" i="36" s="1"/>
  <c r="E742" i="36"/>
  <c r="E741" i="36" s="1"/>
  <c r="E726" i="36" s="1"/>
  <c r="E725" i="36" s="1"/>
  <c r="D768" i="36"/>
  <c r="D767" i="36" s="1"/>
  <c r="D726" i="36" s="1"/>
  <c r="D725" i="36" s="1"/>
  <c r="E136" i="37"/>
  <c r="C314" i="37"/>
  <c r="D739" i="37"/>
  <c r="E747" i="37"/>
  <c r="E746" i="37" s="1"/>
  <c r="E743" i="37" s="1"/>
  <c r="E761" i="37"/>
  <c r="E760" i="37" s="1"/>
  <c r="D599" i="37"/>
  <c r="D561" i="37" s="1"/>
  <c r="D642" i="37"/>
  <c r="D117" i="37"/>
  <c r="D116" i="37" s="1"/>
  <c r="D115" i="37" s="1"/>
  <c r="E132" i="37"/>
  <c r="E116" i="37" s="1"/>
  <c r="D229" i="37"/>
  <c r="D228" i="37" s="1"/>
  <c r="E679" i="37"/>
  <c r="E167" i="37"/>
  <c r="E163" i="37" s="1"/>
  <c r="E152" i="37" s="1"/>
  <c r="D665" i="37"/>
  <c r="D645" i="37" s="1"/>
  <c r="H257" i="39"/>
  <c r="J257" i="39" s="1"/>
  <c r="H256" i="39"/>
  <c r="J256" i="39" s="1"/>
  <c r="H1" i="38"/>
  <c r="J1" i="38" s="1"/>
  <c r="H257" i="34"/>
  <c r="J257" i="34" s="1"/>
  <c r="C257" i="33"/>
  <c r="H258" i="33"/>
  <c r="J258" i="33" s="1"/>
  <c r="H339" i="33"/>
  <c r="J339" i="33" s="1"/>
  <c r="E38" i="33"/>
  <c r="E3" i="33" s="1"/>
  <c r="E68" i="33"/>
  <c r="E67" i="33" s="1"/>
  <c r="E228" i="33"/>
  <c r="E357" i="33"/>
  <c r="E399" i="33"/>
  <c r="C559" i="33"/>
  <c r="H559" i="33" s="1"/>
  <c r="J559" i="33" s="1"/>
  <c r="C178" i="33"/>
  <c r="E244" i="33"/>
  <c r="E243" i="33" s="1"/>
  <c r="E382" i="33"/>
  <c r="E179" i="33"/>
  <c r="E265" i="33"/>
  <c r="E263" i="33" s="1"/>
  <c r="E259" i="33" s="1"/>
  <c r="E68" i="34"/>
  <c r="E67" i="34" s="1"/>
  <c r="E528" i="37"/>
  <c r="E484" i="34"/>
  <c r="E483" i="34" s="1"/>
  <c r="E38" i="34"/>
  <c r="E3" i="34" s="1"/>
  <c r="D11" i="34"/>
  <c r="D3" i="34" s="1"/>
  <c r="D2" i="34" s="1"/>
  <c r="C67" i="34"/>
  <c r="C115" i="36"/>
  <c r="E314" i="36"/>
  <c r="E259" i="36" s="1"/>
  <c r="E348" i="34"/>
  <c r="E378" i="34"/>
  <c r="E474" i="34"/>
  <c r="E444" i="34" s="1"/>
  <c r="E587" i="34"/>
  <c r="E628" i="34"/>
  <c r="E665" i="34"/>
  <c r="E645" i="34" s="1"/>
  <c r="E204" i="35"/>
  <c r="E203" i="35" s="1"/>
  <c r="E178" i="35" s="1"/>
  <c r="E177" i="35" s="1"/>
  <c r="E114" i="35" s="1"/>
  <c r="E592" i="34"/>
  <c r="E183" i="34"/>
  <c r="E182" i="34" s="1"/>
  <c r="E179" i="34" s="1"/>
  <c r="E196" i="34"/>
  <c r="E195" i="34" s="1"/>
  <c r="E188" i="34" s="1"/>
  <c r="C645" i="34"/>
  <c r="E719" i="34"/>
  <c r="E718" i="34" s="1"/>
  <c r="E717" i="34" s="1"/>
  <c r="E716" i="34" s="1"/>
  <c r="D746" i="34"/>
  <c r="D743" i="34" s="1"/>
  <c r="D726" i="34" s="1"/>
  <c r="D725" i="34" s="1"/>
  <c r="D765" i="34"/>
  <c r="C116" i="35"/>
  <c r="D229" i="35"/>
  <c r="D228" i="35" s="1"/>
  <c r="D178" i="35" s="1"/>
  <c r="D177" i="35" s="1"/>
  <c r="H164" i="34"/>
  <c r="D201" i="34"/>
  <c r="D200" i="34" s="1"/>
  <c r="E389" i="34"/>
  <c r="E388" i="34" s="1"/>
  <c r="E212" i="34"/>
  <c r="E211" i="34" s="1"/>
  <c r="E203" i="34" s="1"/>
  <c r="D250" i="34"/>
  <c r="E768" i="35"/>
  <c r="E767" i="35" s="1"/>
  <c r="E726" i="35" s="1"/>
  <c r="E725" i="35" s="1"/>
  <c r="E4" i="36"/>
  <c r="E3" i="36" s="1"/>
  <c r="E2" i="36" s="1"/>
  <c r="D315" i="35"/>
  <c r="D314" i="35" s="1"/>
  <c r="D399" i="35"/>
  <c r="D340" i="35" s="1"/>
  <c r="D445" i="35"/>
  <c r="D463" i="35"/>
  <c r="D661" i="35"/>
  <c r="D700" i="35"/>
  <c r="D140" i="36"/>
  <c r="E359" i="36"/>
  <c r="E357" i="36" s="1"/>
  <c r="D357" i="36"/>
  <c r="E476" i="36"/>
  <c r="E474" i="36" s="1"/>
  <c r="E444" i="36" s="1"/>
  <c r="D474" i="36"/>
  <c r="E596" i="35"/>
  <c r="E595" i="35" s="1"/>
  <c r="E561" i="35" s="1"/>
  <c r="D154" i="36"/>
  <c r="D153" i="36" s="1"/>
  <c r="D152" i="36" s="1"/>
  <c r="E155" i="36"/>
  <c r="E154" i="36" s="1"/>
  <c r="E153" i="36" s="1"/>
  <c r="E152" i="36" s="1"/>
  <c r="D189" i="36"/>
  <c r="D188" i="36" s="1"/>
  <c r="C203" i="36"/>
  <c r="C178" i="36" s="1"/>
  <c r="E380" i="36"/>
  <c r="E378" i="36" s="1"/>
  <c r="D378" i="36"/>
  <c r="C528" i="36"/>
  <c r="H528" i="36" s="1"/>
  <c r="D143" i="36"/>
  <c r="E144" i="36"/>
  <c r="E143" i="36" s="1"/>
  <c r="E384" i="36"/>
  <c r="E382" i="36" s="1"/>
  <c r="D382" i="36"/>
  <c r="H513" i="36"/>
  <c r="C509" i="36"/>
  <c r="H154" i="36"/>
  <c r="C153" i="36"/>
  <c r="E212" i="36"/>
  <c r="E211" i="36" s="1"/>
  <c r="E203" i="36" s="1"/>
  <c r="E178" i="36" s="1"/>
  <c r="E177" i="36" s="1"/>
  <c r="D211" i="36"/>
  <c r="D203" i="36" s="1"/>
  <c r="E514" i="36"/>
  <c r="E513" i="36" s="1"/>
  <c r="E509" i="36" s="1"/>
  <c r="E483" i="36" s="1"/>
  <c r="D513" i="36"/>
  <c r="D509" i="36" s="1"/>
  <c r="D483" i="36" s="1"/>
  <c r="D722" i="37"/>
  <c r="D717" i="37" s="1"/>
  <c r="D716" i="37" s="1"/>
  <c r="E723" i="37"/>
  <c r="E722" i="37" s="1"/>
  <c r="E717" i="37" s="1"/>
  <c r="E716" i="37" s="1"/>
  <c r="D236" i="36"/>
  <c r="D235" i="36" s="1"/>
  <c r="D388" i="36"/>
  <c r="D445" i="36"/>
  <c r="D444" i="36" s="1"/>
  <c r="E147" i="37"/>
  <c r="E146" i="37" s="1"/>
  <c r="E135" i="37" s="1"/>
  <c r="D182" i="37"/>
  <c r="D179" i="37" s="1"/>
  <c r="E769" i="37"/>
  <c r="E768" i="37" s="1"/>
  <c r="E767" i="37" s="1"/>
  <c r="D768" i="37"/>
  <c r="D767" i="37" s="1"/>
  <c r="E202" i="37"/>
  <c r="E201" i="37" s="1"/>
  <c r="E200" i="37" s="1"/>
  <c r="E178" i="37" s="1"/>
  <c r="E177" i="37" s="1"/>
  <c r="E491" i="37"/>
  <c r="E484" i="37" s="1"/>
  <c r="E483" i="37" s="1"/>
  <c r="D547" i="37"/>
  <c r="D250" i="37"/>
  <c r="E413" i="37"/>
  <c r="E412" i="37" s="1"/>
  <c r="E340" i="37" s="1"/>
  <c r="E339" i="37" s="1"/>
  <c r="E258" i="37" s="1"/>
  <c r="E257" i="37" s="1"/>
  <c r="D412" i="37"/>
  <c r="D340" i="37" s="1"/>
  <c r="D339" i="37" s="1"/>
  <c r="E735" i="37"/>
  <c r="E734" i="37" s="1"/>
  <c r="E733" i="37" s="1"/>
  <c r="D734" i="37"/>
  <c r="D733" i="37" s="1"/>
  <c r="D726" i="37" s="1"/>
  <c r="D725" i="37" s="1"/>
  <c r="E756" i="37"/>
  <c r="E755" i="37" s="1"/>
  <c r="E684" i="37"/>
  <c r="E683" i="37" s="1"/>
  <c r="E645" i="37" s="1"/>
  <c r="E560" i="37" s="1"/>
  <c r="H258" i="38"/>
  <c r="J258" i="38" s="1"/>
  <c r="C257" i="38"/>
  <c r="D258" i="37" l="1"/>
  <c r="D257" i="37" s="1"/>
  <c r="D178" i="37"/>
  <c r="D177" i="37" s="1"/>
  <c r="D114" i="37" s="1"/>
  <c r="D135" i="36"/>
  <c r="D115" i="36" s="1"/>
  <c r="D645" i="34"/>
  <c r="C178" i="35"/>
  <c r="C177" i="34"/>
  <c r="H178" i="34"/>
  <c r="J178" i="34" s="1"/>
  <c r="E115" i="37"/>
  <c r="E135" i="36"/>
  <c r="E115" i="36" s="1"/>
  <c r="E114" i="36" s="1"/>
  <c r="E178" i="34"/>
  <c r="E177" i="34" s="1"/>
  <c r="E114" i="34" s="1"/>
  <c r="H153" i="35"/>
  <c r="J153" i="35" s="1"/>
  <c r="C152" i="35"/>
  <c r="H152" i="35" s="1"/>
  <c r="J152" i="35" s="1"/>
  <c r="C177" i="37"/>
  <c r="H178" i="37"/>
  <c r="J178" i="37" s="1"/>
  <c r="D559" i="36"/>
  <c r="D645" i="35"/>
  <c r="D560" i="35" s="1"/>
  <c r="D559" i="35" s="1"/>
  <c r="D259" i="35"/>
  <c r="D114" i="35"/>
  <c r="D560" i="37"/>
  <c r="H314" i="37"/>
  <c r="C259" i="37"/>
  <c r="D560" i="34"/>
  <c r="D559" i="34" s="1"/>
  <c r="E135" i="33"/>
  <c r="D559" i="37"/>
  <c r="E726" i="37"/>
  <c r="E725" i="37" s="1"/>
  <c r="E559" i="37" s="1"/>
  <c r="E560" i="35"/>
  <c r="E559" i="35" s="1"/>
  <c r="E178" i="33"/>
  <c r="E177" i="33" s="1"/>
  <c r="H509" i="35"/>
  <c r="C483" i="35"/>
  <c r="E115" i="33"/>
  <c r="E163" i="33"/>
  <c r="E152" i="33" s="1"/>
  <c r="E170" i="33"/>
  <c r="H153" i="36"/>
  <c r="J153" i="36" s="1"/>
  <c r="C152" i="36"/>
  <c r="H152" i="36" s="1"/>
  <c r="J152" i="36" s="1"/>
  <c r="H178" i="36"/>
  <c r="J178" i="36" s="1"/>
  <c r="C177" i="36"/>
  <c r="H177" i="36" s="1"/>
  <c r="J177" i="36" s="1"/>
  <c r="D340" i="36"/>
  <c r="D339" i="36" s="1"/>
  <c r="D258" i="36" s="1"/>
  <c r="D257" i="36" s="1"/>
  <c r="E561" i="34"/>
  <c r="E560" i="34" s="1"/>
  <c r="E559" i="34" s="1"/>
  <c r="E2" i="34"/>
  <c r="E340" i="33"/>
  <c r="E339" i="33" s="1"/>
  <c r="E258" i="33" s="1"/>
  <c r="E257" i="33" s="1"/>
  <c r="D178" i="36"/>
  <c r="D177" i="36" s="1"/>
  <c r="D114" i="36" s="1"/>
  <c r="E340" i="36"/>
  <c r="E339" i="36" s="1"/>
  <c r="E258" i="36" s="1"/>
  <c r="E257" i="36" s="1"/>
  <c r="H116" i="35"/>
  <c r="J116" i="35" s="1"/>
  <c r="C115" i="35"/>
  <c r="H645" i="34"/>
  <c r="J645" i="34" s="1"/>
  <c r="C560" i="34"/>
  <c r="H115" i="36"/>
  <c r="J115" i="36" s="1"/>
  <c r="C114" i="36"/>
  <c r="H178" i="33"/>
  <c r="J178" i="33" s="1"/>
  <c r="C177" i="33"/>
  <c r="E114" i="37"/>
  <c r="H509" i="36"/>
  <c r="C483" i="36"/>
  <c r="D444" i="35"/>
  <c r="D339" i="35" s="1"/>
  <c r="D258" i="35" s="1"/>
  <c r="D257" i="35" s="1"/>
  <c r="D178" i="34"/>
  <c r="D177" i="34" s="1"/>
  <c r="D114" i="34" s="1"/>
  <c r="H67" i="34"/>
  <c r="J67" i="34" s="1"/>
  <c r="C2" i="34"/>
  <c r="E2" i="33"/>
  <c r="E340" i="34"/>
  <c r="E339" i="34" s="1"/>
  <c r="E258" i="34" s="1"/>
  <c r="E257" i="34" s="1"/>
  <c r="H257" i="33"/>
  <c r="J257" i="33" s="1"/>
  <c r="H256" i="33"/>
  <c r="J256" i="33" s="1"/>
  <c r="H257" i="38"/>
  <c r="J257" i="38" s="1"/>
  <c r="H256" i="38"/>
  <c r="J256" i="38" s="1"/>
  <c r="H483" i="35" l="1"/>
  <c r="J483" i="35" s="1"/>
  <c r="C258" i="35"/>
  <c r="H259" i="37"/>
  <c r="J259" i="37" s="1"/>
  <c r="C258" i="37"/>
  <c r="H177" i="37"/>
  <c r="J177" i="37" s="1"/>
  <c r="C114" i="37"/>
  <c r="H177" i="34"/>
  <c r="J177" i="34" s="1"/>
  <c r="C114" i="34"/>
  <c r="H114" i="34" s="1"/>
  <c r="J114" i="34" s="1"/>
  <c r="E114" i="33"/>
  <c r="H178" i="35"/>
  <c r="J178" i="35" s="1"/>
  <c r="C177" i="35"/>
  <c r="H177" i="35" s="1"/>
  <c r="J177" i="35" s="1"/>
  <c r="H114" i="36"/>
  <c r="J114" i="36" s="1"/>
  <c r="H1" i="36"/>
  <c r="J1" i="36" s="1"/>
  <c r="H115" i="35"/>
  <c r="J115" i="35" s="1"/>
  <c r="C114" i="35"/>
  <c r="C114" i="33"/>
  <c r="H177" i="33"/>
  <c r="J177" i="33" s="1"/>
  <c r="H560" i="34"/>
  <c r="J560" i="34" s="1"/>
  <c r="C559" i="34"/>
  <c r="H2" i="34"/>
  <c r="J2" i="34" s="1"/>
  <c r="H1" i="34"/>
  <c r="J1" i="34" s="1"/>
  <c r="H483" i="36"/>
  <c r="J483" i="36" s="1"/>
  <c r="C258" i="36"/>
  <c r="H258" i="37" l="1"/>
  <c r="J258" i="37" s="1"/>
  <c r="C257" i="37"/>
  <c r="H114" i="37"/>
  <c r="J114" i="37" s="1"/>
  <c r="H1" i="37"/>
  <c r="J1" i="37" s="1"/>
  <c r="H258" i="35"/>
  <c r="J258" i="35" s="1"/>
  <c r="C257" i="35"/>
  <c r="C257" i="36"/>
  <c r="H258" i="36"/>
  <c r="J258" i="36" s="1"/>
  <c r="H559" i="34"/>
  <c r="J559" i="34" s="1"/>
  <c r="H256" i="34"/>
  <c r="J256" i="34" s="1"/>
  <c r="H114" i="35"/>
  <c r="J114" i="35" s="1"/>
  <c r="H1" i="35"/>
  <c r="J1" i="35" s="1"/>
  <c r="H114" i="33"/>
  <c r="J114" i="33" s="1"/>
  <c r="H1" i="33"/>
  <c r="J1" i="33" s="1"/>
  <c r="H256" i="35" l="1"/>
  <c r="J256" i="35" s="1"/>
  <c r="H257" i="35"/>
  <c r="J257" i="35" s="1"/>
  <c r="H256" i="37"/>
  <c r="J256" i="37" s="1"/>
  <c r="H257" i="37"/>
  <c r="J257" i="37" s="1"/>
  <c r="H256" i="36"/>
  <c r="J256" i="36" s="1"/>
  <c r="H257" i="36"/>
  <c r="J257" i="36" s="1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<sst xmlns="http://schemas.openxmlformats.org/spreadsheetml/2006/main" count="6432" uniqueCount="1020">
  <si>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</si>
  <si>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</si>
  <si>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</si>
  <si>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</si>
  <si>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</si>
  <si>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</si>
  <si>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</si>
  <si>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</si>
  <si>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</si>
  <si>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</si>
  <si>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</si>
  <si>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</si>
  <si>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</si>
  <si>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</si>
  <si>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</si>
  <si>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</si>
  <si>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</si>
  <si>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</si>
  <si>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</si>
  <si>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</si>
  <si>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</si>
  <si>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</si>
  <si>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</si>
  <si>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</si>
  <si>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</si>
  <si>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</si>
  <si>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</si>
  <si>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</si>
  <si>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</si>
  <si>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</si>
  <si>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</si>
  <si>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</si>
  <si>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</si>
  <si>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</si>
  <si>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</si>
  <si>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</si>
  <si>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</si>
  <si>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</si>
  <si>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</si>
  <si>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</si>
  <si>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</si>
  <si>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</si>
  <si>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</si>
  <si>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</si>
  <si>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</si>
  <si>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</si>
  <si>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</si>
  <si>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</si>
  <si>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</si>
  <si>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</si>
  <si>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</si>
  <si>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</si>
  <si>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</si>
  <si>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</si>
  <si>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</si>
  <si>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</si>
  <si>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</si>
  <si>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</si>
  <si>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</si>
  <si>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</si>
  <si>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</si>
  <si>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</si>
  <si>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</si>
  <si>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</si>
  <si>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</si>
  <si>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</si>
  <si>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</si>
  <si>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</si>
  <si>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</si>
  <si>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</si>
  <si>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</si>
  <si>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</si>
  <si>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</si>
  <si>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</si>
  <si>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</si>
  <si>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</si>
  <si>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</si>
  <si>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</si>
  <si>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</si>
  <si>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</si>
  <si>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</si>
  <si>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</si>
  <si>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</si>
  <si>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</si>
  <si>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</si>
  <si>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</si>
  <si>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</si>
  <si>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</si>
  <si>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</si>
  <si>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</si>
  <si>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</si>
  <si>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</si>
  <si>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</si>
  <si>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</si>
  <si>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</si>
  <si>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</si>
  <si>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</si>
  <si>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</si>
  <si>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</si>
  <si>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</si>
  <si>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</si>
  <si>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</si>
  <si>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</si>
  <si>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</si>
  <si>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</si>
  <si>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</si>
  <si>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</si>
  <si>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</si>
  <si>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</si>
  <si>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</si>
  <si>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</si>
  <si>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</si>
  <si>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</si>
  <si>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</si>
  <si>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</si>
  <si>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</si>
  <si>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</si>
  <si>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</si>
  <si>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</si>
  <si>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</si>
  <si>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</si>
  <si>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</si>
  <si>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</si>
  <si>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</si>
  <si>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</si>
  <si>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</si>
  <si>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</si>
  <si>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</si>
  <si>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</si>
  <si>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</si>
  <si>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</si>
  <si>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</si>
  <si>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</si>
  <si>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</si>
  <si>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</si>
  <si>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</si>
  <si>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</si>
  <si>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</si>
  <si>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</si>
  <si>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</si>
  <si>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</si>
  <si>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</si>
  <si>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</si>
  <si>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</si>
  <si>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</si>
  <si>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</si>
  <si>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</si>
  <si>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</si>
  <si>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</si>
  <si>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</si>
  <si>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</si>
  <si>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</si>
  <si>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</si>
  <si>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</si>
  <si>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</si>
  <si>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</si>
  <si>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</si>
  <si>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</si>
  <si>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</si>
  <si>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</si>
  <si>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</si>
  <si>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</si>
  <si>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</si>
  <si>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</si>
  <si>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</si>
  <si>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</si>
  <si>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</si>
  <si>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</si>
  <si>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</si>
  <si>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</si>
  <si>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</si>
  <si>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</si>
  <si>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</si>
  <si>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</si>
  <si>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</si>
  <si>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</si>
  <si>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</si>
  <si>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</si>
  <si>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</si>
  <si>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</si>
  <si>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</si>
  <si>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</si>
  <si>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</si>
  <si>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</si>
  <si>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</si>
  <si>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</si>
  <si>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</si>
  <si>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</si>
  <si>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</si>
  <si>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</si>
  <si>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</si>
  <si>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</si>
  <si>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</si>
  <si>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</si>
  <si>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</si>
  <si>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</si>
  <si>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</si>
  <si>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</si>
  <si>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</si>
  <si>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</si>
  <si>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</si>
  <si>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</si>
  <si>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</si>
  <si>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</si>
  <si>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</si>
  <si>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</si>
  <si>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</si>
  <si>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</si>
  <si>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</si>
  <si>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</si>
  <si>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</si>
  <si>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</si>
  <si>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</si>
  <si>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</si>
  <si>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</si>
  <si>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</si>
  <si>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</si>
  <si>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</si>
  <si>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</si>
  <si>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</si>
  <si>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</si>
  <si>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</si>
  <si>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</si>
  <si>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</si>
  <si>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</si>
  <si>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</si>
  <si>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</si>
  <si>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</si>
  <si>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</si>
  <si>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</si>
  <si>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</si>
  <si>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</si>
  <si>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</si>
  <si>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</si>
  <si>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</si>
  <si>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</si>
  <si>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</si>
  <si>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</si>
  <si>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</si>
  <si>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</si>
  <si>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</si>
  <si>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</si>
  <si>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</si>
  <si>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</si>
  <si>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</si>
  <si>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</si>
  <si>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</si>
  <si>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</si>
  <si>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</si>
  <si>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</si>
  <si>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</si>
  <si>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</si>
  <si>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</si>
  <si>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</si>
  <si>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</si>
  <si>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</si>
  <si>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</si>
  <si>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</si>
  <si>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</si>
  <si>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</si>
  <si>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</si>
  <si>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</si>
  <si>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</si>
  <si>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</si>
  <si>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</si>
  <si>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</si>
  <si>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</si>
  <si>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</si>
  <si>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</si>
  <si>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</si>
  <si>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</si>
  <si>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</si>
  <si>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</si>
  <si>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</si>
  <si>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</si>
  <si>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</si>
  <si>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</si>
  <si>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</si>
  <si>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</si>
  <si>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</si>
  <si>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</si>
  <si>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</si>
  <si>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</si>
  <si>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</si>
  <si>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</si>
  <si>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</si>
  <si>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</si>
  <si>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</si>
  <si>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</si>
  <si>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</si>
  <si>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</si>
  <si>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</si>
  <si>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</si>
  <si>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</si>
  <si>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</si>
  <si>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</si>
  <si>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</si>
  <si>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</si>
  <si>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</si>
  <si>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</si>
  <si>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</si>
  <si>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</si>
  <si>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</si>
  <si>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</si>
  <si>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</si>
  <si>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</si>
  <si>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</si>
  <si>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</si>
  <si>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</si>
  <si>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</si>
  <si>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</si>
  <si>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</si>
  <si>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</si>
  <si>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</si>
  <si>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</si>
  <si>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</si>
  <si>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</si>
  <si>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</si>
  <si>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</si>
  <si>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</si>
  <si>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</si>
  <si>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</si>
  <si>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</si>
  <si>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</si>
  <si>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</si>
  <si>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</si>
  <si>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</si>
  <si>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</si>
  <si>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</si>
  <si>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</si>
  <si>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</si>
  <si>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</si>
  <si>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</si>
  <si>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</si>
  <si>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</si>
  <si>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</si>
  <si>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</si>
  <si>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</si>
  <si>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</si>
  <si>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</si>
  <si>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</si>
  <si>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</si>
  <si>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</si>
  <si>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</si>
  <si>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</si>
  <si>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</si>
  <si>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</si>
  <si>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</si>
  <si>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</si>
  <si>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</si>
  <si>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</si>
  <si>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</si>
  <si>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</si>
  <si>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</si>
  <si>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</si>
  <si>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</si>
  <si>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</si>
  <si>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</si>
  <si>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</si>
  <si>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</si>
  <si>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</si>
  <si>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</si>
  <si>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</si>
  <si>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</si>
  <si>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</si>
  <si>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</si>
  <si>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</si>
  <si>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</si>
  <si>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</si>
  <si>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</si>
  <si>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</si>
  <si>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</si>
  <si>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</si>
  <si>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</si>
  <si>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</si>
  <si>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</si>
  <si>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</si>
  <si>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</si>
  <si>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</si>
  <si>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</si>
  <si>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</si>
  <si>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</si>
  <si>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</si>
  <si>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</si>
  <si>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</si>
  <si>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</si>
  <si>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</si>
  <si>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</si>
  <si>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</si>
  <si>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</si>
  <si>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</si>
  <si>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</si>
  <si>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</si>
  <si>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</si>
  <si>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</si>
  <si>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</si>
  <si>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</si>
  <si>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</si>
  <si>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</si>
  <si>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</si>
  <si>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</si>
  <si>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</si>
  <si>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</si>
  <si>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</si>
  <si>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</si>
  <si>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</si>
  <si>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</si>
  <si>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</si>
  <si>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</si>
  <si>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</si>
  <si>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</si>
  <si>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</si>
  <si>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</si>
  <si>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</si>
  <si>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</si>
  <si>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</si>
  <si>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</si>
  <si>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</si>
  <si>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</si>
  <si>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</si>
  <si>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</si>
  <si>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</si>
  <si>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</si>
  <si>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</si>
  <si>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</si>
  <si>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</si>
  <si>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</si>
  <si>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</si>
  <si>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</si>
  <si>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</si>
  <si>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</si>
  <si>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</si>
  <si>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</si>
  <si>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</si>
  <si>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</si>
  <si>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</si>
  <si>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</si>
  <si>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</si>
  <si>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</si>
  <si>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</si>
  <si>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</si>
  <si>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</si>
  <si>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</si>
  <si>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</si>
  <si>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</si>
  <si>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</si>
  <si>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</si>
  <si>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</si>
  <si>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</si>
  <si>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</si>
  <si>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</si>
  <si>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</si>
  <si>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</si>
  <si>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</si>
  <si>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</si>
  <si>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</si>
  <si>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</si>
  <si>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</si>
  <si>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</si>
  <si>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</si>
  <si>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</si>
  <si>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</si>
  <si>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</si>
  <si>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</si>
  <si>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</si>
  <si>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</si>
  <si>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</si>
  <si>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</si>
  <si>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</si>
  <si>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</si>
  <si>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</si>
  <si>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</si>
  <si>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</si>
  <si>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</si>
  <si>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</si>
  <si>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</si>
  <si>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</si>
  <si>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</si>
  <si>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</si>
  <si>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</si>
  <si>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</si>
  <si>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</si>
  <si>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</si>
  <si>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</si>
  <si>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</si>
  <si>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</si>
  <si>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</si>
  <si>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</si>
  <si>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</si>
  <si>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</si>
  <si>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</si>
  <si>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</si>
  <si>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</si>
  <si>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</si>
  <si>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</si>
  <si>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</si>
  <si>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</si>
  <si>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</si>
  <si>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</si>
  <si>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</si>
  <si>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</si>
  <si>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</si>
  <si>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</si>
  <si>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</si>
  <si>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</si>
  <si>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</si>
  <si>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</si>
  <si>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</si>
  <si>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</si>
  <si>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</si>
  <si>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</si>
  <si>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</si>
  <si>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</si>
  <si>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</si>
  <si>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</si>
  <si>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</si>
  <si>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</si>
  <si>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</si>
  <si>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</si>
  <si>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</si>
  <si>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</si>
  <si>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</si>
  <si>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</si>
  <si>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</si>
  <si>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</si>
  <si>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</si>
  <si>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</si>
  <si>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</si>
  <si>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</si>
  <si>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</si>
  <si>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</si>
  <si>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</si>
  <si>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</si>
  <si>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</si>
  <si>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</si>
  <si>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</si>
  <si>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</si>
  <si>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</si>
  <si>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</si>
  <si>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</si>
  <si>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</si>
  <si>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</si>
  <si>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</si>
  <si>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</si>
  <si>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</si>
  <si>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</si>
  <si>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</si>
  <si>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</si>
  <si>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</si>
  <si>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</si>
  <si>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</si>
  <si>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</si>
  <si>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</si>
  <si>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</si>
  <si>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</si>
  <si>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</si>
  <si>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</si>
  <si>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</si>
  <si>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</si>
  <si>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</si>
  <si>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</si>
  <si>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</si>
  <si>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</si>
  <si>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</si>
  <si>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</si>
  <si>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</si>
  <si>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</si>
  <si>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</si>
  <si>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</si>
  <si>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</si>
  <si>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</si>
  <si>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</si>
  <si>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</si>
  <si>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</si>
  <si>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</si>
  <si>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</si>
  <si>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</si>
  <si>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</si>
  <si>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</si>
  <si>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</si>
  <si>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</si>
  <si>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</si>
  <si>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</si>
  <si>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</si>
  <si>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</si>
  <si>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</si>
  <si>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</si>
  <si>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</si>
  <si>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</si>
  <si>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</si>
  <si>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</si>
  <si>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</si>
  <si>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</si>
  <si>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</si>
  <si>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</si>
  <si>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</si>
  <si>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</si>
  <si>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</si>
  <si>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</si>
  <si>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</si>
  <si>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</si>
  <si>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</si>
  <si>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</si>
  <si>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</si>
  <si>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</si>
  <si>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</si>
  <si>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</si>
  <si>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</si>
  <si>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</si>
  <si>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</si>
  <si>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</si>
  <si>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</si>
  <si>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</si>
  <si>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</si>
  <si>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</si>
  <si>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</si>
  <si>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</si>
  <si>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</si>
  <si>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</si>
  <si>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</si>
  <si>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</si>
  <si>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</si>
  <si>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</si>
  <si>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</si>
  <si>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</si>
  <si>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</si>
  <si>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</si>
  <si>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</si>
  <si>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</si>
  <si>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</si>
  <si>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</si>
  <si>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</si>
  <si>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</si>
  <si>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</si>
  <si>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</si>
  <si>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</si>
  <si>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</si>
  <si>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</si>
  <si>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</si>
  <si>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</si>
  <si>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</si>
  <si>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</si>
  <si>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</si>
  <si>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</si>
  <si>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</si>
  <si>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</si>
  <si>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</si>
  <si>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</si>
  <si>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</si>
  <si>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</si>
  <si>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</si>
  <si>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</si>
  <si>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</si>
  <si>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</si>
  <si>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</si>
  <si>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</si>
  <si>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</si>
  <si>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</si>
  <si>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</si>
  <si>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</si>
  <si>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</si>
  <si>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</si>
  <si>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</si>
  <si>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</si>
  <si>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</si>
  <si>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</si>
  <si>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</si>
  <si>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</si>
  <si>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</si>
  <si>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</si>
  <si>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</si>
  <si>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</si>
  <si>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</si>
  <si>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</si>
  <si>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</si>
  <si>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</si>
  <si>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</si>
  <si>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</si>
  <si>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</si>
  <si>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</si>
  <si>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</si>
  <si>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</si>
  <si>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</si>
  <si>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</si>
  <si>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</si>
  <si>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</si>
  <si>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</si>
  <si>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</si>
  <si>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</si>
  <si>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</si>
  <si>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</si>
  <si>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</si>
  <si>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</si>
  <si>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</si>
  <si>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</si>
  <si>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</si>
  <si>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</si>
  <si>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</si>
  <si>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</si>
  <si>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</si>
  <si>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</si>
  <si>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</si>
  <si>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</si>
  <si>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</si>
  <si>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</si>
  <si>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</si>
  <si>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</si>
  <si>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</si>
  <si>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</si>
  <si>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</si>
  <si>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</si>
  <si>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</si>
  <si>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</si>
  <si>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</si>
  <si>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</si>
  <si>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</si>
  <si>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</si>
  <si>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</si>
  <si>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</si>
  <si>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</si>
  <si>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</si>
  <si>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</si>
  <si>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</si>
  <si>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</si>
  <si>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</si>
  <si>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</si>
  <si>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</si>
  <si>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</si>
  <si>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</si>
  <si>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</si>
  <si>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</si>
  <si>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</si>
  <si>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</si>
  <si>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</si>
  <si>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</si>
  <si>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</si>
  <si>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</si>
  <si>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</si>
  <si>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</si>
  <si>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</si>
  <si>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</si>
  <si>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</si>
  <si>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</si>
  <si>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</si>
  <si>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</si>
  <si>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</si>
  <si>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</si>
  <si>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</si>
  <si>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</si>
  <si>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</si>
  <si>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</si>
  <si>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</si>
  <si>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</si>
  <si>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</si>
  <si>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</si>
  <si>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</si>
  <si>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</si>
  <si>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</si>
  <si>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</si>
  <si>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</si>
  <si>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</si>
  <si>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</si>
  <si>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</si>
  <si>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</si>
  <si>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</si>
  <si>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</si>
  <si>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</si>
  <si>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</si>
  <si>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</si>
  <si>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</si>
  <si>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</si>
  <si>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</si>
  <si>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</si>
  <si>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</si>
  <si>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</si>
  <si>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</si>
  <si>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</si>
  <si>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</si>
  <si>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</si>
  <si>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</si>
  <si>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</si>
  <si>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</si>
  <si>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</si>
  <si>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</si>
  <si>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</si>
  <si>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</si>
  <si>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</si>
  <si>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</si>
  <si>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</si>
  <si>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</si>
  <si>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</si>
  <si>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</si>
  <si>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</si>
  <si>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</si>
  <si>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</si>
  <si>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</si>
  <si>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</si>
  <si>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</si>
  <si>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</si>
  <si>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</si>
  <si>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</si>
  <si>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</si>
  <si>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</si>
  <si>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</si>
  <si>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</si>
  <si>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</si>
  <si>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</si>
  <si>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</si>
  <si>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</si>
  <si>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</si>
  <si>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</si>
  <si>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</si>
  <si>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</si>
  <si>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</si>
  <si>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</si>
  <si>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</si>
  <si>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</si>
  <si>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</si>
  <si>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</si>
  <si>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</si>
  <si>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</si>
  <si>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</si>
  <si>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</si>
  <si>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</si>
  <si>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</si>
  <si>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</si>
  <si>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</si>
  <si>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</si>
  <si>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</si>
  <si>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</si>
  <si>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</si>
  <si>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</si>
  <si>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</si>
  <si>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</si>
  <si>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</si>
  <si>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</si>
  <si>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</si>
  <si>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</si>
  <si>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</si>
  <si>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</si>
  <si>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</si>
  <si>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</si>
  <si>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</si>
  <si>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</si>
  <si>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</si>
  <si>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</si>
  <si>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</si>
  <si>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</si>
  <si>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</si>
  <si>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</si>
  <si>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</si>
  <si>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</si>
  <si>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</si>
  <si>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</si>
  <si>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</si>
  <si>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</si>
  <si>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</si>
  <si>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</si>
  <si>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</si>
  <si>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</si>
  <si>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</si>
  <si>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</si>
  <si>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</si>
  <si>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</si>
  <si>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الكتابة العامة</t>
  </si>
  <si>
    <t>مكتب العلاقة مع المواطن</t>
  </si>
  <si>
    <t>التراتيب البلدية</t>
  </si>
  <si>
    <t>قسم الضبط و التوثيق</t>
  </si>
  <si>
    <t>مصلحة الشرون الادارية و المالية</t>
  </si>
  <si>
    <t>القسم الاداري</t>
  </si>
  <si>
    <t>القسم المالي</t>
  </si>
  <si>
    <t>قسم الحالة المدنية</t>
  </si>
  <si>
    <t>المصلحة الفنية</t>
  </si>
  <si>
    <t>قسم الدراسات و التهيئة العمرانية و اعداد رخص البناء</t>
  </si>
  <si>
    <t>قسم المشاريع الجديدة و الصفقات العمومية</t>
  </si>
  <si>
    <t>مصلحة النظافة و المحيط و اشغال الصيانة</t>
  </si>
  <si>
    <t>المستودع البلدي و المغازة</t>
  </si>
  <si>
    <t>لجنة البتات</t>
  </si>
  <si>
    <t>حي السياحة</t>
  </si>
  <si>
    <t>حي الازدهار</t>
  </si>
  <si>
    <t>حي النسيم</t>
  </si>
  <si>
    <t>حي الانطلاقة</t>
  </si>
  <si>
    <t>حي الزهور</t>
  </si>
  <si>
    <t>حي النور</t>
  </si>
  <si>
    <t>حي الامل</t>
  </si>
  <si>
    <t>حي الخضراء</t>
  </si>
  <si>
    <t>حي الشباب</t>
  </si>
  <si>
    <t>حي الاثار</t>
  </si>
  <si>
    <t>حي السلامة</t>
  </si>
  <si>
    <t>SRAN 5000</t>
  </si>
  <si>
    <t>SRAN 5001</t>
  </si>
  <si>
    <t>SRAN 5002</t>
  </si>
  <si>
    <t>SRAN 5003</t>
  </si>
  <si>
    <t>لانديني</t>
  </si>
  <si>
    <t>لاندينيTL23DT-M</t>
  </si>
  <si>
    <t>لاندينيTL22N-K</t>
  </si>
  <si>
    <t>لانديني TL22N-K</t>
  </si>
  <si>
    <t xml:space="preserve">لانديني </t>
  </si>
  <si>
    <t>اسيزي TFR 54H</t>
  </si>
  <si>
    <t>FORD</t>
  </si>
  <si>
    <t>VIDE DE FOSSE</t>
  </si>
  <si>
    <t>SRAST</t>
  </si>
  <si>
    <t>cukurova</t>
  </si>
  <si>
    <t xml:space="preserve">سلم تنوير </t>
  </si>
  <si>
    <t xml:space="preserve">إيتو </t>
  </si>
  <si>
    <t>MINI CHARGEUSE</t>
  </si>
  <si>
    <t>expolrer 90SPDT</t>
  </si>
  <si>
    <t>SRB 3T</t>
  </si>
  <si>
    <t>-</t>
  </si>
  <si>
    <t>عقار مبني مسوغ لوزارة الداخلية</t>
  </si>
  <si>
    <t xml:space="preserve">المسكن الوظيفي </t>
  </si>
  <si>
    <t>نادي الاطفال</t>
  </si>
  <si>
    <t>السوق اليومية</t>
  </si>
  <si>
    <t>عقار مبني كشك</t>
  </si>
  <si>
    <t>القاعة الرياضية</t>
  </si>
  <si>
    <t>قصر البلدية</t>
  </si>
  <si>
    <t>سوق الحيوانات و الحبوب</t>
  </si>
  <si>
    <t>سوق الجملة و الخضار و الغلال</t>
  </si>
  <si>
    <t>روضة اطفال مسوغة</t>
  </si>
  <si>
    <t>المستودع البلدي</t>
  </si>
  <si>
    <t>محل بلدي موضوع ذمة جمعية قرانية و الكشافة التونسية</t>
  </si>
  <si>
    <t>محل بلدي موضوع على ذمة لجنة لاتصرف و جمعية النسر الرياضي الهواري</t>
  </si>
  <si>
    <t>قطعة ارض بيضاء</t>
  </si>
  <si>
    <t>ساحة بها ملعبان و حدائق</t>
  </si>
  <si>
    <t>المسلخالبلدي</t>
  </si>
  <si>
    <t>مقر جمعية احباء الطيور</t>
  </si>
  <si>
    <t xml:space="preserve">قطعة ارض </t>
  </si>
  <si>
    <t>شارع الحبيب بورقيبة</t>
  </si>
  <si>
    <t>حي سبرولس</t>
  </si>
  <si>
    <t>نهج الهادي شاكر</t>
  </si>
  <si>
    <t>نهج فرحات حشاد</t>
  </si>
  <si>
    <t>نهج ابن سينا</t>
  </si>
  <si>
    <t>طريق تونس</t>
  </si>
  <si>
    <t>نهج 31 جانفي</t>
  </si>
  <si>
    <t>الشاطئ القبلي</t>
  </si>
  <si>
    <t>زنقة سيدي بوعياش</t>
  </si>
  <si>
    <t>بجانب فرع التجهيز</t>
  </si>
  <si>
    <t>بجانب غار الطويل</t>
  </si>
  <si>
    <t>حي الظوفرة</t>
  </si>
  <si>
    <t>نهج علي بن عياد</t>
  </si>
  <si>
    <t>طريق المغاور</t>
  </si>
  <si>
    <t>تقني رئيس</t>
  </si>
  <si>
    <t>المصادقة على مشروع ميزانية سنة 2016</t>
  </si>
  <si>
    <t>المصادقة على مخطط الاستثمار البلدي لسنة 2016</t>
  </si>
  <si>
    <t xml:space="preserve">المصادقة على الاتفاقية المبرمة بين البلدية و الدولة ممثلة في صندوق القروض و مساعدة الجماعات المحلية </t>
  </si>
  <si>
    <t>المصادقة على البرنامج السنوي لدعم القدرات البلدية لسنة 2016</t>
  </si>
  <si>
    <t xml:space="preserve">الامر عدد 1092 لسنة 2011 المؤرخ في 06 اوت 2011 </t>
  </si>
  <si>
    <t xml:space="preserve">ناجح النوري </t>
  </si>
  <si>
    <t xml:space="preserve">البشير بن رقية </t>
  </si>
  <si>
    <t xml:space="preserve">عبد الوهاب بن نصيرة </t>
  </si>
  <si>
    <t xml:space="preserve">المنصف الميلادي </t>
  </si>
  <si>
    <t>سلوى الميلادي</t>
  </si>
  <si>
    <t xml:space="preserve">الحبيب بلكحلة </t>
  </si>
  <si>
    <t>سيقع التداول عليهما شهريا من طرف كافة الاعضاء</t>
  </si>
  <si>
    <t>لبنى عبيد</t>
  </si>
  <si>
    <t xml:space="preserve">هدى الكبير </t>
  </si>
  <si>
    <t>هالة المكي</t>
  </si>
  <si>
    <t xml:space="preserve">مامية بن ابراهم </t>
  </si>
  <si>
    <t>وحيد بلحاج</t>
  </si>
  <si>
    <t>منال عبد الهادي</t>
  </si>
  <si>
    <t xml:space="preserve">مهندس اشغال </t>
  </si>
  <si>
    <t xml:space="preserve">متصرف </t>
  </si>
  <si>
    <t xml:space="preserve">ملحق ادارة </t>
  </si>
  <si>
    <t xml:space="preserve">مستكتب ادارة </t>
  </si>
  <si>
    <t>أ2</t>
  </si>
  <si>
    <t>أ3</t>
  </si>
  <si>
    <t>ج</t>
  </si>
  <si>
    <t xml:space="preserve">محمد نجيب الميلادي </t>
  </si>
  <si>
    <t xml:space="preserve">منجية سنون </t>
  </si>
  <si>
    <t>سالم بلغيث</t>
  </si>
  <si>
    <t>حمادي بلحاج فرج</t>
  </si>
  <si>
    <t>شكري القراري</t>
  </si>
  <si>
    <t xml:space="preserve">الاسعد بن ظافر </t>
  </si>
  <si>
    <t xml:space="preserve">نزيهة بلقاسم </t>
  </si>
  <si>
    <t>سمير القراري</t>
  </si>
  <si>
    <t xml:space="preserve">الفة الحشايشي </t>
  </si>
  <si>
    <t xml:space="preserve">عامر بن حسن </t>
  </si>
  <si>
    <t xml:space="preserve">كريم القراري </t>
  </si>
  <si>
    <t>بوبكر الحديدي</t>
  </si>
  <si>
    <t xml:space="preserve">الجميل باكير </t>
  </si>
  <si>
    <t xml:space="preserve">الشريف المكي </t>
  </si>
  <si>
    <t>العروسي بن طالب</t>
  </si>
  <si>
    <t xml:space="preserve">محمد شنب </t>
  </si>
  <si>
    <t xml:space="preserve">فتحي الباش </t>
  </si>
  <si>
    <t>وائل الميلادي</t>
  </si>
  <si>
    <t xml:space="preserve">عامر شاقور </t>
  </si>
  <si>
    <t>عماد بن فرج</t>
  </si>
  <si>
    <t>محمد صالح القراري</t>
  </si>
  <si>
    <t>قيس المكي</t>
  </si>
  <si>
    <t xml:space="preserve">فوزي طالب </t>
  </si>
  <si>
    <t>محمد علي الطرابلسي</t>
  </si>
  <si>
    <t>احمد الفراري</t>
  </si>
  <si>
    <t>اسماعيل الاشهب</t>
  </si>
  <si>
    <t>محمد بلحاج فرج</t>
  </si>
  <si>
    <t xml:space="preserve">سمير بلكحلة </t>
  </si>
  <si>
    <t xml:space="preserve">المنجي بلكحلة </t>
  </si>
  <si>
    <t>سهيلة الميلادي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</si>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</sst>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37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9" xfId="0" applyBorder="1"/>
    <xf numFmtId="0" fontId="2" fillId="20" borderId="3" xfId="0" applyFont="1" applyFill="1" applyBorder="1" applyAlignment="1">
      <alignment horizontal="center" vertical="center"/>
    </xf>
    <xf numFmtId="0" fontId="2" fillId="20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1" borderId="1" xfId="0" applyNumberFormat="1" applyFill="1" applyBorder="1"/>
    <xf numFmtId="10" fontId="0" fillId="0" borderId="0" xfId="0" applyNumberFormat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 wrapText="1"/>
    </xf>
    <xf numFmtId="0" fontId="2" fillId="21" borderId="11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6" t="s">
        <v>30</v>
      </c>
      <c r="B1" s="176"/>
      <c r="C1" s="176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84" t="s">
        <v>60</v>
      </c>
      <c r="B2" s="18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81" t="s">
        <v>578</v>
      </c>
      <c r="B3" s="181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7" t="s">
        <v>124</v>
      </c>
      <c r="B4" s="17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7" t="s">
        <v>145</v>
      </c>
      <c r="B38" s="17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1" t="s">
        <v>579</v>
      </c>
      <c r="B67" s="181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7" t="s">
        <v>163</v>
      </c>
      <c r="B68" s="17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2" t="s">
        <v>62</v>
      </c>
      <c r="B114" s="18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9" t="s">
        <v>580</v>
      </c>
      <c r="B115" s="18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7" t="s">
        <v>195</v>
      </c>
      <c r="B116" s="17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7" t="s">
        <v>202</v>
      </c>
      <c r="B135" s="17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6" t="s">
        <v>67</v>
      </c>
      <c r="B256" s="176"/>
      <c r="C256" s="176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8" t="s">
        <v>60</v>
      </c>
      <c r="B257" s="16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4" t="s">
        <v>266</v>
      </c>
      <c r="B258" s="16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2" t="s">
        <v>267</v>
      </c>
      <c r="B259" s="163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6" t="s">
        <v>268</v>
      </c>
      <c r="B260" s="167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6" t="s">
        <v>269</v>
      </c>
      <c r="B263" s="16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6" t="s">
        <v>601</v>
      </c>
      <c r="B314" s="16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2" t="s">
        <v>270</v>
      </c>
      <c r="B339" s="163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6" t="s">
        <v>271</v>
      </c>
      <c r="B340" s="167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6" t="s">
        <v>357</v>
      </c>
      <c r="B444" s="16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6" t="s">
        <v>388</v>
      </c>
      <c r="B482" s="16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2" t="s">
        <v>389</v>
      </c>
      <c r="B483" s="17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6" t="s">
        <v>390</v>
      </c>
      <c r="B484" s="16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6" t="s">
        <v>410</v>
      </c>
      <c r="B504" s="167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6" t="s">
        <v>414</v>
      </c>
      <c r="B509" s="16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6" t="s">
        <v>441</v>
      </c>
      <c r="B538" s="167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4" t="s">
        <v>455</v>
      </c>
      <c r="B550" s="16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2" t="s">
        <v>456</v>
      </c>
      <c r="B551" s="163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6" t="s">
        <v>457</v>
      </c>
      <c r="B552" s="167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8" t="s">
        <v>62</v>
      </c>
      <c r="B559" s="16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4" t="s">
        <v>464</v>
      </c>
      <c r="B560" s="16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6" t="s">
        <v>466</v>
      </c>
      <c r="B562" s="167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6" t="s">
        <v>467</v>
      </c>
      <c r="B567" s="16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6" t="s">
        <v>473</v>
      </c>
      <c r="B569" s="167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6" t="s">
        <v>481</v>
      </c>
      <c r="B577" s="16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6" t="s">
        <v>485</v>
      </c>
      <c r="B581" s="16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6" t="s">
        <v>488</v>
      </c>
      <c r="B584" s="16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6" t="s">
        <v>489</v>
      </c>
      <c r="B585" s="16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6" t="s">
        <v>490</v>
      </c>
      <c r="B586" s="16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6" t="s">
        <v>491</v>
      </c>
      <c r="B587" s="167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6" t="s">
        <v>502</v>
      </c>
      <c r="B595" s="16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6" t="s">
        <v>503</v>
      </c>
      <c r="B599" s="167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6" t="s">
        <v>506</v>
      </c>
      <c r="B603" s="16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6" t="s">
        <v>513</v>
      </c>
      <c r="B610" s="16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6" t="s">
        <v>519</v>
      </c>
      <c r="B616" s="16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6" t="s">
        <v>531</v>
      </c>
      <c r="B628" s="16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6" t="s">
        <v>542</v>
      </c>
      <c r="B639" s="16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6" t="s">
        <v>543</v>
      </c>
      <c r="B640" s="16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6" t="s">
        <v>544</v>
      </c>
      <c r="B641" s="16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6" t="s">
        <v>556</v>
      </c>
      <c r="B668" s="16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6" t="s">
        <v>557</v>
      </c>
      <c r="B669" s="16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6" t="s">
        <v>558</v>
      </c>
      <c r="B670" s="16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6" t="s">
        <v>567</v>
      </c>
      <c r="B713" s="16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6" t="s">
        <v>568</v>
      </c>
      <c r="B714" s="16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6" t="s">
        <v>569</v>
      </c>
      <c r="B715" s="16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4" t="s">
        <v>570</v>
      </c>
      <c r="B716" s="16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2" t="s">
        <v>571</v>
      </c>
      <c r="B717" s="163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0" t="s">
        <v>851</v>
      </c>
      <c r="B718" s="16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0" t="s">
        <v>848</v>
      </c>
      <c r="B730" s="16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B13" sqref="B13"/>
    </sheetView>
  </sheetViews>
  <sheetFormatPr baseColWidth="10" defaultColWidth="9.140625" defaultRowHeight="15"/>
  <cols>
    <col min="1" max="1" width="31.42578125" style="117" customWidth="1"/>
    <col min="2" max="2" width="42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864</v>
      </c>
      <c r="B2" s="135" t="s">
        <v>865</v>
      </c>
      <c r="C2" s="96"/>
      <c r="D2" s="96"/>
    </row>
    <row r="3" spans="1:4" customFormat="1">
      <c r="A3" s="102"/>
      <c r="B3" s="135" t="s">
        <v>866</v>
      </c>
      <c r="C3" s="96"/>
      <c r="D3" s="96"/>
    </row>
    <row r="4" spans="1:4" customFormat="1">
      <c r="A4" s="102"/>
      <c r="B4" s="135" t="s">
        <v>867</v>
      </c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 t="s">
        <v>868</v>
      </c>
      <c r="B6" s="106" t="s">
        <v>869</v>
      </c>
      <c r="C6" s="96"/>
      <c r="D6" s="96"/>
    </row>
    <row r="7" spans="1:4" customFormat="1">
      <c r="A7" s="105"/>
      <c r="B7" s="102" t="s">
        <v>870</v>
      </c>
      <c r="C7" s="96"/>
      <c r="D7" s="96"/>
    </row>
    <row r="8" spans="1:4" customFormat="1">
      <c r="A8" s="102"/>
      <c r="B8" s="102" t="s">
        <v>871</v>
      </c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 t="s">
        <v>872</v>
      </c>
      <c r="B10" s="136" t="s">
        <v>873</v>
      </c>
      <c r="C10" s="96"/>
      <c r="D10" s="96"/>
    </row>
    <row r="11" spans="1:4" customFormat="1">
      <c r="A11" s="136"/>
      <c r="B11" s="102" t="s">
        <v>874</v>
      </c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 t="s">
        <v>875</v>
      </c>
      <c r="B13" s="102" t="s">
        <v>876</v>
      </c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05" t="s">
        <v>68</v>
      </c>
      <c r="B1" s="205" t="s">
        <v>793</v>
      </c>
      <c r="C1" s="205" t="s">
        <v>794</v>
      </c>
      <c r="D1" s="206" t="s">
        <v>792</v>
      </c>
      <c r="E1" s="208" t="s">
        <v>739</v>
      </c>
      <c r="F1" s="209"/>
      <c r="G1" s="209"/>
      <c r="H1" s="210"/>
      <c r="I1" s="205" t="s">
        <v>799</v>
      </c>
    </row>
    <row r="2" spans="1:9" s="113" customFormat="1" ht="23.25" customHeight="1">
      <c r="A2" s="205"/>
      <c r="B2" s="205"/>
      <c r="C2" s="205"/>
      <c r="D2" s="207"/>
      <c r="E2" s="114" t="s">
        <v>788</v>
      </c>
      <c r="F2" s="114" t="s">
        <v>789</v>
      </c>
      <c r="G2" s="114" t="s">
        <v>790</v>
      </c>
      <c r="H2" s="114" t="s">
        <v>791</v>
      </c>
      <c r="I2" s="205"/>
    </row>
    <row r="3" spans="1:9" s="113" customFormat="1">
      <c r="A3" s="137" t="s">
        <v>954</v>
      </c>
      <c r="B3" s="100" t="s">
        <v>960</v>
      </c>
      <c r="C3" s="100" t="s">
        <v>964</v>
      </c>
      <c r="D3" s="101"/>
      <c r="E3" s="102"/>
      <c r="F3" s="96"/>
      <c r="G3" s="96"/>
      <c r="H3" s="96"/>
      <c r="I3" s="101"/>
    </row>
    <row r="4" spans="1:9" s="113" customFormat="1">
      <c r="A4" s="103" t="s">
        <v>955</v>
      </c>
      <c r="B4" s="103" t="s">
        <v>961</v>
      </c>
      <c r="C4" s="103" t="s">
        <v>964</v>
      </c>
      <c r="D4" s="103"/>
      <c r="E4" s="102"/>
      <c r="F4" s="96"/>
      <c r="G4" s="96"/>
      <c r="H4" s="96"/>
      <c r="I4" s="103"/>
    </row>
    <row r="5" spans="1:9" s="113" customFormat="1">
      <c r="A5" s="103" t="s">
        <v>956</v>
      </c>
      <c r="B5" s="103" t="s">
        <v>961</v>
      </c>
      <c r="C5" s="103" t="s">
        <v>964</v>
      </c>
      <c r="D5" s="103"/>
      <c r="E5" s="102"/>
      <c r="F5" s="96"/>
      <c r="G5" s="96"/>
      <c r="H5" s="96"/>
      <c r="I5" s="103"/>
    </row>
    <row r="6" spans="1:9" s="113" customFormat="1">
      <c r="A6" s="104" t="s">
        <v>957</v>
      </c>
      <c r="B6" s="104" t="s">
        <v>962</v>
      </c>
      <c r="C6" s="104" t="s">
        <v>965</v>
      </c>
      <c r="D6" s="104"/>
      <c r="E6" s="105"/>
      <c r="F6" s="96"/>
      <c r="G6" s="105"/>
      <c r="H6" s="105"/>
      <c r="I6" s="104"/>
    </row>
    <row r="7" spans="1:9" s="113" customFormat="1">
      <c r="A7" s="104" t="s">
        <v>958</v>
      </c>
      <c r="B7" s="104" t="s">
        <v>963</v>
      </c>
      <c r="C7" s="104" t="s">
        <v>966</v>
      </c>
      <c r="D7" s="104"/>
      <c r="E7" s="105"/>
      <c r="F7" s="106"/>
      <c r="G7" s="96"/>
      <c r="H7" s="96"/>
      <c r="I7" s="104"/>
    </row>
    <row r="8" spans="1:9" s="113" customFormat="1">
      <c r="A8" s="103" t="s">
        <v>959</v>
      </c>
      <c r="B8" s="103" t="s">
        <v>692</v>
      </c>
      <c r="C8" s="103" t="s">
        <v>966</v>
      </c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M30" sqref="M30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05" t="s">
        <v>68</v>
      </c>
      <c r="B1" s="205" t="s">
        <v>793</v>
      </c>
      <c r="C1" s="205" t="s">
        <v>795</v>
      </c>
      <c r="D1" s="205" t="s">
        <v>799</v>
      </c>
    </row>
    <row r="2" spans="1:10" s="113" customFormat="1" ht="23.25" customHeight="1">
      <c r="A2" s="205"/>
      <c r="B2" s="205"/>
      <c r="C2" s="205"/>
      <c r="D2" s="205"/>
    </row>
    <row r="3" spans="1:10" s="113" customFormat="1">
      <c r="A3" s="137" t="s">
        <v>967</v>
      </c>
      <c r="B3" s="101">
        <v>8</v>
      </c>
      <c r="C3" s="101"/>
      <c r="D3" s="101"/>
      <c r="J3" s="113" t="s">
        <v>796</v>
      </c>
    </row>
    <row r="4" spans="1:10" s="113" customFormat="1">
      <c r="A4" s="103" t="s">
        <v>968</v>
      </c>
      <c r="B4" s="103">
        <v>7</v>
      </c>
      <c r="C4" s="103"/>
      <c r="D4" s="103"/>
      <c r="J4" s="113" t="s">
        <v>797</v>
      </c>
    </row>
    <row r="5" spans="1:10" s="113" customFormat="1">
      <c r="A5" s="103" t="s">
        <v>969</v>
      </c>
      <c r="B5" s="103">
        <v>6</v>
      </c>
      <c r="C5" s="103"/>
      <c r="D5" s="103"/>
      <c r="J5" s="113" t="s">
        <v>798</v>
      </c>
    </row>
    <row r="6" spans="1:10" s="113" customFormat="1">
      <c r="A6" s="104" t="s">
        <v>970</v>
      </c>
      <c r="B6" s="104">
        <v>6</v>
      </c>
      <c r="C6" s="104"/>
      <c r="D6" s="104"/>
      <c r="J6" s="113" t="s">
        <v>779</v>
      </c>
    </row>
    <row r="7" spans="1:10" s="113" customFormat="1">
      <c r="A7" s="104" t="s">
        <v>971</v>
      </c>
      <c r="B7" s="104">
        <v>5</v>
      </c>
      <c r="C7" s="104"/>
      <c r="D7" s="104"/>
    </row>
    <row r="8" spans="1:10" s="113" customFormat="1">
      <c r="A8" s="103" t="s">
        <v>972</v>
      </c>
      <c r="B8" s="103">
        <v>5</v>
      </c>
      <c r="C8" s="103"/>
      <c r="D8" s="103"/>
    </row>
    <row r="9" spans="1:10" s="113" customFormat="1">
      <c r="A9" s="103" t="s">
        <v>973</v>
      </c>
      <c r="B9" s="103">
        <v>4</v>
      </c>
      <c r="C9" s="103"/>
      <c r="D9" s="103"/>
    </row>
    <row r="10" spans="1:10" s="113" customFormat="1">
      <c r="A10" s="103" t="s">
        <v>974</v>
      </c>
      <c r="B10" s="103">
        <v>3</v>
      </c>
      <c r="C10" s="103"/>
      <c r="D10" s="103"/>
    </row>
    <row r="11" spans="1:10" s="113" customFormat="1">
      <c r="A11" s="103" t="s">
        <v>975</v>
      </c>
      <c r="B11" s="103">
        <v>4</v>
      </c>
      <c r="C11" s="103"/>
      <c r="D11" s="103"/>
    </row>
    <row r="12" spans="1:10" s="113" customFormat="1">
      <c r="A12" s="103" t="s">
        <v>976</v>
      </c>
      <c r="B12" s="103">
        <v>3</v>
      </c>
      <c r="C12" s="103"/>
      <c r="D12" s="103"/>
    </row>
    <row r="13" spans="1:10" s="113" customFormat="1">
      <c r="A13" s="103" t="s">
        <v>977</v>
      </c>
      <c r="B13" s="103">
        <v>3</v>
      </c>
      <c r="C13" s="103"/>
      <c r="D13" s="103"/>
    </row>
    <row r="14" spans="1:10" s="113" customFormat="1">
      <c r="A14" s="103" t="s">
        <v>978</v>
      </c>
      <c r="B14" s="103">
        <v>3</v>
      </c>
      <c r="C14" s="103"/>
      <c r="D14" s="103"/>
    </row>
    <row r="15" spans="1:10" s="113" customFormat="1">
      <c r="A15" s="103" t="s">
        <v>979</v>
      </c>
      <c r="B15" s="103">
        <v>3</v>
      </c>
      <c r="C15" s="103"/>
      <c r="D15" s="103"/>
    </row>
    <row r="16" spans="1:10" s="113" customFormat="1">
      <c r="A16" s="103" t="s">
        <v>980</v>
      </c>
      <c r="B16" s="103">
        <v>3</v>
      </c>
      <c r="C16" s="103"/>
      <c r="D16" s="103"/>
    </row>
    <row r="17" spans="1:4" s="113" customFormat="1">
      <c r="A17" s="103" t="s">
        <v>981</v>
      </c>
      <c r="B17" s="103">
        <v>3</v>
      </c>
      <c r="C17" s="103"/>
      <c r="D17" s="103"/>
    </row>
    <row r="18" spans="1:4" s="113" customFormat="1">
      <c r="A18" s="103" t="s">
        <v>982</v>
      </c>
      <c r="B18" s="103">
        <v>3</v>
      </c>
      <c r="C18" s="103"/>
      <c r="D18" s="103"/>
    </row>
    <row r="19" spans="1:4" s="113" customFormat="1">
      <c r="A19" s="103" t="s">
        <v>983</v>
      </c>
      <c r="B19" s="103">
        <v>3</v>
      </c>
      <c r="C19" s="103"/>
      <c r="D19" s="103"/>
    </row>
    <row r="20" spans="1:4" s="113" customFormat="1">
      <c r="A20" s="103" t="s">
        <v>984</v>
      </c>
      <c r="B20" s="103">
        <v>3</v>
      </c>
      <c r="C20" s="103"/>
      <c r="D20" s="103"/>
    </row>
    <row r="21" spans="1:4" s="113" customFormat="1">
      <c r="A21" s="103" t="s">
        <v>985</v>
      </c>
      <c r="B21" s="103">
        <v>3</v>
      </c>
      <c r="C21" s="103"/>
      <c r="D21" s="103"/>
    </row>
    <row r="22" spans="1:4" s="113" customFormat="1">
      <c r="A22" s="103" t="s">
        <v>986</v>
      </c>
      <c r="B22" s="103">
        <v>3</v>
      </c>
      <c r="C22" s="103"/>
      <c r="D22" s="103"/>
    </row>
    <row r="23" spans="1:4" s="113" customFormat="1">
      <c r="A23" s="103" t="s">
        <v>987</v>
      </c>
      <c r="B23" s="103">
        <v>3</v>
      </c>
      <c r="C23" s="103"/>
      <c r="D23" s="103"/>
    </row>
    <row r="24" spans="1:4" s="113" customFormat="1">
      <c r="A24" s="103" t="s">
        <v>988</v>
      </c>
      <c r="B24" s="103">
        <v>3</v>
      </c>
      <c r="C24" s="103"/>
      <c r="D24" s="103"/>
    </row>
    <row r="25" spans="1:4" s="113" customFormat="1">
      <c r="A25" s="103" t="s">
        <v>989</v>
      </c>
      <c r="B25" s="103">
        <v>3</v>
      </c>
      <c r="C25" s="103"/>
      <c r="D25" s="103"/>
    </row>
    <row r="26" spans="1:4" s="113" customFormat="1">
      <c r="A26" s="103" t="s">
        <v>990</v>
      </c>
      <c r="B26" s="103">
        <v>3</v>
      </c>
      <c r="C26" s="103"/>
      <c r="D26" s="103"/>
    </row>
    <row r="27" spans="1:4" s="113" customFormat="1">
      <c r="A27" s="107" t="s">
        <v>991</v>
      </c>
      <c r="B27" s="107">
        <v>3</v>
      </c>
      <c r="C27" s="107"/>
      <c r="D27" s="107"/>
    </row>
    <row r="28" spans="1:4" s="113" customFormat="1">
      <c r="A28" s="99" t="s">
        <v>992</v>
      </c>
      <c r="B28" s="100">
        <v>3</v>
      </c>
      <c r="C28" s="100"/>
      <c r="D28" s="100"/>
    </row>
    <row r="29" spans="1:4" s="113" customFormat="1">
      <c r="A29" s="99" t="s">
        <v>993</v>
      </c>
      <c r="B29" s="100">
        <v>2</v>
      </c>
      <c r="C29" s="100"/>
      <c r="D29" s="100"/>
    </row>
    <row r="30" spans="1:4" s="113" customFormat="1">
      <c r="A30" s="99" t="s">
        <v>994</v>
      </c>
      <c r="B30" s="100">
        <v>2</v>
      </c>
      <c r="C30" s="100"/>
      <c r="D30" s="100"/>
    </row>
    <row r="31" spans="1:4" s="113" customFormat="1">
      <c r="A31" s="99" t="s">
        <v>995</v>
      </c>
      <c r="B31" s="100">
        <v>2</v>
      </c>
      <c r="C31" s="100"/>
      <c r="D31" s="100"/>
    </row>
    <row r="32" spans="1:4" s="113" customFormat="1">
      <c r="A32" s="99" t="s">
        <v>996</v>
      </c>
      <c r="B32" s="100">
        <v>1</v>
      </c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13" t="s">
        <v>82</v>
      </c>
      <c r="B1" s="21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14" t="s">
        <v>780</v>
      </c>
      <c r="B6" s="21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11" t="s">
        <v>749</v>
      </c>
      <c r="B9" s="21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11" t="s">
        <v>73</v>
      </c>
      <c r="B12" s="21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11" t="s">
        <v>76</v>
      </c>
      <c r="B15" s="21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11" t="s">
        <v>78</v>
      </c>
      <c r="B17" s="21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11" t="s">
        <v>747</v>
      </c>
      <c r="B19" s="21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11" t="s">
        <v>784</v>
      </c>
      <c r="B21" s="21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3" workbookViewId="0">
      <selection activeCell="B58" sqref="B58"/>
    </sheetView>
  </sheetViews>
  <sheetFormatPr baseColWidth="10" defaultColWidth="9.140625" defaultRowHeight="15"/>
  <cols>
    <col min="1" max="1" width="27.5703125" customWidth="1"/>
    <col min="2" max="2" width="90.1406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15" t="s">
        <v>83</v>
      </c>
      <c r="B1" s="215"/>
    </row>
    <row r="2" spans="1:7">
      <c r="A2" s="10" t="s">
        <v>84</v>
      </c>
      <c r="B2" s="12">
        <v>42206</v>
      </c>
    </row>
    <row r="3" spans="1:7">
      <c r="A3" s="10" t="s">
        <v>750</v>
      </c>
      <c r="B3" s="12" t="s">
        <v>946</v>
      </c>
    </row>
    <row r="4" spans="1:7">
      <c r="A4" s="10" t="s">
        <v>751</v>
      </c>
      <c r="B4" s="12"/>
    </row>
    <row r="5" spans="1:7">
      <c r="A5" s="213" t="s">
        <v>85</v>
      </c>
      <c r="B5" s="216"/>
      <c r="G5" s="117" t="s">
        <v>800</v>
      </c>
    </row>
    <row r="6" spans="1:7">
      <c r="A6" s="88" t="s">
        <v>95</v>
      </c>
      <c r="B6" s="10" t="s">
        <v>947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948</v>
      </c>
      <c r="G8" s="117" t="s">
        <v>803</v>
      </c>
    </row>
    <row r="9" spans="1:7">
      <c r="A9" s="88" t="s">
        <v>86</v>
      </c>
      <c r="B9" s="10" t="s">
        <v>949</v>
      </c>
    </row>
    <row r="10" spans="1:7">
      <c r="A10" s="88" t="s">
        <v>86</v>
      </c>
      <c r="B10" s="10" t="s">
        <v>950</v>
      </c>
    </row>
    <row r="11" spans="1:7">
      <c r="A11" s="88" t="s">
        <v>86</v>
      </c>
      <c r="B11" s="10" t="s">
        <v>952</v>
      </c>
    </row>
    <row r="12" spans="1:7">
      <c r="A12" s="88" t="s">
        <v>86</v>
      </c>
      <c r="B12" s="10" t="s">
        <v>951</v>
      </c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947</v>
      </c>
    </row>
    <row r="50" spans="1:2">
      <c r="A50" s="10" t="s">
        <v>87</v>
      </c>
      <c r="B50" s="10" t="s">
        <v>950</v>
      </c>
    </row>
    <row r="51" spans="1:2">
      <c r="A51" s="10" t="s">
        <v>88</v>
      </c>
      <c r="B51" s="10" t="s">
        <v>951</v>
      </c>
    </row>
    <row r="52" spans="1:2">
      <c r="A52" s="10" t="s">
        <v>89</v>
      </c>
      <c r="B52" s="10" t="s">
        <v>949</v>
      </c>
    </row>
    <row r="53" spans="1:2">
      <c r="A53" s="10" t="s">
        <v>90</v>
      </c>
      <c r="B53" s="10" t="s">
        <v>952</v>
      </c>
    </row>
    <row r="54" spans="1:2">
      <c r="A54" s="10" t="s">
        <v>92</v>
      </c>
      <c r="B54" s="10" t="s">
        <v>948</v>
      </c>
    </row>
    <row r="55" spans="1:2">
      <c r="A55" s="10" t="s">
        <v>93</v>
      </c>
      <c r="B55" s="89" t="s">
        <v>953</v>
      </c>
    </row>
    <row r="56" spans="1:2">
      <c r="A56" s="10" t="s">
        <v>94</v>
      </c>
      <c r="B56" s="89" t="s">
        <v>953</v>
      </c>
    </row>
    <row r="57" spans="1:2">
      <c r="A57" s="111" t="s">
        <v>806</v>
      </c>
      <c r="B57" s="115" t="s">
        <v>804</v>
      </c>
    </row>
    <row r="58" spans="1:2">
      <c r="A58" s="10" t="s">
        <v>877</v>
      </c>
      <c r="B58" s="10" t="s">
        <v>947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4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58:B63 B49:B54">
      <formula1>$B$6:$B$47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6" sqref="B6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41793</v>
      </c>
    </row>
    <row r="4" spans="1:11">
      <c r="A4" s="10" t="s">
        <v>99</v>
      </c>
      <c r="B4" s="12">
        <v>41886</v>
      </c>
    </row>
    <row r="5" spans="1:11">
      <c r="A5" s="10" t="s">
        <v>100</v>
      </c>
      <c r="B5" s="12">
        <v>41995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41656</v>
      </c>
    </row>
    <row r="8" spans="1:11">
      <c r="A8" s="10" t="s">
        <v>102</v>
      </c>
      <c r="B8" s="12">
        <v>41758</v>
      </c>
    </row>
    <row r="9" spans="1:11">
      <c r="A9" s="10" t="s">
        <v>99</v>
      </c>
      <c r="B9" s="12">
        <v>41857</v>
      </c>
    </row>
    <row r="10" spans="1:11">
      <c r="A10" s="10" t="s">
        <v>100</v>
      </c>
      <c r="B10" s="12">
        <v>41935</v>
      </c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A16" sqref="A16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42061</v>
      </c>
    </row>
    <row r="3" spans="1:11">
      <c r="A3" s="10" t="s">
        <v>98</v>
      </c>
      <c r="B3" s="12">
        <v>42152</v>
      </c>
    </row>
    <row r="4" spans="1:11">
      <c r="A4" s="10" t="s">
        <v>99</v>
      </c>
      <c r="B4" s="12">
        <v>42241</v>
      </c>
    </row>
    <row r="5" spans="1:11">
      <c r="A5" s="10" t="s">
        <v>100</v>
      </c>
      <c r="B5" s="12">
        <v>42341</v>
      </c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42034</v>
      </c>
    </row>
    <row r="8" spans="1:11">
      <c r="A8" s="10" t="s">
        <v>102</v>
      </c>
      <c r="B8" s="12">
        <v>42122</v>
      </c>
    </row>
    <row r="9" spans="1:11">
      <c r="A9" s="10" t="s">
        <v>99</v>
      </c>
      <c r="B9" s="12">
        <v>42208</v>
      </c>
    </row>
    <row r="10" spans="1:11">
      <c r="A10" s="10" t="s">
        <v>100</v>
      </c>
      <c r="B10" s="12">
        <v>42303</v>
      </c>
    </row>
    <row r="11" spans="1:11">
      <c r="A11" s="111" t="s">
        <v>103</v>
      </c>
      <c r="B11" s="139" t="s">
        <v>763</v>
      </c>
    </row>
    <row r="12" spans="1:11">
      <c r="A12" s="10" t="s">
        <v>942</v>
      </c>
      <c r="B12" s="12">
        <v>42210</v>
      </c>
    </row>
    <row r="13" spans="1:11">
      <c r="A13" s="10" t="s">
        <v>943</v>
      </c>
      <c r="B13" s="12"/>
    </row>
    <row r="14" spans="1:11">
      <c r="A14" s="10" t="s">
        <v>944</v>
      </c>
      <c r="B14" s="12"/>
    </row>
    <row r="15" spans="1:11">
      <c r="A15" s="10" t="s">
        <v>945</v>
      </c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3" sqref="B1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42455</v>
      </c>
    </row>
    <row r="3" spans="1:11">
      <c r="A3" s="10" t="s">
        <v>98</v>
      </c>
      <c r="B3" s="12">
        <v>42538</v>
      </c>
    </row>
    <row r="4" spans="1:11">
      <c r="A4" s="10" t="s">
        <v>99</v>
      </c>
      <c r="B4" s="12">
        <v>42672</v>
      </c>
    </row>
    <row r="5" spans="1:11">
      <c r="A5" s="10" t="s">
        <v>100</v>
      </c>
      <c r="B5" s="12">
        <v>42699</v>
      </c>
    </row>
    <row r="6" spans="1:11">
      <c r="A6" s="111" t="s">
        <v>101</v>
      </c>
      <c r="B6" s="144" t="s">
        <v>763</v>
      </c>
    </row>
    <row r="7" spans="1:11">
      <c r="A7" s="10" t="s">
        <v>97</v>
      </c>
      <c r="B7" s="12">
        <v>42434</v>
      </c>
    </row>
    <row r="8" spans="1:11">
      <c r="A8" s="10" t="s">
        <v>102</v>
      </c>
      <c r="B8" s="12">
        <v>42535</v>
      </c>
    </row>
    <row r="9" spans="1:11">
      <c r="A9" s="10" t="s">
        <v>99</v>
      </c>
      <c r="B9" s="12">
        <v>42611</v>
      </c>
    </row>
    <row r="10" spans="1:11">
      <c r="A10" s="10" t="s">
        <v>100</v>
      </c>
      <c r="B10" s="12">
        <v>42692</v>
      </c>
    </row>
    <row r="11" spans="1:11">
      <c r="A11" s="111" t="s">
        <v>103</v>
      </c>
      <c r="B11" s="144" t="s">
        <v>763</v>
      </c>
    </row>
    <row r="12" spans="1:11">
      <c r="A12" s="10"/>
      <c r="B12" s="12">
        <v>42733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D14" sqref="D14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42797</v>
      </c>
    </row>
    <row r="3" spans="1:11">
      <c r="A3" s="10" t="s">
        <v>98</v>
      </c>
      <c r="B3" s="12">
        <v>42880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4" t="s">
        <v>763</v>
      </c>
    </row>
    <row r="7" spans="1:11">
      <c r="A7" s="10" t="s">
        <v>97</v>
      </c>
      <c r="B7" s="12">
        <v>42769</v>
      </c>
    </row>
    <row r="8" spans="1:11">
      <c r="A8" s="10" t="s">
        <v>102</v>
      </c>
      <c r="B8" s="12">
        <v>42853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2" zoomScale="120" zoomScaleNormal="120" workbookViewId="0">
      <selection activeCell="H506" sqref="H50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5.7109375" customWidth="1"/>
    <col min="4" max="4" width="26.7109375" customWidth="1"/>
    <col min="5" max="5" width="23.140625" customWidth="1"/>
    <col min="7" max="7" width="15.5703125" bestFit="1" customWidth="1"/>
    <col min="8" max="8" width="25.140625" customWidth="1"/>
    <col min="9" max="9" width="15.42578125" bestFit="1" customWidth="1"/>
    <col min="10" max="10" width="20.42578125" bestFit="1" customWidth="1"/>
  </cols>
  <sheetData>
    <row r="1" spans="1:14" ht="18.75">
      <c r="A1" s="176" t="s">
        <v>30</v>
      </c>
      <c r="B1" s="176"/>
      <c r="C1" s="176"/>
      <c r="D1" s="141" t="s">
        <v>853</v>
      </c>
      <c r="E1" s="141" t="s">
        <v>852</v>
      </c>
      <c r="G1" s="43" t="s">
        <v>31</v>
      </c>
      <c r="H1" s="44">
        <f>C2+C114</f>
        <v>1368509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f>C3+C67</f>
        <v>792500</v>
      </c>
      <c r="D2" s="26">
        <f>D3+D67</f>
        <v>792500</v>
      </c>
      <c r="E2" s="26">
        <f>E3+E67</f>
        <v>792500</v>
      </c>
      <c r="G2" s="39" t="s">
        <v>60</v>
      </c>
      <c r="H2" s="41">
        <f>C2</f>
        <v>792500</v>
      </c>
      <c r="I2" s="42"/>
      <c r="J2" s="40" t="b">
        <f>AND(H2=I2)</f>
        <v>0</v>
      </c>
    </row>
    <row r="3" spans="1:14">
      <c r="A3" s="181" t="s">
        <v>578</v>
      </c>
      <c r="B3" s="181"/>
      <c r="C3" s="23">
        <f>C4+C11+C38+C61</f>
        <v>436600</v>
      </c>
      <c r="D3" s="23">
        <f>D4+D11+D38+D61</f>
        <v>436600</v>
      </c>
      <c r="E3" s="23">
        <f>E4+E11+E38+E61</f>
        <v>436600</v>
      </c>
      <c r="G3" s="39" t="s">
        <v>57</v>
      </c>
      <c r="H3" s="41">
        <f t="shared" ref="H3:H66" si="0">C3</f>
        <v>436600</v>
      </c>
      <c r="I3" s="42"/>
      <c r="J3" s="40" t="b">
        <f>AND(H3=I3)</f>
        <v>0</v>
      </c>
    </row>
    <row r="4" spans="1:14" ht="15" customHeight="1">
      <c r="A4" s="177" t="s">
        <v>124</v>
      </c>
      <c r="B4" s="178"/>
      <c r="C4" s="21">
        <f>SUM(C5:C10)</f>
        <v>212000</v>
      </c>
      <c r="D4" s="21">
        <f>SUM(D5:D10)</f>
        <v>212000</v>
      </c>
      <c r="E4" s="21">
        <f>SUM(E5:E10)</f>
        <v>212000</v>
      </c>
      <c r="F4" s="17"/>
      <c r="G4" s="39" t="s">
        <v>53</v>
      </c>
      <c r="H4" s="41">
        <f t="shared" si="0"/>
        <v>212000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60000</v>
      </c>
      <c r="D5" s="2">
        <f>C5</f>
        <v>60000</v>
      </c>
      <c r="E5" s="2">
        <f>D5</f>
        <v>60000</v>
      </c>
      <c r="F5" s="17"/>
      <c r="G5" s="17"/>
      <c r="H5" s="41">
        <f t="shared" si="0"/>
        <v>60000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19000</v>
      </c>
      <c r="D6" s="2">
        <f t="shared" ref="D6:E10" si="1">C6</f>
        <v>19000</v>
      </c>
      <c r="E6" s="2">
        <f t="shared" si="1"/>
        <v>19000</v>
      </c>
      <c r="F6" s="17"/>
      <c r="G6" s="17"/>
      <c r="H6" s="41">
        <f t="shared" si="0"/>
        <v>19000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129000</v>
      </c>
      <c r="D7" s="2">
        <f t="shared" si="1"/>
        <v>129000</v>
      </c>
      <c r="E7" s="2">
        <f t="shared" si="1"/>
        <v>129000</v>
      </c>
      <c r="F7" s="17"/>
      <c r="G7" s="17"/>
      <c r="H7" s="41">
        <f t="shared" si="0"/>
        <v>129000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2000</v>
      </c>
      <c r="D9" s="2">
        <f t="shared" si="1"/>
        <v>2000</v>
      </c>
      <c r="E9" s="2">
        <f t="shared" si="1"/>
        <v>2000</v>
      </c>
      <c r="F9" s="17"/>
      <c r="G9" s="17"/>
      <c r="H9" s="41">
        <f t="shared" si="0"/>
        <v>2000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84750</v>
      </c>
      <c r="D11" s="21">
        <f>SUM(D12:D37)</f>
        <v>84750</v>
      </c>
      <c r="E11" s="21">
        <f>SUM(E12:E37)</f>
        <v>84750</v>
      </c>
      <c r="F11" s="17"/>
      <c r="G11" s="39" t="s">
        <v>54</v>
      </c>
      <c r="H11" s="41">
        <f t="shared" si="0"/>
        <v>84750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22500</v>
      </c>
      <c r="D12" s="2">
        <f>C12</f>
        <v>22500</v>
      </c>
      <c r="E12" s="2">
        <f>D12</f>
        <v>22500</v>
      </c>
      <c r="H12" s="41">
        <f t="shared" si="0"/>
        <v>22500</v>
      </c>
    </row>
    <row r="13" spans="1:14" outlineLevel="1">
      <c r="A13" s="3">
        <v>2102</v>
      </c>
      <c r="B13" s="1" t="s">
        <v>126</v>
      </c>
      <c r="C13" s="2">
        <v>25000</v>
      </c>
      <c r="D13" s="2">
        <f t="shared" ref="D13:E28" si="2">C13</f>
        <v>25000</v>
      </c>
      <c r="E13" s="2">
        <f t="shared" si="2"/>
        <v>25000</v>
      </c>
      <c r="H13" s="41">
        <f t="shared" si="0"/>
        <v>25000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250</v>
      </c>
      <c r="D18" s="2">
        <f t="shared" si="2"/>
        <v>250</v>
      </c>
      <c r="E18" s="2">
        <f t="shared" si="2"/>
        <v>250</v>
      </c>
      <c r="H18" s="41">
        <f t="shared" si="0"/>
        <v>250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2000</v>
      </c>
      <c r="D29" s="2">
        <f t="shared" ref="D29:E37" si="3">C29</f>
        <v>2000</v>
      </c>
      <c r="E29" s="2">
        <f t="shared" si="3"/>
        <v>2000</v>
      </c>
      <c r="H29" s="41">
        <f t="shared" si="0"/>
        <v>2000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3"/>
        <v>2000</v>
      </c>
      <c r="E33" s="2">
        <f t="shared" si="3"/>
        <v>2000</v>
      </c>
      <c r="H33" s="41">
        <f t="shared" si="0"/>
        <v>2000</v>
      </c>
    </row>
    <row r="34" spans="1:10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outlineLevel="1">
      <c r="A35" s="3">
        <v>2405</v>
      </c>
      <c r="B35" s="1" t="s">
        <v>8</v>
      </c>
      <c r="C35" s="2">
        <v>6000</v>
      </c>
      <c r="D35" s="2">
        <f t="shared" si="3"/>
        <v>6000</v>
      </c>
      <c r="E35" s="2">
        <f t="shared" si="3"/>
        <v>6000</v>
      </c>
      <c r="H35" s="41">
        <f t="shared" si="0"/>
        <v>6000</v>
      </c>
    </row>
    <row r="36" spans="1:10" outlineLevel="1">
      <c r="A36" s="3">
        <v>2406</v>
      </c>
      <c r="B36" s="1" t="s">
        <v>9</v>
      </c>
      <c r="C36" s="2">
        <v>4000</v>
      </c>
      <c r="D36" s="2">
        <f t="shared" si="3"/>
        <v>4000</v>
      </c>
      <c r="E36" s="2">
        <f t="shared" si="3"/>
        <v>4000</v>
      </c>
      <c r="H36" s="41">
        <f t="shared" si="0"/>
        <v>4000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7" t="s">
        <v>145</v>
      </c>
      <c r="B38" s="178"/>
      <c r="C38" s="21">
        <f>SUM(C39:C60)</f>
        <v>135350</v>
      </c>
      <c r="D38" s="21">
        <f>SUM(D39:D60)</f>
        <v>135350</v>
      </c>
      <c r="E38" s="21">
        <f>SUM(E39:E60)</f>
        <v>135350</v>
      </c>
      <c r="G38" s="39" t="s">
        <v>55</v>
      </c>
      <c r="H38" s="41">
        <f t="shared" si="0"/>
        <v>135350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0"/>
        <v>9000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7000</v>
      </c>
      <c r="D48" s="2">
        <f t="shared" si="4"/>
        <v>7000</v>
      </c>
      <c r="E48" s="2">
        <f t="shared" si="4"/>
        <v>7000</v>
      </c>
      <c r="H48" s="41">
        <f t="shared" si="0"/>
        <v>7000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48000</v>
      </c>
      <c r="D55" s="2">
        <f t="shared" si="4"/>
        <v>48000</v>
      </c>
      <c r="E55" s="2">
        <f t="shared" si="4"/>
        <v>48000</v>
      </c>
      <c r="H55" s="41">
        <f t="shared" si="0"/>
        <v>48000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50000</v>
      </c>
      <c r="D57" s="2">
        <f t="shared" si="5"/>
        <v>50000</v>
      </c>
      <c r="E57" s="2">
        <f t="shared" si="5"/>
        <v>50000</v>
      </c>
      <c r="H57" s="41">
        <f t="shared" si="0"/>
        <v>50000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7" t="s">
        <v>158</v>
      </c>
      <c r="B61" s="178"/>
      <c r="C61" s="22">
        <f>SUM(C62:C66)</f>
        <v>4500</v>
      </c>
      <c r="D61" s="22">
        <f>SUM(D62:D66)</f>
        <v>4500</v>
      </c>
      <c r="E61" s="22">
        <f>SUM(E62:E66)</f>
        <v>4500</v>
      </c>
      <c r="G61" s="39" t="s">
        <v>105</v>
      </c>
      <c r="H61" s="41">
        <f t="shared" si="0"/>
        <v>4500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4500</v>
      </c>
      <c r="D62" s="2">
        <f>C62</f>
        <v>4500</v>
      </c>
      <c r="E62" s="2">
        <f>D62</f>
        <v>4500</v>
      </c>
      <c r="H62" s="41">
        <f t="shared" si="0"/>
        <v>4500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1" t="s">
        <v>579</v>
      </c>
      <c r="B67" s="181"/>
      <c r="C67" s="25">
        <f>C97+C68</f>
        <v>355900</v>
      </c>
      <c r="D67" s="25">
        <f>D97+D68</f>
        <v>355900</v>
      </c>
      <c r="E67" s="25">
        <f>E97+E68</f>
        <v>355900</v>
      </c>
      <c r="G67" s="39" t="s">
        <v>59</v>
      </c>
      <c r="H67" s="41">
        <f t="shared" ref="H67:H130" si="7">C67</f>
        <v>355900</v>
      </c>
      <c r="I67" s="42"/>
      <c r="J67" s="40" t="b">
        <f>AND(H67=I67)</f>
        <v>0</v>
      </c>
    </row>
    <row r="68" spans="1:10">
      <c r="A68" s="177" t="s">
        <v>163</v>
      </c>
      <c r="B68" s="178"/>
      <c r="C68" s="21">
        <f>SUM(C69:C96)</f>
        <v>35400</v>
      </c>
      <c r="D68" s="21">
        <f>SUM(D69:D96)</f>
        <v>35400</v>
      </c>
      <c r="E68" s="21">
        <f>SUM(E69:E96)</f>
        <v>35400</v>
      </c>
      <c r="G68" s="39" t="s">
        <v>56</v>
      </c>
      <c r="H68" s="41">
        <f t="shared" si="7"/>
        <v>35400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1000</v>
      </c>
      <c r="D76" s="2">
        <f t="shared" si="8"/>
        <v>1000</v>
      </c>
      <c r="E76" s="2">
        <f t="shared" si="8"/>
        <v>1000</v>
      </c>
      <c r="H76" s="41">
        <f t="shared" si="7"/>
        <v>1000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19200</v>
      </c>
      <c r="D79" s="2">
        <f t="shared" si="8"/>
        <v>19200</v>
      </c>
      <c r="E79" s="2">
        <f t="shared" si="8"/>
        <v>19200</v>
      </c>
      <c r="H79" s="41">
        <f t="shared" si="7"/>
        <v>19200</v>
      </c>
    </row>
    <row r="80" spans="1:10" ht="15" customHeight="1" outlineLevel="1">
      <c r="A80" s="3">
        <v>5202</v>
      </c>
      <c r="B80" s="2" t="s">
        <v>172</v>
      </c>
      <c r="C80" s="2">
        <v>3400</v>
      </c>
      <c r="D80" s="2">
        <f t="shared" si="8"/>
        <v>3400</v>
      </c>
      <c r="E80" s="2">
        <f t="shared" si="8"/>
        <v>3400</v>
      </c>
      <c r="H80" s="41">
        <f t="shared" si="7"/>
        <v>3400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11300</v>
      </c>
      <c r="D93" s="2">
        <f t="shared" si="9"/>
        <v>11300</v>
      </c>
      <c r="E93" s="2">
        <f t="shared" si="9"/>
        <v>11300</v>
      </c>
      <c r="H93" s="41">
        <f t="shared" si="7"/>
        <v>11300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320500</v>
      </c>
      <c r="D97" s="21">
        <f>SUM(D98:D113)</f>
        <v>320500</v>
      </c>
      <c r="E97" s="21">
        <f>SUM(E98:E113)</f>
        <v>320500</v>
      </c>
      <c r="G97" s="39" t="s">
        <v>58</v>
      </c>
      <c r="H97" s="41">
        <f t="shared" si="7"/>
        <v>320500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315000</v>
      </c>
      <c r="D98" s="2">
        <f>C98</f>
        <v>315000</v>
      </c>
      <c r="E98" s="2">
        <f>D98</f>
        <v>315000</v>
      </c>
      <c r="H98" s="41">
        <f t="shared" si="7"/>
        <v>315000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4000</v>
      </c>
      <c r="D109" s="2">
        <f t="shared" si="10"/>
        <v>4000</v>
      </c>
      <c r="E109" s="2">
        <f t="shared" si="10"/>
        <v>4000</v>
      </c>
      <c r="H109" s="41">
        <f t="shared" si="7"/>
        <v>4000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2" t="s">
        <v>62</v>
      </c>
      <c r="B114" s="183"/>
      <c r="C114" s="26">
        <f>C115+C152+C177</f>
        <v>576009</v>
      </c>
      <c r="D114" s="26">
        <f>D115+D152+D177</f>
        <v>576009</v>
      </c>
      <c r="E114" s="26">
        <f>E115+E152+E177</f>
        <v>576009</v>
      </c>
      <c r="G114" s="39" t="s">
        <v>62</v>
      </c>
      <c r="H114" s="41">
        <f t="shared" si="7"/>
        <v>576009</v>
      </c>
      <c r="I114" s="42"/>
      <c r="J114" s="40" t="b">
        <f>AND(H114=I114)</f>
        <v>0</v>
      </c>
    </row>
    <row r="115" spans="1:10">
      <c r="A115" s="179" t="s">
        <v>580</v>
      </c>
      <c r="B115" s="180"/>
      <c r="C115" s="23">
        <f>C116+C135</f>
        <v>553236</v>
      </c>
      <c r="D115" s="23">
        <f>D116+D135</f>
        <v>553236</v>
      </c>
      <c r="E115" s="23">
        <f>E116+E135</f>
        <v>553236</v>
      </c>
      <c r="G115" s="39" t="s">
        <v>61</v>
      </c>
      <c r="H115" s="41">
        <f t="shared" si="7"/>
        <v>553236</v>
      </c>
      <c r="I115" s="42"/>
      <c r="J115" s="40" t="b">
        <f>AND(H115=I115)</f>
        <v>0</v>
      </c>
    </row>
    <row r="116" spans="1:10" ht="15" customHeight="1">
      <c r="A116" s="177" t="s">
        <v>195</v>
      </c>
      <c r="B116" s="178"/>
      <c r="C116" s="21">
        <f>C117+C120+C123+C126+C129+C132</f>
        <v>173512</v>
      </c>
      <c r="D116" s="21">
        <f>D117+D120+D123+D126+D129+D132</f>
        <v>173512</v>
      </c>
      <c r="E116" s="21">
        <f>E117+E120+E123+E126+E129+E132</f>
        <v>173512</v>
      </c>
      <c r="G116" s="39" t="s">
        <v>583</v>
      </c>
      <c r="H116" s="41">
        <f t="shared" si="7"/>
        <v>173512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171451</v>
      </c>
      <c r="D117" s="2">
        <f>D118+D119</f>
        <v>171451</v>
      </c>
      <c r="E117" s="2">
        <f>E118+E119</f>
        <v>171451</v>
      </c>
      <c r="H117" s="41">
        <f t="shared" si="7"/>
        <v>171451</v>
      </c>
    </row>
    <row r="118" spans="1:10" ht="15" customHeight="1" outlineLevel="2">
      <c r="A118" s="130"/>
      <c r="B118" s="129" t="s">
        <v>855</v>
      </c>
      <c r="C118" s="128">
        <v>171451</v>
      </c>
      <c r="D118" s="128">
        <f>C118</f>
        <v>171451</v>
      </c>
      <c r="E118" s="128">
        <f>D118</f>
        <v>171451</v>
      </c>
      <c r="H118" s="41">
        <f t="shared" si="7"/>
        <v>171451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2061</v>
      </c>
      <c r="D120" s="2">
        <f>D121+D122</f>
        <v>2061</v>
      </c>
      <c r="E120" s="2">
        <f>E121+E122</f>
        <v>2061</v>
      </c>
      <c r="H120" s="41">
        <f t="shared" si="7"/>
        <v>2061</v>
      </c>
    </row>
    <row r="121" spans="1:10" ht="15" customHeight="1" outlineLevel="2">
      <c r="A121" s="130"/>
      <c r="B121" s="129" t="s">
        <v>855</v>
      </c>
      <c r="C121" s="128">
        <v>2061</v>
      </c>
      <c r="D121" s="128">
        <f>C121</f>
        <v>2061</v>
      </c>
      <c r="E121" s="128">
        <f>D121</f>
        <v>2061</v>
      </c>
      <c r="H121" s="41">
        <f t="shared" si="7"/>
        <v>2061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7" t="s">
        <v>202</v>
      </c>
      <c r="B135" s="178"/>
      <c r="C135" s="21">
        <f>C136+C140+C143+C146+C149</f>
        <v>379724</v>
      </c>
      <c r="D135" s="21">
        <f>D136+D140+D143+D146+D149</f>
        <v>379724</v>
      </c>
      <c r="E135" s="21">
        <f>E136+E140+E143+E146+E149</f>
        <v>379724</v>
      </c>
      <c r="G135" s="39" t="s">
        <v>584</v>
      </c>
      <c r="H135" s="41">
        <f t="shared" si="11"/>
        <v>379724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258115</v>
      </c>
      <c r="D136" s="2">
        <f>D137+D138+D139</f>
        <v>258115</v>
      </c>
      <c r="E136" s="2">
        <f>E137+E138+E139</f>
        <v>258115</v>
      </c>
      <c r="H136" s="41">
        <f t="shared" si="11"/>
        <v>258115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240000</v>
      </c>
      <c r="D138" s="128">
        <f t="shared" ref="D138:E139" si="12">C138</f>
        <v>240000</v>
      </c>
      <c r="E138" s="128">
        <f t="shared" si="12"/>
        <v>240000</v>
      </c>
      <c r="H138" s="41">
        <f t="shared" si="11"/>
        <v>240000</v>
      </c>
    </row>
    <row r="139" spans="1:10" ht="15" customHeight="1" outlineLevel="2">
      <c r="A139" s="130"/>
      <c r="B139" s="129" t="s">
        <v>861</v>
      </c>
      <c r="C139" s="128">
        <v>18115</v>
      </c>
      <c r="D139" s="128">
        <f t="shared" si="12"/>
        <v>18115</v>
      </c>
      <c r="E139" s="128">
        <f t="shared" si="12"/>
        <v>18115</v>
      </c>
      <c r="H139" s="41">
        <f t="shared" si="11"/>
        <v>18115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121609</v>
      </c>
      <c r="D149" s="2">
        <f>D150+D151</f>
        <v>121609</v>
      </c>
      <c r="E149" s="2">
        <f>E150+E151</f>
        <v>121609</v>
      </c>
      <c r="H149" s="41">
        <f t="shared" si="11"/>
        <v>121609</v>
      </c>
    </row>
    <row r="150" spans="1:10" ht="15" customHeight="1" outlineLevel="2">
      <c r="A150" s="130"/>
      <c r="B150" s="129" t="s">
        <v>855</v>
      </c>
      <c r="C150" s="128">
        <v>121609</v>
      </c>
      <c r="D150" s="128">
        <f>C150</f>
        <v>121609</v>
      </c>
      <c r="E150" s="128">
        <f>D150</f>
        <v>121609</v>
      </c>
      <c r="H150" s="41">
        <f t="shared" si="11"/>
        <v>121609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9" t="s">
        <v>581</v>
      </c>
      <c r="B152" s="180"/>
      <c r="C152" s="23">
        <f>C153+C163+C170</f>
        <v>22773</v>
      </c>
      <c r="D152" s="23">
        <f>D153+D163+D170</f>
        <v>22773</v>
      </c>
      <c r="E152" s="23">
        <f>E153+E163+E170</f>
        <v>22773</v>
      </c>
      <c r="G152" s="39" t="s">
        <v>66</v>
      </c>
      <c r="H152" s="41">
        <f t="shared" si="11"/>
        <v>22773</v>
      </c>
      <c r="I152" s="42"/>
      <c r="J152" s="40" t="b">
        <f>AND(H152=I152)</f>
        <v>0</v>
      </c>
    </row>
    <row r="153" spans="1:10">
      <c r="A153" s="177" t="s">
        <v>208</v>
      </c>
      <c r="B153" s="178"/>
      <c r="C153" s="21">
        <f>C154+C157+C160</f>
        <v>22773</v>
      </c>
      <c r="D153" s="21">
        <f>D154+D157+D160</f>
        <v>22773</v>
      </c>
      <c r="E153" s="21">
        <f>E154+E157+E160</f>
        <v>22773</v>
      </c>
      <c r="G153" s="39" t="s">
        <v>585</v>
      </c>
      <c r="H153" s="41">
        <f t="shared" si="11"/>
        <v>22773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22773</v>
      </c>
      <c r="D154" s="2">
        <f>D155+D156</f>
        <v>22773</v>
      </c>
      <c r="E154" s="2">
        <f>E155+E156</f>
        <v>22773</v>
      </c>
      <c r="H154" s="41">
        <f t="shared" si="11"/>
        <v>22773</v>
      </c>
    </row>
    <row r="155" spans="1:10" ht="15" customHeight="1" outlineLevel="2">
      <c r="A155" s="130"/>
      <c r="B155" s="129" t="s">
        <v>855</v>
      </c>
      <c r="C155" s="128">
        <v>22773</v>
      </c>
      <c r="D155" s="128">
        <f>C155</f>
        <v>22773</v>
      </c>
      <c r="E155" s="128">
        <f>D155</f>
        <v>22773</v>
      </c>
      <c r="H155" s="41">
        <f t="shared" si="11"/>
        <v>22773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6" t="s">
        <v>67</v>
      </c>
      <c r="B256" s="176"/>
      <c r="C256" s="176"/>
      <c r="D256" s="141" t="s">
        <v>853</v>
      </c>
      <c r="E256" s="141" t="s">
        <v>852</v>
      </c>
      <c r="G256" s="47" t="s">
        <v>589</v>
      </c>
      <c r="H256" s="48">
        <f>C257+C559</f>
        <v>1368509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701000</v>
      </c>
      <c r="D257" s="37">
        <f>D258+D550</f>
        <v>700200</v>
      </c>
      <c r="E257" s="37">
        <f>E258+E550</f>
        <v>700200</v>
      </c>
      <c r="G257" s="39" t="s">
        <v>60</v>
      </c>
      <c r="H257" s="41">
        <f>C257</f>
        <v>701000</v>
      </c>
      <c r="I257" s="42"/>
      <c r="J257" s="40" t="b">
        <f>AND(H257=I257)</f>
        <v>0</v>
      </c>
    </row>
    <row r="258" spans="1:10">
      <c r="A258" s="164" t="s">
        <v>266</v>
      </c>
      <c r="B258" s="165"/>
      <c r="C258" s="36">
        <f>C259+C339+C483+C547</f>
        <v>656000</v>
      </c>
      <c r="D258" s="36">
        <f>D259+D339+D483+D547</f>
        <v>655200</v>
      </c>
      <c r="E258" s="36">
        <f>E259+E339+E483+E547</f>
        <v>655200</v>
      </c>
      <c r="G258" s="39" t="s">
        <v>57</v>
      </c>
      <c r="H258" s="41">
        <f t="shared" ref="H258:H321" si="21">C258</f>
        <v>656000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406136</v>
      </c>
      <c r="D259" s="33">
        <f>D260+D263+D314</f>
        <v>406136</v>
      </c>
      <c r="E259" s="33">
        <f>E260+E263+E314</f>
        <v>406136</v>
      </c>
      <c r="G259" s="39" t="s">
        <v>590</v>
      </c>
      <c r="H259" s="41">
        <f t="shared" si="21"/>
        <v>406136</v>
      </c>
      <c r="I259" s="42"/>
      <c r="J259" s="40" t="b">
        <f>AND(H259=I259)</f>
        <v>0</v>
      </c>
    </row>
    <row r="260" spans="1:10" outlineLevel="1">
      <c r="A260" s="166" t="s">
        <v>268</v>
      </c>
      <c r="B260" s="167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 t="shared" si="21"/>
        <v>3456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1">
        <f t="shared" si="21"/>
        <v>2496</v>
      </c>
    </row>
    <row r="263" spans="1:10" outlineLevel="1">
      <c r="A263" s="166" t="s">
        <v>269</v>
      </c>
      <c r="B263" s="167"/>
      <c r="C263" s="32">
        <f>C264+C265+C289+C296+C298+C302+C305+C308+C313</f>
        <v>391563</v>
      </c>
      <c r="D263" s="32">
        <f>D264+D265+D289+D296+D298+D302+D305+D308+D313</f>
        <v>391563</v>
      </c>
      <c r="E263" s="32">
        <f>E264+E265+E289+E296+E298+E302+E305+E308+E313</f>
        <v>391563</v>
      </c>
      <c r="H263" s="41">
        <f t="shared" si="21"/>
        <v>391563</v>
      </c>
    </row>
    <row r="264" spans="1:10" outlineLevel="2">
      <c r="A264" s="6">
        <v>1101</v>
      </c>
      <c r="B264" s="4" t="s">
        <v>34</v>
      </c>
      <c r="C264" s="5">
        <v>165793</v>
      </c>
      <c r="D264" s="5">
        <f>C264</f>
        <v>165793</v>
      </c>
      <c r="E264" s="5">
        <f>D264</f>
        <v>165793</v>
      </c>
      <c r="H264" s="41">
        <f t="shared" si="21"/>
        <v>165793</v>
      </c>
    </row>
    <row r="265" spans="1:10" outlineLevel="2">
      <c r="A265" s="6">
        <v>1101</v>
      </c>
      <c r="B265" s="4" t="s">
        <v>35</v>
      </c>
      <c r="C265" s="5">
        <v>140269</v>
      </c>
      <c r="D265" s="5">
        <v>140269</v>
      </c>
      <c r="E265" s="5">
        <v>140269</v>
      </c>
      <c r="H265" s="41">
        <f t="shared" si="21"/>
        <v>140269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4860</v>
      </c>
      <c r="D289" s="5">
        <v>4860</v>
      </c>
      <c r="E289" s="5">
        <v>4860</v>
      </c>
      <c r="H289" s="41">
        <f t="shared" si="21"/>
        <v>4860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12725</v>
      </c>
      <c r="D298" s="5">
        <v>12725</v>
      </c>
      <c r="E298" s="5">
        <v>12725</v>
      </c>
      <c r="H298" s="41">
        <f t="shared" si="21"/>
        <v>12725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1500</v>
      </c>
      <c r="D302" s="5">
        <v>1500</v>
      </c>
      <c r="E302" s="5">
        <v>1500</v>
      </c>
      <c r="H302" s="41">
        <f t="shared" si="21"/>
        <v>1500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6322</v>
      </c>
      <c r="D305" s="5">
        <v>6322</v>
      </c>
      <c r="E305" s="5">
        <v>6322</v>
      </c>
      <c r="H305" s="41">
        <f t="shared" si="21"/>
        <v>6322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59494</v>
      </c>
      <c r="D308" s="5">
        <v>59494</v>
      </c>
      <c r="E308" s="5">
        <v>59494</v>
      </c>
      <c r="H308" s="41">
        <f t="shared" si="21"/>
        <v>59494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6" t="s">
        <v>601</v>
      </c>
      <c r="B314" s="167"/>
      <c r="C314" s="32">
        <f>C315+C325+C331+C336+C337+C338+C328</f>
        <v>11117</v>
      </c>
      <c r="D314" s="32">
        <f t="shared" ref="D314:E314" si="27">D315+D325+D331+D336+D337+D338+D328</f>
        <v>11117</v>
      </c>
      <c r="E314" s="32">
        <f t="shared" si="27"/>
        <v>11117</v>
      </c>
      <c r="H314" s="41">
        <f t="shared" si="21"/>
        <v>11117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outlineLevel="2">
      <c r="A325" s="6">
        <v>1102</v>
      </c>
      <c r="B325" s="4" t="s">
        <v>263</v>
      </c>
      <c r="C325" s="5">
        <v>9480</v>
      </c>
      <c r="D325" s="5">
        <v>9480</v>
      </c>
      <c r="E325" s="5">
        <v>9480</v>
      </c>
      <c r="H325" s="41">
        <f t="shared" si="29"/>
        <v>9480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outlineLevel="2">
      <c r="A331" s="6">
        <v>1102</v>
      </c>
      <c r="B331" s="4" t="s">
        <v>39</v>
      </c>
      <c r="C331" s="5">
        <v>1637</v>
      </c>
      <c r="D331" s="5">
        <v>1637</v>
      </c>
      <c r="E331" s="5">
        <v>1637</v>
      </c>
      <c r="H331" s="41">
        <f t="shared" si="29"/>
        <v>1637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>
      <c r="A339" s="162" t="s">
        <v>270</v>
      </c>
      <c r="B339" s="163"/>
      <c r="C339" s="33">
        <f>C340+C444+C482</f>
        <v>221208</v>
      </c>
      <c r="D339" s="33">
        <f>D340+D444+D482</f>
        <v>220408</v>
      </c>
      <c r="E339" s="33">
        <f>E340+E444+E482</f>
        <v>220408</v>
      </c>
      <c r="G339" s="39" t="s">
        <v>591</v>
      </c>
      <c r="H339" s="41">
        <f t="shared" si="29"/>
        <v>221208</v>
      </c>
      <c r="I339" s="42"/>
      <c r="J339" s="40" t="b">
        <f>AND(H339=I339)</f>
        <v>0</v>
      </c>
    </row>
    <row r="340" spans="1:10" outlineLevel="1">
      <c r="A340" s="166" t="s">
        <v>271</v>
      </c>
      <c r="B340" s="167"/>
      <c r="C340" s="32">
        <f>C341+C342+C343+C344+C347+C348+C353+C356+C357+C362+C367+C368+C371+C372+C373+C376+C377+C378+C382+C388+C391+C392+C395+C398+C399+C404+C407+C408+C409+C412+C415+C416+C419+C420+C421+C422+C429+C443</f>
        <v>191708</v>
      </c>
      <c r="D340" s="32">
        <f>D341+D342+D343+D344+D347+D348+D353+D356+D357+D362+D367+BH290668+D371+D372+D373+D376+D377+D378+D382+D388+D391+D392+D395+D398+D399+D404+D407+D408+D409+D412+D415+D416+D419+D420+D421+D422+D429+D443</f>
        <v>190908</v>
      </c>
      <c r="E340" s="32">
        <f>E341+E342+E343+E344+E347+E348+E353+E356+E357+E362+E367+BI290668+E371+E372+E373+E376+E377+E378+E382+E388+E391+E392+E395+E398+E399+E404+E407+E408+E409+E412+E415+E416+E419+E420+E421+E422+E429+E443</f>
        <v>190908</v>
      </c>
      <c r="H340" s="41">
        <f t="shared" si="29"/>
        <v>191708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9"/>
        <v>0</v>
      </c>
    </row>
    <row r="342" spans="1:10" outlineLevel="2">
      <c r="A342" s="6">
        <v>2201</v>
      </c>
      <c r="B342" s="4" t="s">
        <v>40</v>
      </c>
      <c r="C342" s="5">
        <v>2403</v>
      </c>
      <c r="D342" s="5">
        <f t="shared" ref="D342:E343" si="32">C342</f>
        <v>2403</v>
      </c>
      <c r="E342" s="5">
        <f t="shared" si="32"/>
        <v>2403</v>
      </c>
      <c r="H342" s="41">
        <f t="shared" si="29"/>
        <v>2403</v>
      </c>
    </row>
    <row r="343" spans="1:10" outlineLevel="2">
      <c r="A343" s="6">
        <v>2201</v>
      </c>
      <c r="B343" s="4" t="s">
        <v>41</v>
      </c>
      <c r="C343" s="5">
        <v>86000</v>
      </c>
      <c r="D343" s="5">
        <f t="shared" si="32"/>
        <v>86000</v>
      </c>
      <c r="E343" s="5">
        <f t="shared" si="32"/>
        <v>86000</v>
      </c>
      <c r="H343" s="41">
        <f t="shared" si="29"/>
        <v>86000</v>
      </c>
    </row>
    <row r="344" spans="1:10" outlineLevel="2">
      <c r="A344" s="6">
        <v>2201</v>
      </c>
      <c r="B344" s="4" t="s">
        <v>273</v>
      </c>
      <c r="C344" s="5">
        <f>SUM(C345:C346)</f>
        <v>4700</v>
      </c>
      <c r="D344" s="5">
        <f>SUM(D345:D346)</f>
        <v>4700</v>
      </c>
      <c r="E344" s="5">
        <f>SUM(E345:E346)</f>
        <v>4700</v>
      </c>
      <c r="H344" s="41">
        <f t="shared" si="29"/>
        <v>4700</v>
      </c>
    </row>
    <row r="345" spans="1:10" outlineLevel="3">
      <c r="A345" s="29"/>
      <c r="B345" s="28" t="s">
        <v>274</v>
      </c>
      <c r="C345" s="30">
        <v>2500</v>
      </c>
      <c r="D345" s="30">
        <f t="shared" ref="D345:E347" si="33">C345</f>
        <v>2500</v>
      </c>
      <c r="E345" s="30">
        <f t="shared" si="33"/>
        <v>2500</v>
      </c>
      <c r="H345" s="41">
        <f t="shared" si="29"/>
        <v>2500</v>
      </c>
    </row>
    <row r="346" spans="1:10" outlineLevel="3">
      <c r="A346" s="29"/>
      <c r="B346" s="28" t="s">
        <v>275</v>
      </c>
      <c r="C346" s="30">
        <v>2200</v>
      </c>
      <c r="D346" s="30">
        <f t="shared" si="33"/>
        <v>2200</v>
      </c>
      <c r="E346" s="30">
        <f t="shared" si="33"/>
        <v>2200</v>
      </c>
      <c r="H346" s="41">
        <f t="shared" si="29"/>
        <v>2200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3"/>
        <v>10000</v>
      </c>
      <c r="E347" s="5">
        <f t="shared" si="33"/>
        <v>10000</v>
      </c>
      <c r="H347" s="41">
        <f t="shared" si="29"/>
        <v>10000</v>
      </c>
    </row>
    <row r="348" spans="1:10" outlineLevel="2">
      <c r="A348" s="6">
        <v>2201</v>
      </c>
      <c r="B348" s="4" t="s">
        <v>277</v>
      </c>
      <c r="C348" s="5">
        <f>SUM(C349:C352)</f>
        <v>22000</v>
      </c>
      <c r="D348" s="5">
        <f>SUM(D349:D352)</f>
        <v>22000</v>
      </c>
      <c r="E348" s="5">
        <f>SUM(E349:E352)</f>
        <v>22000</v>
      </c>
      <c r="H348" s="41">
        <f t="shared" si="29"/>
        <v>22000</v>
      </c>
    </row>
    <row r="349" spans="1:10" outlineLevel="3">
      <c r="A349" s="29"/>
      <c r="B349" s="28" t="s">
        <v>278</v>
      </c>
      <c r="C349" s="30">
        <v>22000</v>
      </c>
      <c r="D349" s="30">
        <f>C349</f>
        <v>22000</v>
      </c>
      <c r="E349" s="30">
        <f>D349</f>
        <v>22000</v>
      </c>
      <c r="H349" s="41">
        <f t="shared" si="29"/>
        <v>22000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4"/>
        <v>0</v>
      </c>
      <c r="E351" s="30">
        <f t="shared" si="34"/>
        <v>0</v>
      </c>
      <c r="H351" s="41">
        <f t="shared" si="29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4"/>
        <v>0</v>
      </c>
      <c r="E352" s="30">
        <f t="shared" si="34"/>
        <v>0</v>
      </c>
      <c r="H352" s="41">
        <f t="shared" si="29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9"/>
        <v>600</v>
      </c>
    </row>
    <row r="354" spans="1:8" outlineLevel="3">
      <c r="A354" s="29"/>
      <c r="B354" s="28" t="s">
        <v>42</v>
      </c>
      <c r="C354" s="30">
        <v>600</v>
      </c>
      <c r="D354" s="30">
        <f t="shared" ref="D354:E356" si="35">C354</f>
        <v>600</v>
      </c>
      <c r="E354" s="30">
        <f t="shared" si="35"/>
        <v>600</v>
      </c>
      <c r="H354" s="41">
        <f t="shared" si="29"/>
        <v>600</v>
      </c>
    </row>
    <row r="355" spans="1:8" outlineLevel="3">
      <c r="A355" s="29"/>
      <c r="B355" s="28" t="s">
        <v>283</v>
      </c>
      <c r="C355" s="30">
        <v>0</v>
      </c>
      <c r="D355" s="30">
        <f t="shared" si="35"/>
        <v>0</v>
      </c>
      <c r="E355" s="30">
        <f t="shared" si="35"/>
        <v>0</v>
      </c>
      <c r="H355" s="41">
        <f t="shared" si="29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5"/>
        <v>1000</v>
      </c>
      <c r="E356" s="5">
        <f t="shared" si="35"/>
        <v>1000</v>
      </c>
      <c r="H356" s="41">
        <f t="shared" si="29"/>
        <v>1000</v>
      </c>
    </row>
    <row r="357" spans="1:8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 t="shared" si="29"/>
        <v>6000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9"/>
        <v>4000</v>
      </c>
    </row>
    <row r="359" spans="1:8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outlineLevel="3">
      <c r="A360" s="29"/>
      <c r="B360" s="28" t="s">
        <v>288</v>
      </c>
      <c r="C360" s="30">
        <v>2000</v>
      </c>
      <c r="D360" s="30">
        <f t="shared" si="36"/>
        <v>2000</v>
      </c>
      <c r="E360" s="30">
        <f t="shared" si="36"/>
        <v>2000</v>
      </c>
      <c r="H360" s="41">
        <f t="shared" si="29"/>
        <v>2000</v>
      </c>
    </row>
    <row r="361" spans="1:8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outlineLevel="2">
      <c r="A362" s="6">
        <v>2201</v>
      </c>
      <c r="B362" s="4" t="s">
        <v>290</v>
      </c>
      <c r="C362" s="5">
        <f>SUM(C363:C366)</f>
        <v>26400</v>
      </c>
      <c r="D362" s="5">
        <f>SUM(D363:D366)</f>
        <v>26400</v>
      </c>
      <c r="E362" s="5">
        <f>SUM(E363:E366)</f>
        <v>26400</v>
      </c>
      <c r="H362" s="41">
        <f t="shared" si="29"/>
        <v>26400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9"/>
        <v>3000</v>
      </c>
    </row>
    <row r="364" spans="1:8" outlineLevel="3">
      <c r="A364" s="29"/>
      <c r="B364" s="28" t="s">
        <v>292</v>
      </c>
      <c r="C364" s="30">
        <v>23000</v>
      </c>
      <c r="D364" s="30">
        <f t="shared" ref="D364:E366" si="37">C364</f>
        <v>23000</v>
      </c>
      <c r="E364" s="30">
        <f t="shared" si="37"/>
        <v>23000</v>
      </c>
      <c r="H364" s="41">
        <f t="shared" si="29"/>
        <v>23000</v>
      </c>
    </row>
    <row r="365" spans="1:8" outlineLevel="3">
      <c r="A365" s="29"/>
      <c r="B365" s="28" t="s">
        <v>293</v>
      </c>
      <c r="C365" s="30">
        <v>400</v>
      </c>
      <c r="D365" s="30">
        <f t="shared" si="37"/>
        <v>400</v>
      </c>
      <c r="E365" s="30">
        <f t="shared" si="37"/>
        <v>400</v>
      </c>
      <c r="H365" s="41">
        <f t="shared" si="29"/>
        <v>400</v>
      </c>
    </row>
    <row r="366" spans="1:8" outlineLevel="3">
      <c r="A366" s="29"/>
      <c r="B366" s="28" t="s">
        <v>294</v>
      </c>
      <c r="C366" s="30"/>
      <c r="D366" s="30">
        <f t="shared" si="37"/>
        <v>0</v>
      </c>
      <c r="E366" s="30">
        <f t="shared" si="37"/>
        <v>0</v>
      </c>
      <c r="H366" s="41">
        <f t="shared" si="29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9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8"/>
        <v>5000</v>
      </c>
      <c r="E371" s="5">
        <f t="shared" si="38"/>
        <v>5000</v>
      </c>
      <c r="H371" s="41">
        <f t="shared" si="29"/>
        <v>5000</v>
      </c>
    </row>
    <row r="372" spans="1:8" outlineLevel="2">
      <c r="A372" s="6">
        <v>2201</v>
      </c>
      <c r="B372" s="4" t="s">
        <v>45</v>
      </c>
      <c r="C372" s="5">
        <v>4500</v>
      </c>
      <c r="D372" s="5">
        <f t="shared" si="38"/>
        <v>4500</v>
      </c>
      <c r="E372" s="5">
        <f t="shared" si="38"/>
        <v>4500</v>
      </c>
      <c r="H372" s="41">
        <f t="shared" si="29"/>
        <v>4500</v>
      </c>
    </row>
    <row r="373" spans="1:8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  <c r="H373" s="41">
        <f t="shared" si="29"/>
        <v>25</v>
      </c>
    </row>
    <row r="374" spans="1:8" outlineLevel="3">
      <c r="A374" s="29"/>
      <c r="B374" s="28" t="s">
        <v>299</v>
      </c>
      <c r="C374" s="30">
        <v>25</v>
      </c>
      <c r="D374" s="30">
        <f t="shared" ref="D374:E377" si="39">C374</f>
        <v>25</v>
      </c>
      <c r="E374" s="30">
        <f t="shared" si="39"/>
        <v>25</v>
      </c>
      <c r="H374" s="41">
        <f t="shared" si="29"/>
        <v>25</v>
      </c>
    </row>
    <row r="375" spans="1:8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9"/>
        <v>0</v>
      </c>
      <c r="E376" s="5">
        <f t="shared" si="39"/>
        <v>0</v>
      </c>
      <c r="H376" s="41">
        <f t="shared" si="29"/>
        <v>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9"/>
        <v>2000</v>
      </c>
      <c r="E377" s="5">
        <f t="shared" si="39"/>
        <v>2000</v>
      </c>
      <c r="H377" s="41">
        <f t="shared" si="29"/>
        <v>2000</v>
      </c>
    </row>
    <row r="378" spans="1:8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  <c r="H378" s="41">
        <f t="shared" si="29"/>
        <v>4000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9"/>
        <v>2000</v>
      </c>
    </row>
    <row r="380" spans="1:8" outlineLevel="3">
      <c r="A380" s="29"/>
      <c r="B380" s="28" t="s">
        <v>113</v>
      </c>
      <c r="C380" s="30"/>
      <c r="D380" s="30">
        <f t="shared" ref="D380:E381" si="40">C380</f>
        <v>0</v>
      </c>
      <c r="E380" s="30">
        <f t="shared" si="40"/>
        <v>0</v>
      </c>
      <c r="H380" s="41">
        <f t="shared" si="29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40"/>
        <v>2000</v>
      </c>
      <c r="E381" s="30">
        <f t="shared" si="40"/>
        <v>2000</v>
      </c>
      <c r="H381" s="41">
        <f t="shared" si="29"/>
        <v>2000</v>
      </c>
    </row>
    <row r="382" spans="1:8" outlineLevel="2">
      <c r="A382" s="6">
        <v>2201</v>
      </c>
      <c r="B382" s="4" t="s">
        <v>114</v>
      </c>
      <c r="C382" s="5">
        <f>SUM(C383:C387)</f>
        <v>2500</v>
      </c>
      <c r="D382" s="5">
        <f>SUM(D383:D387)</f>
        <v>2500</v>
      </c>
      <c r="E382" s="5">
        <f>SUM(E383:E387)</f>
        <v>2500</v>
      </c>
      <c r="H382" s="41">
        <f t="shared" si="29"/>
        <v>2500</v>
      </c>
    </row>
    <row r="383" spans="1:8" outlineLevel="3">
      <c r="A383" s="29"/>
      <c r="B383" s="28" t="s">
        <v>304</v>
      </c>
      <c r="C383" s="30">
        <v>850</v>
      </c>
      <c r="D383" s="30">
        <f>C383</f>
        <v>850</v>
      </c>
      <c r="E383" s="30">
        <f>D383</f>
        <v>850</v>
      </c>
      <c r="H383" s="41">
        <f t="shared" si="29"/>
        <v>850</v>
      </c>
    </row>
    <row r="384" spans="1:8" outlineLevel="3">
      <c r="A384" s="29"/>
      <c r="B384" s="28" t="s">
        <v>305</v>
      </c>
      <c r="C384" s="30">
        <v>350</v>
      </c>
      <c r="D384" s="30">
        <f t="shared" ref="D384:E387" si="41">C384</f>
        <v>350</v>
      </c>
      <c r="E384" s="30">
        <f t="shared" si="41"/>
        <v>350</v>
      </c>
      <c r="H384" s="41">
        <f t="shared" si="29"/>
        <v>350</v>
      </c>
    </row>
    <row r="385" spans="1:8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outlineLevel="3">
      <c r="A386" s="29"/>
      <c r="B386" s="28" t="s">
        <v>307</v>
      </c>
      <c r="C386" s="30">
        <v>1300</v>
      </c>
      <c r="D386" s="30">
        <f t="shared" si="41"/>
        <v>1300</v>
      </c>
      <c r="E386" s="30">
        <f t="shared" si="41"/>
        <v>1300</v>
      </c>
      <c r="H386" s="41">
        <f t="shared" ref="H386:H449" si="42">C386</f>
        <v>1300</v>
      </c>
    </row>
    <row r="387" spans="1:8" outlineLevel="3">
      <c r="A387" s="29"/>
      <c r="B387" s="28" t="s">
        <v>308</v>
      </c>
      <c r="C387" s="30"/>
      <c r="D387" s="30">
        <f t="shared" si="41"/>
        <v>0</v>
      </c>
      <c r="E387" s="30">
        <f t="shared" si="41"/>
        <v>0</v>
      </c>
      <c r="H387" s="41">
        <f t="shared" si="42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2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3">C389</f>
        <v>500</v>
      </c>
      <c r="E389" s="30">
        <f t="shared" si="43"/>
        <v>500</v>
      </c>
      <c r="H389" s="41">
        <f t="shared" si="42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3"/>
        <v>0</v>
      </c>
      <c r="E391" s="5">
        <f t="shared" si="43"/>
        <v>0</v>
      </c>
      <c r="H391" s="41">
        <f t="shared" si="42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4400</v>
      </c>
      <c r="D392" s="5">
        <f>SUM(D393:D394)</f>
        <v>4400</v>
      </c>
      <c r="E392" s="5">
        <f>SUM(E393:E394)</f>
        <v>4400</v>
      </c>
      <c r="H392" s="41">
        <f t="shared" si="42"/>
        <v>4400</v>
      </c>
    </row>
    <row r="393" spans="1:8" outlineLevel="3">
      <c r="A393" s="29"/>
      <c r="B393" s="28" t="s">
        <v>313</v>
      </c>
      <c r="C393" s="30">
        <v>1200</v>
      </c>
      <c r="D393" s="30">
        <f>C393</f>
        <v>1200</v>
      </c>
      <c r="E393" s="30">
        <f>D393</f>
        <v>1200</v>
      </c>
      <c r="H393" s="41">
        <f t="shared" si="42"/>
        <v>1200</v>
      </c>
    </row>
    <row r="394" spans="1:8" outlineLevel="3">
      <c r="A394" s="29"/>
      <c r="B394" s="28" t="s">
        <v>314</v>
      </c>
      <c r="C394" s="30">
        <v>3200</v>
      </c>
      <c r="D394" s="30">
        <f>C394</f>
        <v>3200</v>
      </c>
      <c r="E394" s="30">
        <f>D394</f>
        <v>3200</v>
      </c>
      <c r="H394" s="41">
        <f t="shared" si="42"/>
        <v>3200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2"/>
        <v>0</v>
      </c>
    </row>
    <row r="396" spans="1:8" outlineLevel="3">
      <c r="A396" s="29"/>
      <c r="B396" s="28" t="s">
        <v>315</v>
      </c>
      <c r="C396" s="30"/>
      <c r="D396" s="30">
        <f t="shared" ref="D396:E398" si="44">C396</f>
        <v>0</v>
      </c>
      <c r="E396" s="30">
        <f t="shared" si="44"/>
        <v>0</v>
      </c>
      <c r="H396" s="41">
        <f t="shared" si="42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4"/>
        <v>0</v>
      </c>
      <c r="E398" s="5">
        <f t="shared" si="44"/>
        <v>0</v>
      </c>
      <c r="H398" s="41">
        <f t="shared" si="42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2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2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6">C405</f>
        <v>0</v>
      </c>
      <c r="E405" s="30">
        <f t="shared" si="46"/>
        <v>0</v>
      </c>
      <c r="H405" s="41">
        <f t="shared" si="42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6"/>
        <v>0</v>
      </c>
      <c r="E406" s="30">
        <f t="shared" si="46"/>
        <v>0</v>
      </c>
      <c r="H406" s="41">
        <f t="shared" si="42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6"/>
        <v>0</v>
      </c>
      <c r="E408" s="5">
        <f t="shared" si="46"/>
        <v>0</v>
      </c>
      <c r="H408" s="41">
        <f t="shared" si="42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700</v>
      </c>
      <c r="D409" s="5">
        <f>SUM(D410:D411)</f>
        <v>700</v>
      </c>
      <c r="E409" s="5">
        <f>SUM(E410:E411)</f>
        <v>700</v>
      </c>
      <c r="H409" s="41">
        <f t="shared" si="42"/>
        <v>700</v>
      </c>
    </row>
    <row r="410" spans="1:8" outlineLevel="3" collapsed="1">
      <c r="A410" s="29"/>
      <c r="B410" s="28" t="s">
        <v>49</v>
      </c>
      <c r="C410" s="30">
        <v>700</v>
      </c>
      <c r="D410" s="30">
        <f>C410</f>
        <v>700</v>
      </c>
      <c r="E410" s="30">
        <f>D410</f>
        <v>700</v>
      </c>
      <c r="H410" s="41">
        <f t="shared" si="42"/>
        <v>700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outlineLevel="2">
      <c r="A412" s="6">
        <v>2201</v>
      </c>
      <c r="B412" s="4" t="s">
        <v>117</v>
      </c>
      <c r="C412" s="5">
        <f>SUM(C413:C414)</f>
        <v>1600</v>
      </c>
      <c r="D412" s="5">
        <f>SUM(D413:D414)</f>
        <v>1600</v>
      </c>
      <c r="E412" s="5">
        <f>SUM(E413:E414)</f>
        <v>1600</v>
      </c>
      <c r="H412" s="41">
        <f t="shared" si="42"/>
        <v>1600</v>
      </c>
    </row>
    <row r="413" spans="1:8" outlineLevel="3" collapsed="1">
      <c r="A413" s="29"/>
      <c r="B413" s="28" t="s">
        <v>328</v>
      </c>
      <c r="C413" s="30">
        <v>1600</v>
      </c>
      <c r="D413" s="30">
        <f t="shared" ref="D413:E415" si="47">C413</f>
        <v>1600</v>
      </c>
      <c r="E413" s="30">
        <f t="shared" si="47"/>
        <v>1600</v>
      </c>
      <c r="H413" s="41">
        <f t="shared" si="42"/>
        <v>1600</v>
      </c>
    </row>
    <row r="414" spans="1:8" outlineLevel="3">
      <c r="A414" s="29"/>
      <c r="B414" s="28" t="s">
        <v>329</v>
      </c>
      <c r="C414" s="30">
        <v>0</v>
      </c>
      <c r="D414" s="30">
        <f t="shared" si="47"/>
        <v>0</v>
      </c>
      <c r="E414" s="30">
        <f t="shared" si="47"/>
        <v>0</v>
      </c>
      <c r="H414" s="41">
        <f t="shared" si="42"/>
        <v>0</v>
      </c>
    </row>
    <row r="415" spans="1:8" outlineLevel="2">
      <c r="A415" s="6">
        <v>2201</v>
      </c>
      <c r="B415" s="4" t="s">
        <v>118</v>
      </c>
      <c r="C415" s="5">
        <v>400</v>
      </c>
      <c r="D415" s="5">
        <f t="shared" si="47"/>
        <v>400</v>
      </c>
      <c r="E415" s="5">
        <f t="shared" si="47"/>
        <v>400</v>
      </c>
      <c r="H415" s="41">
        <f t="shared" si="42"/>
        <v>400</v>
      </c>
    </row>
    <row r="416" spans="1:8" outlineLevel="2" collapsed="1">
      <c r="A416" s="6">
        <v>2201</v>
      </c>
      <c r="B416" s="4" t="s">
        <v>332</v>
      </c>
      <c r="C416" s="5">
        <v>800</v>
      </c>
      <c r="D416" s="5">
        <f>SUM(D417:D418)</f>
        <v>0</v>
      </c>
      <c r="E416" s="5">
        <f>SUM(E417:E418)</f>
        <v>0</v>
      </c>
      <c r="H416" s="41">
        <f t="shared" si="42"/>
        <v>800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8">C417</f>
        <v>0</v>
      </c>
      <c r="E417" s="30">
        <f t="shared" si="48"/>
        <v>0</v>
      </c>
      <c r="H417" s="41">
        <f t="shared" si="42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8"/>
        <v>0</v>
      </c>
      <c r="E419" s="5">
        <f t="shared" si="48"/>
        <v>0</v>
      </c>
      <c r="H419" s="41">
        <f t="shared" si="42"/>
        <v>0</v>
      </c>
    </row>
    <row r="420" spans="1:8" outlineLevel="2">
      <c r="A420" s="6">
        <v>2201</v>
      </c>
      <c r="B420" s="4" t="s">
        <v>334</v>
      </c>
      <c r="C420" s="5">
        <v>30</v>
      </c>
      <c r="D420" s="5">
        <f t="shared" si="48"/>
        <v>30</v>
      </c>
      <c r="E420" s="5">
        <f t="shared" si="48"/>
        <v>30</v>
      </c>
      <c r="H420" s="41">
        <f t="shared" si="42"/>
        <v>30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  <c r="H422" s="41">
        <f t="shared" si="42"/>
        <v>350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outlineLevel="3">
      <c r="A425" s="29"/>
      <c r="B425" s="28" t="s">
        <v>338</v>
      </c>
      <c r="C425" s="30"/>
      <c r="D425" s="30">
        <f t="shared" si="49"/>
        <v>0</v>
      </c>
      <c r="E425" s="30">
        <f t="shared" si="49"/>
        <v>0</v>
      </c>
      <c r="H425" s="41">
        <f t="shared" si="42"/>
        <v>0</v>
      </c>
    </row>
    <row r="426" spans="1:8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outlineLevel="3">
      <c r="A427" s="29"/>
      <c r="B427" s="28" t="s">
        <v>340</v>
      </c>
      <c r="C427" s="30">
        <v>350</v>
      </c>
      <c r="D427" s="30">
        <f t="shared" si="49"/>
        <v>350</v>
      </c>
      <c r="E427" s="30">
        <f t="shared" si="49"/>
        <v>350</v>
      </c>
      <c r="H427" s="41">
        <f t="shared" si="42"/>
        <v>350</v>
      </c>
    </row>
    <row r="428" spans="1:8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outlineLevel="2">
      <c r="A429" s="6">
        <v>2201</v>
      </c>
      <c r="B429" s="4" t="s">
        <v>342</v>
      </c>
      <c r="C429" s="5">
        <f>SUM(C430:C442)</f>
        <v>4800</v>
      </c>
      <c r="D429" s="5">
        <f>SUM(D430:D442)</f>
        <v>4800</v>
      </c>
      <c r="E429" s="5">
        <f>SUM(E430:E442)</f>
        <v>4800</v>
      </c>
      <c r="H429" s="41">
        <f t="shared" si="42"/>
        <v>4800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2"/>
        <v>0</v>
      </c>
    </row>
    <row r="431" spans="1:8" outlineLevel="3">
      <c r="A431" s="29"/>
      <c r="B431" s="28" t="s">
        <v>344</v>
      </c>
      <c r="C431" s="30"/>
      <c r="D431" s="30">
        <f t="shared" ref="D431:E442" si="50">C431</f>
        <v>0</v>
      </c>
      <c r="E431" s="30">
        <f t="shared" si="50"/>
        <v>0</v>
      </c>
      <c r="H431" s="41">
        <f t="shared" si="42"/>
        <v>0</v>
      </c>
    </row>
    <row r="432" spans="1:8" outlineLevel="3">
      <c r="A432" s="29"/>
      <c r="B432" s="28" t="s">
        <v>345</v>
      </c>
      <c r="C432" s="30"/>
      <c r="D432" s="30">
        <f t="shared" si="50"/>
        <v>0</v>
      </c>
      <c r="E432" s="30">
        <f t="shared" si="50"/>
        <v>0</v>
      </c>
      <c r="H432" s="41">
        <f t="shared" si="42"/>
        <v>0</v>
      </c>
    </row>
    <row r="433" spans="1:8" outlineLevel="3">
      <c r="A433" s="29"/>
      <c r="B433" s="28" t="s">
        <v>346</v>
      </c>
      <c r="C433" s="30"/>
      <c r="D433" s="30">
        <f t="shared" si="50"/>
        <v>0</v>
      </c>
      <c r="E433" s="30">
        <f t="shared" si="50"/>
        <v>0</v>
      </c>
      <c r="H433" s="41">
        <f t="shared" si="42"/>
        <v>0</v>
      </c>
    </row>
    <row r="434" spans="1:8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outlineLevel="3">
      <c r="A439" s="29"/>
      <c r="B439" s="28" t="s">
        <v>352</v>
      </c>
      <c r="C439" s="30">
        <v>4800</v>
      </c>
      <c r="D439" s="30">
        <f t="shared" si="50"/>
        <v>4800</v>
      </c>
      <c r="E439" s="30">
        <f t="shared" si="50"/>
        <v>4800</v>
      </c>
      <c r="H439" s="41">
        <f t="shared" si="42"/>
        <v>4800</v>
      </c>
    </row>
    <row r="440" spans="1:8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outlineLevel="3">
      <c r="A441" s="29"/>
      <c r="B441" s="28" t="s">
        <v>354</v>
      </c>
      <c r="C441" s="30"/>
      <c r="D441" s="30">
        <f t="shared" si="50"/>
        <v>0</v>
      </c>
      <c r="E441" s="30">
        <f t="shared" si="50"/>
        <v>0</v>
      </c>
      <c r="H441" s="41">
        <f t="shared" si="42"/>
        <v>0</v>
      </c>
    </row>
    <row r="442" spans="1:8" outlineLevel="3">
      <c r="A442" s="29"/>
      <c r="B442" s="28" t="s">
        <v>355</v>
      </c>
      <c r="C442" s="30"/>
      <c r="D442" s="30">
        <f t="shared" si="50"/>
        <v>0</v>
      </c>
      <c r="E442" s="30">
        <f t="shared" si="50"/>
        <v>0</v>
      </c>
      <c r="H442" s="41">
        <f t="shared" si="42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outlineLevel="1">
      <c r="A444" s="166" t="s">
        <v>357</v>
      </c>
      <c r="B444" s="167"/>
      <c r="C444" s="32">
        <f>C445+C454+C455+C459+C462+C463+C468+C474+C477+C480+C481+C450</f>
        <v>29500</v>
      </c>
      <c r="D444" s="32">
        <f>D445+D454+D455+D459+D462+D463+D468+D474+D477+D480+D481+D450</f>
        <v>29500</v>
      </c>
      <c r="E444" s="32">
        <f>E445+E454+E455+E459+E462+E463+E468+E474+E477+E480+E481+E450</f>
        <v>29500</v>
      </c>
      <c r="H444" s="41">
        <f t="shared" si="42"/>
        <v>29500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10000</v>
      </c>
      <c r="D445" s="5">
        <f>SUM(D446:D449)</f>
        <v>10000</v>
      </c>
      <c r="E445" s="5">
        <f>SUM(E446:E449)</f>
        <v>10000</v>
      </c>
      <c r="H445" s="41">
        <f t="shared" si="42"/>
        <v>10000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2"/>
        <v>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1">C447</f>
        <v>1000</v>
      </c>
      <c r="E447" s="30">
        <f t="shared" si="51"/>
        <v>1000</v>
      </c>
      <c r="H447" s="41">
        <f t="shared" si="42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1"/>
        <v>0</v>
      </c>
      <c r="E448" s="30">
        <f t="shared" si="51"/>
        <v>0</v>
      </c>
      <c r="H448" s="41">
        <f t="shared" si="42"/>
        <v>0</v>
      </c>
    </row>
    <row r="449" spans="1:8" ht="15" customHeight="1" outlineLevel="3">
      <c r="A449" s="28"/>
      <c r="B449" s="28" t="s">
        <v>362</v>
      </c>
      <c r="C449" s="30">
        <v>9000</v>
      </c>
      <c r="D449" s="30">
        <f t="shared" si="51"/>
        <v>9000</v>
      </c>
      <c r="E449" s="30">
        <f t="shared" si="51"/>
        <v>9000</v>
      </c>
      <c r="H449" s="41">
        <f t="shared" si="42"/>
        <v>9000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2"/>
        <v>5000</v>
      </c>
    </row>
    <row r="455" spans="1:8" outlineLevel="2">
      <c r="A455" s="6">
        <v>2202</v>
      </c>
      <c r="B455" s="4" t="s">
        <v>120</v>
      </c>
      <c r="C455" s="5">
        <f>SUM(C456:C458)</f>
        <v>8000</v>
      </c>
      <c r="D455" s="5">
        <f>SUM(D456:D458)</f>
        <v>8000</v>
      </c>
      <c r="E455" s="5">
        <f>SUM(E456:E458)</f>
        <v>8000</v>
      </c>
      <c r="H455" s="41">
        <f t="shared" si="52"/>
        <v>8000</v>
      </c>
    </row>
    <row r="456" spans="1:8" ht="15" customHeight="1" outlineLevel="3">
      <c r="A456" s="28"/>
      <c r="B456" s="28" t="s">
        <v>367</v>
      </c>
      <c r="C456" s="30">
        <v>8000</v>
      </c>
      <c r="D456" s="30">
        <f>C456</f>
        <v>8000</v>
      </c>
      <c r="E456" s="30">
        <f>D456</f>
        <v>8000</v>
      </c>
      <c r="H456" s="41">
        <f t="shared" si="52"/>
        <v>8000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4">C457</f>
        <v>0</v>
      </c>
      <c r="E457" s="30">
        <f t="shared" si="54"/>
        <v>0</v>
      </c>
      <c r="H457" s="41">
        <f t="shared" si="52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2"/>
        <v>2000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5">C460</f>
        <v>2000</v>
      </c>
      <c r="E460" s="30">
        <f t="shared" si="55"/>
        <v>2000</v>
      </c>
      <c r="H460" s="41">
        <f t="shared" si="52"/>
        <v>2000</v>
      </c>
    </row>
    <row r="461" spans="1:8" ht="15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5"/>
        <v>0</v>
      </c>
      <c r="E462" s="5">
        <f t="shared" si="55"/>
        <v>0</v>
      </c>
      <c r="H462" s="41">
        <f t="shared" si="52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2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2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outlineLevel="2">
      <c r="A477" s="6">
        <v>2202</v>
      </c>
      <c r="B477" s="4" t="s">
        <v>385</v>
      </c>
      <c r="C477" s="5">
        <f>SUM(C478:C479)</f>
        <v>500</v>
      </c>
      <c r="D477" s="5">
        <f>SUM(D478:D479)</f>
        <v>500</v>
      </c>
      <c r="E477" s="5">
        <f>SUM(E478:E479)</f>
        <v>500</v>
      </c>
      <c r="H477" s="41">
        <f t="shared" si="52"/>
        <v>500</v>
      </c>
    </row>
    <row r="478" spans="1:8" ht="15" customHeight="1" outlineLevel="3">
      <c r="A478" s="28"/>
      <c r="B478" s="28" t="s">
        <v>383</v>
      </c>
      <c r="C478" s="30">
        <v>500</v>
      </c>
      <c r="D478" s="30">
        <f t="shared" ref="D478:E481" si="58">C478</f>
        <v>500</v>
      </c>
      <c r="E478" s="30">
        <f t="shared" si="58"/>
        <v>500</v>
      </c>
      <c r="H478" s="41">
        <f t="shared" si="52"/>
        <v>500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outlineLevel="2">
      <c r="A480" s="6">
        <v>2202</v>
      </c>
      <c r="B480" s="4" t="s">
        <v>386</v>
      </c>
      <c r="C480" s="5">
        <v>3000</v>
      </c>
      <c r="D480" s="5">
        <f t="shared" si="58"/>
        <v>3000</v>
      </c>
      <c r="E480" s="5">
        <f t="shared" si="58"/>
        <v>3000</v>
      </c>
      <c r="H480" s="41">
        <f t="shared" si="52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outlineLevel="1">
      <c r="A482" s="166" t="s">
        <v>388</v>
      </c>
      <c r="B482" s="167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>
      <c r="A483" s="172" t="s">
        <v>389</v>
      </c>
      <c r="B483" s="173"/>
      <c r="C483" s="35">
        <f>C484+C504+C509+C522+C528+C538</f>
        <v>28656</v>
      </c>
      <c r="D483" s="35">
        <f>D484+D504+D509+D522+D528+D538</f>
        <v>28656</v>
      </c>
      <c r="E483" s="35">
        <f>E484+E504+E509+E522+E528+E538</f>
        <v>28656</v>
      </c>
      <c r="G483" s="39" t="s">
        <v>592</v>
      </c>
      <c r="H483" s="41">
        <f t="shared" si="52"/>
        <v>28656</v>
      </c>
      <c r="I483" s="42"/>
      <c r="J483" s="40" t="b">
        <f>AND(H483=I483)</f>
        <v>0</v>
      </c>
    </row>
    <row r="484" spans="1:10" outlineLevel="1">
      <c r="A484" s="166" t="s">
        <v>390</v>
      </c>
      <c r="B484" s="167"/>
      <c r="C484" s="32">
        <f>C485+C486+C490+C491+C494+C497+C500+C501+C502+C503</f>
        <v>5178</v>
      </c>
      <c r="D484" s="32">
        <f>D485+D486+D490+D491+D494+D497+D500+D501+D502+D503</f>
        <v>5178</v>
      </c>
      <c r="E484" s="32">
        <f>E485+E486+E490+E491+E494+E497+E500+E501+E502+E503</f>
        <v>5178</v>
      </c>
      <c r="H484" s="41">
        <f t="shared" si="52"/>
        <v>5178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2"/>
        <v>500</v>
      </c>
    </row>
    <row r="486" spans="1:10" outlineLevel="2">
      <c r="A486" s="6">
        <v>3302</v>
      </c>
      <c r="B486" s="4" t="s">
        <v>392</v>
      </c>
      <c r="C486" s="5">
        <f>SUM(C487:C489)</f>
        <v>2514</v>
      </c>
      <c r="D486" s="5">
        <f>SUM(D487:D489)</f>
        <v>2514</v>
      </c>
      <c r="E486" s="5">
        <f>SUM(E487:E489)</f>
        <v>2514</v>
      </c>
      <c r="H486" s="41">
        <f t="shared" si="52"/>
        <v>2514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2"/>
        <v>0</v>
      </c>
    </row>
    <row r="488" spans="1:10" ht="15" customHeight="1" outlineLevel="3">
      <c r="A488" s="28"/>
      <c r="B488" s="28" t="s">
        <v>394</v>
      </c>
      <c r="C488" s="30">
        <v>2514</v>
      </c>
      <c r="D488" s="30">
        <f t="shared" ref="D488:E489" si="59">C488</f>
        <v>2514</v>
      </c>
      <c r="E488" s="30">
        <f t="shared" si="59"/>
        <v>2514</v>
      </c>
      <c r="H488" s="41">
        <f t="shared" si="52"/>
        <v>2514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2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2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2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outlineLevel="2">
      <c r="A494" s="6">
        <v>3302</v>
      </c>
      <c r="B494" s="4" t="s">
        <v>400</v>
      </c>
      <c r="C494" s="5">
        <f>SUM(C495:C496)</f>
        <v>664</v>
      </c>
      <c r="D494" s="5">
        <f>SUM(D495:D496)</f>
        <v>664</v>
      </c>
      <c r="E494" s="5">
        <f>SUM(E495:E496)</f>
        <v>664</v>
      </c>
      <c r="H494" s="41">
        <f t="shared" si="52"/>
        <v>664</v>
      </c>
    </row>
    <row r="495" spans="1:10" ht="15" customHeight="1" outlineLevel="3">
      <c r="A495" s="28"/>
      <c r="B495" s="28" t="s">
        <v>401</v>
      </c>
      <c r="C495" s="30">
        <v>664</v>
      </c>
      <c r="D495" s="30">
        <f>C495</f>
        <v>664</v>
      </c>
      <c r="E495" s="30">
        <f>D495</f>
        <v>664</v>
      </c>
      <c r="H495" s="41">
        <f t="shared" si="52"/>
        <v>664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2"/>
        <v>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2"/>
        <v>1500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60">C498</f>
        <v>0</v>
      </c>
      <c r="E498" s="30">
        <f t="shared" si="60"/>
        <v>0</v>
      </c>
      <c r="H498" s="41">
        <f t="shared" si="52"/>
        <v>0</v>
      </c>
    </row>
    <row r="499" spans="1:12" ht="15" customHeight="1" outlineLevel="3">
      <c r="A499" s="28"/>
      <c r="B499" s="28" t="s">
        <v>405</v>
      </c>
      <c r="C499" s="30">
        <v>1500</v>
      </c>
      <c r="D499" s="30">
        <f t="shared" si="60"/>
        <v>1500</v>
      </c>
      <c r="E499" s="30">
        <f t="shared" si="60"/>
        <v>1500</v>
      </c>
      <c r="H499" s="41">
        <f t="shared" si="52"/>
        <v>1500</v>
      </c>
    </row>
    <row r="500" spans="1:12" outlineLevel="2">
      <c r="A500" s="6">
        <v>3302</v>
      </c>
      <c r="B500" s="4" t="s">
        <v>406</v>
      </c>
      <c r="C500" s="5"/>
      <c r="D500" s="5">
        <f t="shared" si="60"/>
        <v>0</v>
      </c>
      <c r="E500" s="5">
        <f t="shared" si="60"/>
        <v>0</v>
      </c>
      <c r="H500" s="41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outlineLevel="1">
      <c r="A504" s="166" t="s">
        <v>410</v>
      </c>
      <c r="B504" s="167"/>
      <c r="C504" s="32">
        <f>SUM(C505:C508)</f>
        <v>2685</v>
      </c>
      <c r="D504" s="32">
        <f>SUM(D505:D508)</f>
        <v>2685</v>
      </c>
      <c r="E504" s="32">
        <f>SUM(E505:E508)</f>
        <v>2685</v>
      </c>
      <c r="H504" s="41">
        <f t="shared" si="52"/>
        <v>2685</v>
      </c>
    </row>
    <row r="505" spans="1:12" outlineLevel="2" collapsed="1">
      <c r="A505" s="6">
        <v>3303</v>
      </c>
      <c r="B505" s="4" t="s">
        <v>411</v>
      </c>
      <c r="C505" s="5">
        <v>2014</v>
      </c>
      <c r="D505" s="5">
        <f>C505</f>
        <v>2014</v>
      </c>
      <c r="E505" s="5">
        <f>D505</f>
        <v>2014</v>
      </c>
      <c r="H505" s="41">
        <f t="shared" si="52"/>
        <v>2014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outlineLevel="2">
      <c r="A507" s="6">
        <v>3303</v>
      </c>
      <c r="B507" s="4" t="s">
        <v>413</v>
      </c>
      <c r="C507" s="5">
        <v>671</v>
      </c>
      <c r="D507" s="5">
        <f t="shared" si="61"/>
        <v>671</v>
      </c>
      <c r="E507" s="5">
        <f t="shared" si="61"/>
        <v>671</v>
      </c>
      <c r="H507" s="41">
        <f t="shared" si="52"/>
        <v>671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outlineLevel="1">
      <c r="A509" s="166" t="s">
        <v>414</v>
      </c>
      <c r="B509" s="167"/>
      <c r="C509" s="32">
        <f>C510+C511+C512+C513+C517+C518+C519+C520+C521</f>
        <v>20000</v>
      </c>
      <c r="D509" s="32">
        <f>D510+D511+D512+D513+D517+D518+D519+D520+D521</f>
        <v>20000</v>
      </c>
      <c r="E509" s="32">
        <f>E510+E511+E512+E513+E517+E518+E519+E520+E521</f>
        <v>20000</v>
      </c>
      <c r="F509" s="51"/>
      <c r="H509" s="41">
        <f t="shared" si="52"/>
        <v>20000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2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3">C514</f>
        <v>0</v>
      </c>
      <c r="E514" s="30">
        <f t="shared" si="63"/>
        <v>0</v>
      </c>
      <c r="H514" s="41">
        <f t="shared" ref="H514:H577" si="64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outlineLevel="2">
      <c r="A517" s="6">
        <v>3305</v>
      </c>
      <c r="B517" s="4" t="s">
        <v>422</v>
      </c>
      <c r="C517" s="5">
        <v>2550</v>
      </c>
      <c r="D517" s="5">
        <f t="shared" si="63"/>
        <v>2550</v>
      </c>
      <c r="E517" s="5">
        <f t="shared" si="63"/>
        <v>2550</v>
      </c>
      <c r="H517" s="41">
        <f t="shared" si="64"/>
        <v>2550</v>
      </c>
    </row>
    <row r="518" spans="1:8" outlineLevel="2">
      <c r="A518" s="6">
        <v>3305</v>
      </c>
      <c r="B518" s="4" t="s">
        <v>423</v>
      </c>
      <c r="C518" s="5">
        <v>400</v>
      </c>
      <c r="D518" s="5">
        <f t="shared" si="63"/>
        <v>400</v>
      </c>
      <c r="E518" s="5">
        <f t="shared" si="63"/>
        <v>400</v>
      </c>
      <c r="H518" s="41">
        <f t="shared" si="64"/>
        <v>400</v>
      </c>
    </row>
    <row r="519" spans="1:8" outlineLevel="2">
      <c r="A519" s="6">
        <v>3305</v>
      </c>
      <c r="B519" s="4" t="s">
        <v>424</v>
      </c>
      <c r="C519" s="5">
        <v>400</v>
      </c>
      <c r="D519" s="5">
        <f t="shared" si="63"/>
        <v>400</v>
      </c>
      <c r="E519" s="5">
        <f t="shared" si="63"/>
        <v>400</v>
      </c>
      <c r="H519" s="41">
        <f t="shared" si="64"/>
        <v>400</v>
      </c>
    </row>
    <row r="520" spans="1:8" outlineLevel="2">
      <c r="A520" s="6">
        <v>3305</v>
      </c>
      <c r="B520" s="4" t="s">
        <v>425</v>
      </c>
      <c r="C520" s="5">
        <v>15000</v>
      </c>
      <c r="D520" s="5">
        <f t="shared" si="63"/>
        <v>15000</v>
      </c>
      <c r="E520" s="5">
        <f t="shared" si="63"/>
        <v>15000</v>
      </c>
      <c r="H520" s="41">
        <f t="shared" si="64"/>
        <v>15000</v>
      </c>
    </row>
    <row r="521" spans="1:8" outlineLevel="2">
      <c r="A521" s="6">
        <v>3305</v>
      </c>
      <c r="B521" s="4" t="s">
        <v>409</v>
      </c>
      <c r="C521" s="5">
        <v>1650</v>
      </c>
      <c r="D521" s="5">
        <f t="shared" si="63"/>
        <v>1650</v>
      </c>
      <c r="E521" s="5">
        <f t="shared" si="63"/>
        <v>1650</v>
      </c>
      <c r="H521" s="41">
        <f t="shared" si="64"/>
        <v>1650</v>
      </c>
    </row>
    <row r="522" spans="1:8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outlineLevel="1">
      <c r="A538" s="166" t="s">
        <v>441</v>
      </c>
      <c r="B538" s="167"/>
      <c r="C538" s="32">
        <f>SUM(C539:C544)</f>
        <v>793</v>
      </c>
      <c r="D538" s="32">
        <f>SUM(D539:D544)</f>
        <v>793</v>
      </c>
      <c r="E538" s="32">
        <f>SUM(E539:E544)</f>
        <v>793</v>
      </c>
      <c r="H538" s="41">
        <f t="shared" si="64"/>
        <v>793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outlineLevel="2" collapsed="1">
      <c r="A540" s="6">
        <v>3310</v>
      </c>
      <c r="B540" s="4" t="s">
        <v>52</v>
      </c>
      <c r="C540" s="5">
        <v>793</v>
      </c>
      <c r="D540" s="5">
        <f t="shared" ref="D540:E543" si="67">C540</f>
        <v>793</v>
      </c>
      <c r="E540" s="5">
        <f t="shared" si="67"/>
        <v>793</v>
      </c>
      <c r="H540" s="41">
        <f t="shared" si="64"/>
        <v>793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4"/>
        <v>0</v>
      </c>
      <c r="I547" s="42"/>
      <c r="J547" s="40" t="b">
        <f>AND(H547=I547)</f>
        <v>1</v>
      </c>
    </row>
    <row r="548" spans="1:10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  <c r="H548" s="41">
        <f t="shared" si="64"/>
        <v>0</v>
      </c>
    </row>
    <row r="549" spans="1:10" outlineLevel="1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  <c r="H549" s="41">
        <f t="shared" si="64"/>
        <v>0</v>
      </c>
    </row>
    <row r="550" spans="1:10">
      <c r="A550" s="164" t="s">
        <v>455</v>
      </c>
      <c r="B550" s="165"/>
      <c r="C550" s="36">
        <f>C551</f>
        <v>45000</v>
      </c>
      <c r="D550" s="36">
        <f>D551</f>
        <v>45000</v>
      </c>
      <c r="E550" s="36">
        <f>E551</f>
        <v>45000</v>
      </c>
      <c r="G550" s="39" t="s">
        <v>59</v>
      </c>
      <c r="H550" s="41">
        <f t="shared" si="64"/>
        <v>45000</v>
      </c>
      <c r="I550" s="42"/>
      <c r="J550" s="40" t="b">
        <f>AND(H550=I550)</f>
        <v>0</v>
      </c>
    </row>
    <row r="551" spans="1:10">
      <c r="A551" s="162" t="s">
        <v>456</v>
      </c>
      <c r="B551" s="163"/>
      <c r="C551" s="33">
        <f>C552+C556</f>
        <v>45000</v>
      </c>
      <c r="D551" s="33">
        <f>D552+D556</f>
        <v>45000</v>
      </c>
      <c r="E551" s="33">
        <f>E552+E556</f>
        <v>45000</v>
      </c>
      <c r="G551" s="39" t="s">
        <v>594</v>
      </c>
      <c r="H551" s="41">
        <f t="shared" si="64"/>
        <v>45000</v>
      </c>
      <c r="I551" s="42"/>
      <c r="J551" s="40" t="b">
        <f>AND(H551=I551)</f>
        <v>0</v>
      </c>
    </row>
    <row r="552" spans="1:10" outlineLevel="1">
      <c r="A552" s="166" t="s">
        <v>457</v>
      </c>
      <c r="B552" s="167"/>
      <c r="C552" s="32">
        <f>SUM(C553:C555)</f>
        <v>45000</v>
      </c>
      <c r="D552" s="32">
        <f>SUM(D553:D555)</f>
        <v>45000</v>
      </c>
      <c r="E552" s="32">
        <f>SUM(E553:E555)</f>
        <v>45000</v>
      </c>
      <c r="H552" s="41">
        <f t="shared" si="64"/>
        <v>45000</v>
      </c>
    </row>
    <row r="553" spans="1:10" outlineLevel="2" collapsed="1">
      <c r="A553" s="6">
        <v>5500</v>
      </c>
      <c r="B553" s="4" t="s">
        <v>458</v>
      </c>
      <c r="C553" s="5">
        <v>45000</v>
      </c>
      <c r="D553" s="5">
        <f t="shared" ref="D553:E555" si="68">C553</f>
        <v>45000</v>
      </c>
      <c r="E553" s="5">
        <f t="shared" si="68"/>
        <v>45000</v>
      </c>
      <c r="H553" s="41">
        <f t="shared" si="64"/>
        <v>45000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>
      <c r="A559" s="168" t="s">
        <v>62</v>
      </c>
      <c r="B559" s="169"/>
      <c r="C559" s="37">
        <f>C560+C716+C725</f>
        <v>667509</v>
      </c>
      <c r="D559" s="37">
        <f>D560+D716+D725</f>
        <v>667509</v>
      </c>
      <c r="E559" s="37">
        <f>E560+E716+E725</f>
        <v>667509</v>
      </c>
      <c r="G559" s="39" t="s">
        <v>62</v>
      </c>
      <c r="H559" s="41">
        <f t="shared" si="64"/>
        <v>667509</v>
      </c>
      <c r="I559" s="42"/>
      <c r="J559" s="40" t="b">
        <f>AND(H559=I559)</f>
        <v>0</v>
      </c>
    </row>
    <row r="560" spans="1:10">
      <c r="A560" s="164" t="s">
        <v>464</v>
      </c>
      <c r="B560" s="165"/>
      <c r="C560" s="36">
        <f>C561+C638+C642+C645</f>
        <v>605938</v>
      </c>
      <c r="D560" s="36">
        <f>D561+D638+D642+D645</f>
        <v>605938</v>
      </c>
      <c r="E560" s="36">
        <f>E561+E638+E642+E645</f>
        <v>605938</v>
      </c>
      <c r="G560" s="39" t="s">
        <v>61</v>
      </c>
      <c r="H560" s="41">
        <f t="shared" si="64"/>
        <v>605938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605938</v>
      </c>
      <c r="D561" s="38">
        <f>D562+D567+D568+D569+D576+D577+D581+D584+D585+D586+D587+D592+D595+D599+D603+D610+D616+D628</f>
        <v>605938</v>
      </c>
      <c r="E561" s="38">
        <f>E562+E567+E568+E569+E576+E577+E581+E584+E585+E586+E587+E592+E595+E599+E603+E610+E616+E628</f>
        <v>605938</v>
      </c>
      <c r="G561" s="39" t="s">
        <v>595</v>
      </c>
      <c r="H561" s="41">
        <f t="shared" si="64"/>
        <v>605938</v>
      </c>
      <c r="I561" s="42"/>
      <c r="J561" s="40" t="b">
        <f>AND(H561=I561)</f>
        <v>0</v>
      </c>
    </row>
    <row r="562" spans="1:10" outlineLevel="1">
      <c r="A562" s="166" t="s">
        <v>466</v>
      </c>
      <c r="B562" s="167"/>
      <c r="C562" s="32">
        <f>SUM(C563:C566)</f>
        <v>13065</v>
      </c>
      <c r="D562" s="32">
        <f>SUM(D563:D566)</f>
        <v>13065</v>
      </c>
      <c r="E562" s="32">
        <f>SUM(E563:E566)</f>
        <v>13065</v>
      </c>
      <c r="H562" s="41">
        <f t="shared" si="64"/>
        <v>13065</v>
      </c>
    </row>
    <row r="563" spans="1:10" outlineLevel="2">
      <c r="A563" s="7">
        <v>6600</v>
      </c>
      <c r="B563" s="4" t="s">
        <v>468</v>
      </c>
      <c r="C563" s="5">
        <v>7084</v>
      </c>
      <c r="D563" s="5">
        <f>C563</f>
        <v>7084</v>
      </c>
      <c r="E563" s="5">
        <f>D563</f>
        <v>7084</v>
      </c>
      <c r="H563" s="41">
        <f t="shared" si="64"/>
        <v>7084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outlineLevel="2">
      <c r="A566" s="6">
        <v>6600</v>
      </c>
      <c r="B566" s="4" t="s">
        <v>471</v>
      </c>
      <c r="C566" s="5">
        <v>5981</v>
      </c>
      <c r="D566" s="5">
        <f t="shared" si="69"/>
        <v>5981</v>
      </c>
      <c r="E566" s="5">
        <f t="shared" si="69"/>
        <v>5981</v>
      </c>
      <c r="H566" s="41">
        <f t="shared" si="64"/>
        <v>5981</v>
      </c>
    </row>
    <row r="567" spans="1:10" outlineLevel="1">
      <c r="A567" s="166" t="s">
        <v>467</v>
      </c>
      <c r="B567" s="167"/>
      <c r="C567" s="31">
        <v>10000</v>
      </c>
      <c r="D567" s="31">
        <f>C567</f>
        <v>10000</v>
      </c>
      <c r="E567" s="31">
        <f>D567</f>
        <v>10000</v>
      </c>
      <c r="H567" s="41">
        <f t="shared" si="64"/>
        <v>10000</v>
      </c>
    </row>
    <row r="568" spans="1:10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outlineLevel="1">
      <c r="A569" s="166" t="s">
        <v>473</v>
      </c>
      <c r="B569" s="167"/>
      <c r="C569" s="32">
        <f>SUM(C570:C575)</f>
        <v>147000</v>
      </c>
      <c r="D569" s="32">
        <f>SUM(D570:D575)</f>
        <v>147000</v>
      </c>
      <c r="E569" s="32">
        <f>SUM(E570:E575)</f>
        <v>147000</v>
      </c>
      <c r="H569" s="41">
        <f t="shared" si="64"/>
        <v>147000</v>
      </c>
    </row>
    <row r="570" spans="1:10" outlineLevel="2">
      <c r="A570" s="7">
        <v>6603</v>
      </c>
      <c r="B570" s="4" t="s">
        <v>474</v>
      </c>
      <c r="C570" s="5">
        <v>97000</v>
      </c>
      <c r="D570" s="5">
        <f>C570</f>
        <v>97000</v>
      </c>
      <c r="E570" s="5">
        <f>D570</f>
        <v>97000</v>
      </c>
      <c r="H570" s="41">
        <f t="shared" si="64"/>
        <v>97000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outlineLevel="2">
      <c r="A572" s="7">
        <v>6603</v>
      </c>
      <c r="B572" s="4" t="s">
        <v>476</v>
      </c>
      <c r="C572" s="5">
        <v>50000</v>
      </c>
      <c r="D572" s="5">
        <f t="shared" si="70"/>
        <v>50000</v>
      </c>
      <c r="E572" s="5">
        <f t="shared" si="70"/>
        <v>50000</v>
      </c>
      <c r="H572" s="41">
        <f t="shared" si="64"/>
        <v>50000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70"/>
        <v>0</v>
      </c>
      <c r="E575" s="5">
        <f t="shared" si="70"/>
        <v>0</v>
      </c>
      <c r="H575" s="41">
        <f t="shared" si="64"/>
        <v>0</v>
      </c>
    </row>
    <row r="576" spans="1:10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outlineLevel="1">
      <c r="A577" s="166" t="s">
        <v>481</v>
      </c>
      <c r="B577" s="16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4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1"/>
        <v>0</v>
      </c>
      <c r="E580" s="5">
        <f t="shared" si="71"/>
        <v>0</v>
      </c>
      <c r="H580" s="41">
        <f t="shared" si="72"/>
        <v>0</v>
      </c>
    </row>
    <row r="581" spans="1:8" outlineLevel="1">
      <c r="A581" s="166" t="s">
        <v>485</v>
      </c>
      <c r="B581" s="167"/>
      <c r="C581" s="32">
        <f>SUM(C582:C583)</f>
        <v>109217</v>
      </c>
      <c r="D581" s="32">
        <f>SUM(D582:D583)</f>
        <v>109217</v>
      </c>
      <c r="E581" s="32">
        <f>SUM(E582:E583)</f>
        <v>109217</v>
      </c>
      <c r="H581" s="41">
        <f t="shared" si="72"/>
        <v>109217</v>
      </c>
    </row>
    <row r="582" spans="1:8" outlineLevel="2">
      <c r="A582" s="7">
        <v>6606</v>
      </c>
      <c r="B582" s="4" t="s">
        <v>486</v>
      </c>
      <c r="C582" s="5">
        <v>109217</v>
      </c>
      <c r="D582" s="5">
        <f t="shared" ref="D582:E586" si="73">C582</f>
        <v>109217</v>
      </c>
      <c r="E582" s="5">
        <f t="shared" si="73"/>
        <v>109217</v>
      </c>
      <c r="H582" s="41">
        <f t="shared" si="72"/>
        <v>109217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3"/>
        <v>0</v>
      </c>
      <c r="E583" s="5">
        <f t="shared" si="73"/>
        <v>0</v>
      </c>
      <c r="H583" s="41">
        <f t="shared" si="72"/>
        <v>0</v>
      </c>
    </row>
    <row r="584" spans="1:8" outlineLevel="1">
      <c r="A584" s="166" t="s">
        <v>488</v>
      </c>
      <c r="B584" s="167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66" t="s">
        <v>489</v>
      </c>
      <c r="B585" s="167"/>
      <c r="C585" s="32">
        <v>0</v>
      </c>
      <c r="D585" s="32">
        <f t="shared" si="73"/>
        <v>0</v>
      </c>
      <c r="E585" s="32">
        <f t="shared" si="73"/>
        <v>0</v>
      </c>
      <c r="H585" s="41">
        <f t="shared" si="72"/>
        <v>0</v>
      </c>
    </row>
    <row r="586" spans="1:8" outlineLevel="1" collapsed="1">
      <c r="A586" s="166" t="s">
        <v>490</v>
      </c>
      <c r="B586" s="167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outlineLevel="1">
      <c r="A587" s="166" t="s">
        <v>491</v>
      </c>
      <c r="B587" s="167"/>
      <c r="C587" s="32">
        <f>SUM(C588:C591)</f>
        <v>24000</v>
      </c>
      <c r="D587" s="32">
        <f>SUM(D588:D591)</f>
        <v>24000</v>
      </c>
      <c r="E587" s="32">
        <f>SUM(E588:E591)</f>
        <v>24000</v>
      </c>
      <c r="H587" s="41">
        <f t="shared" si="72"/>
        <v>24000</v>
      </c>
    </row>
    <row r="588" spans="1:8" outlineLevel="2">
      <c r="A588" s="7">
        <v>6610</v>
      </c>
      <c r="B588" s="4" t="s">
        <v>492</v>
      </c>
      <c r="C588" s="5">
        <v>24000</v>
      </c>
      <c r="D588" s="5">
        <f>C588</f>
        <v>24000</v>
      </c>
      <c r="E588" s="5">
        <f>D588</f>
        <v>24000</v>
      </c>
      <c r="H588" s="41">
        <f t="shared" si="72"/>
        <v>24000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outlineLevel="1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66" t="s">
        <v>502</v>
      </c>
      <c r="B595" s="16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outlineLevel="1">
      <c r="A599" s="166" t="s">
        <v>503</v>
      </c>
      <c r="B599" s="167"/>
      <c r="C599" s="32">
        <f>SUM(C600:C602)</f>
        <v>116619</v>
      </c>
      <c r="D599" s="32">
        <f>SUM(D600:D602)</f>
        <v>116619</v>
      </c>
      <c r="E599" s="32">
        <f>SUM(E600:E602)</f>
        <v>116619</v>
      </c>
      <c r="H599" s="41">
        <f t="shared" si="72"/>
        <v>116619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outlineLevel="2">
      <c r="A601" s="7">
        <v>6613</v>
      </c>
      <c r="B601" s="4" t="s">
        <v>505</v>
      </c>
      <c r="C601" s="5">
        <v>83019</v>
      </c>
      <c r="D601" s="5">
        <f t="shared" si="76"/>
        <v>83019</v>
      </c>
      <c r="E601" s="5">
        <f t="shared" si="76"/>
        <v>83019</v>
      </c>
      <c r="H601" s="41">
        <f t="shared" si="72"/>
        <v>83019</v>
      </c>
    </row>
    <row r="602" spans="1:8" outlineLevel="2">
      <c r="A602" s="7">
        <v>6613</v>
      </c>
      <c r="B602" s="4" t="s">
        <v>501</v>
      </c>
      <c r="C602" s="5">
        <v>33600</v>
      </c>
      <c r="D602" s="5">
        <f t="shared" si="76"/>
        <v>33600</v>
      </c>
      <c r="E602" s="5">
        <f t="shared" si="76"/>
        <v>33600</v>
      </c>
      <c r="H602" s="41">
        <f t="shared" si="72"/>
        <v>33600</v>
      </c>
    </row>
    <row r="603" spans="1:8" outlineLevel="1">
      <c r="A603" s="166" t="s">
        <v>506</v>
      </c>
      <c r="B603" s="167"/>
      <c r="C603" s="32">
        <f>SUM(C604:C609)</f>
        <v>86561</v>
      </c>
      <c r="D603" s="32">
        <f>SUM(D604:D609)</f>
        <v>86561</v>
      </c>
      <c r="E603" s="32">
        <f>SUM(E604:E609)</f>
        <v>86561</v>
      </c>
      <c r="H603" s="41">
        <f t="shared" si="72"/>
        <v>86561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2061</v>
      </c>
      <c r="D606" s="5">
        <f t="shared" si="77"/>
        <v>2061</v>
      </c>
      <c r="E606" s="5">
        <f t="shared" si="77"/>
        <v>2061</v>
      </c>
      <c r="H606" s="41">
        <f t="shared" si="72"/>
        <v>2061</v>
      </c>
    </row>
    <row r="607" spans="1:8" outlineLevel="2">
      <c r="A607" s="7">
        <v>6614</v>
      </c>
      <c r="B607" s="4" t="s">
        <v>510</v>
      </c>
      <c r="C607" s="5">
        <v>84500</v>
      </c>
      <c r="D607" s="5">
        <f t="shared" si="77"/>
        <v>84500</v>
      </c>
      <c r="E607" s="5">
        <f t="shared" si="77"/>
        <v>84500</v>
      </c>
      <c r="H607" s="41">
        <f t="shared" si="72"/>
        <v>84500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outlineLevel="1">
      <c r="A610" s="166" t="s">
        <v>513</v>
      </c>
      <c r="B610" s="167"/>
      <c r="C610" s="32">
        <f>SUM(C611:C615)</f>
        <v>9000</v>
      </c>
      <c r="D610" s="32">
        <f>SUM(D611:D615)</f>
        <v>9000</v>
      </c>
      <c r="E610" s="32">
        <f>SUM(E611:E615)</f>
        <v>9000</v>
      </c>
      <c r="H610" s="41">
        <f t="shared" si="72"/>
        <v>9000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outlineLevel="2">
      <c r="A613" s="7">
        <v>6615</v>
      </c>
      <c r="B613" s="4" t="s">
        <v>516</v>
      </c>
      <c r="C613" s="5">
        <v>9000</v>
      </c>
      <c r="D613" s="5">
        <f t="shared" si="78"/>
        <v>9000</v>
      </c>
      <c r="E613" s="5">
        <f t="shared" si="78"/>
        <v>9000</v>
      </c>
      <c r="H613" s="41">
        <f t="shared" si="72"/>
        <v>9000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outlineLevel="1">
      <c r="A616" s="166" t="s">
        <v>519</v>
      </c>
      <c r="B616" s="167"/>
      <c r="C616" s="32">
        <f>SUM(C617:C627)</f>
        <v>70000</v>
      </c>
      <c r="D616" s="32">
        <f>SUM(D617:D627)</f>
        <v>70000</v>
      </c>
      <c r="E616" s="32">
        <f>SUM(E617:E627)</f>
        <v>70000</v>
      </c>
      <c r="H616" s="41">
        <f t="shared" si="72"/>
        <v>70000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outlineLevel="2">
      <c r="A619" s="7">
        <v>6616</v>
      </c>
      <c r="B619" s="4" t="s">
        <v>522</v>
      </c>
      <c r="C619" s="5">
        <v>70000</v>
      </c>
      <c r="D619" s="5">
        <f t="shared" si="79"/>
        <v>70000</v>
      </c>
      <c r="E619" s="5">
        <f t="shared" si="79"/>
        <v>70000</v>
      </c>
      <c r="H619" s="41">
        <f t="shared" si="72"/>
        <v>70000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9"/>
        <v>0</v>
      </c>
      <c r="E620" s="5">
        <f t="shared" si="79"/>
        <v>0</v>
      </c>
      <c r="H620" s="41">
        <f t="shared" si="72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outlineLevel="1">
      <c r="A628" s="166" t="s">
        <v>531</v>
      </c>
      <c r="B628" s="167"/>
      <c r="C628" s="32">
        <f>SUM(C629:C637)</f>
        <v>20476</v>
      </c>
      <c r="D628" s="32">
        <f>SUM(D629:D637)</f>
        <v>20476</v>
      </c>
      <c r="E628" s="32">
        <f>SUM(E629:E637)</f>
        <v>20476</v>
      </c>
      <c r="H628" s="41">
        <f t="shared" si="72"/>
        <v>20476</v>
      </c>
    </row>
    <row r="629" spans="1:10" outlineLevel="2">
      <c r="A629" s="7">
        <v>6617</v>
      </c>
      <c r="B629" s="4" t="s">
        <v>532</v>
      </c>
      <c r="C629" s="5">
        <v>18000</v>
      </c>
      <c r="D629" s="5">
        <f>C629</f>
        <v>18000</v>
      </c>
      <c r="E629" s="5">
        <f>D629</f>
        <v>18000</v>
      </c>
      <c r="H629" s="41">
        <f t="shared" si="72"/>
        <v>18000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2476</v>
      </c>
      <c r="D632" s="5">
        <f t="shared" si="80"/>
        <v>2476</v>
      </c>
      <c r="E632" s="5">
        <f t="shared" si="80"/>
        <v>2476</v>
      </c>
      <c r="H632" s="41">
        <f t="shared" si="72"/>
        <v>2476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66" t="s">
        <v>542</v>
      </c>
      <c r="B639" s="167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66" t="s">
        <v>543</v>
      </c>
      <c r="B640" s="167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66" t="s">
        <v>544</v>
      </c>
      <c r="B641" s="167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66" t="s">
        <v>556</v>
      </c>
      <c r="B668" s="167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66" t="s">
        <v>557</v>
      </c>
      <c r="B669" s="167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66" t="s">
        <v>558</v>
      </c>
      <c r="B670" s="167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66" t="s">
        <v>567</v>
      </c>
      <c r="B713" s="167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66" t="s">
        <v>568</v>
      </c>
      <c r="B714" s="167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66" t="s">
        <v>569</v>
      </c>
      <c r="B715" s="167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64" t="s">
        <v>570</v>
      </c>
      <c r="B716" s="165"/>
      <c r="C716" s="36">
        <f>C717</f>
        <v>61571</v>
      </c>
      <c r="D716" s="36">
        <f>D717</f>
        <v>61571</v>
      </c>
      <c r="E716" s="36">
        <f>E717</f>
        <v>61571</v>
      </c>
      <c r="G716" s="39" t="s">
        <v>66</v>
      </c>
      <c r="H716" s="41">
        <f t="shared" si="93"/>
        <v>61571</v>
      </c>
      <c r="I716" s="42"/>
      <c r="J716" s="40" t="b">
        <f>AND(H716=I716)</f>
        <v>0</v>
      </c>
    </row>
    <row r="717" spans="1:10">
      <c r="A717" s="162" t="s">
        <v>571</v>
      </c>
      <c r="B717" s="163"/>
      <c r="C717" s="33">
        <f>C718+C722</f>
        <v>61571</v>
      </c>
      <c r="D717" s="33">
        <f>D718+D722</f>
        <v>61571</v>
      </c>
      <c r="E717" s="33">
        <f>E718+E722</f>
        <v>61571</v>
      </c>
      <c r="G717" s="39" t="s">
        <v>599</v>
      </c>
      <c r="H717" s="41">
        <f t="shared" si="93"/>
        <v>61571</v>
      </c>
      <c r="I717" s="42"/>
      <c r="J717" s="40" t="b">
        <f>AND(H717=I717)</f>
        <v>0</v>
      </c>
    </row>
    <row r="718" spans="1:10" outlineLevel="1" collapsed="1">
      <c r="A718" s="160" t="s">
        <v>851</v>
      </c>
      <c r="B718" s="161"/>
      <c r="C718" s="31">
        <f>SUM(C719:C721)</f>
        <v>61571</v>
      </c>
      <c r="D718" s="31">
        <f>SUM(D719:D721)</f>
        <v>61571</v>
      </c>
      <c r="E718" s="31">
        <f>SUM(E719:E721)</f>
        <v>61571</v>
      </c>
      <c r="H718" s="41">
        <f t="shared" si="93"/>
        <v>61571</v>
      </c>
    </row>
    <row r="719" spans="1:10" ht="15" customHeight="1" outlineLevel="2">
      <c r="A719" s="6">
        <v>10950</v>
      </c>
      <c r="B719" s="4" t="s">
        <v>572</v>
      </c>
      <c r="C719" s="5">
        <v>61571</v>
      </c>
      <c r="D719" s="5">
        <f>C719</f>
        <v>61571</v>
      </c>
      <c r="E719" s="5">
        <f>D719</f>
        <v>61571</v>
      </c>
      <c r="H719" s="41">
        <f t="shared" si="93"/>
        <v>61571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0" t="s">
        <v>848</v>
      </c>
      <c r="B730" s="161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9">C752</f>
        <v>0</v>
      </c>
      <c r="E752" s="124">
        <f t="shared" si="99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9"/>
        <v>0</v>
      </c>
      <c r="E753" s="124">
        <f t="shared" si="99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D25" sqref="D25"/>
    </sheetView>
  </sheetViews>
  <sheetFormatPr baseColWidth="10" defaultColWidth="9.140625" defaultRowHeight="15"/>
  <cols>
    <col min="1" max="1" width="59.5703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909</v>
      </c>
      <c r="D2" s="110" t="s">
        <v>927</v>
      </c>
    </row>
    <row r="3" spans="1:12" ht="15.75">
      <c r="A3" s="13" t="s">
        <v>910</v>
      </c>
      <c r="D3" s="110" t="s">
        <v>928</v>
      </c>
      <c r="K3" s="117" t="s">
        <v>756</v>
      </c>
      <c r="L3" s="117" t="s">
        <v>758</v>
      </c>
    </row>
    <row r="4" spans="1:12" ht="15.75">
      <c r="A4" s="13" t="s">
        <v>911</v>
      </c>
      <c r="D4" s="110" t="s">
        <v>929</v>
      </c>
      <c r="K4" s="117" t="s">
        <v>757</v>
      </c>
      <c r="L4" s="117" t="s">
        <v>759</v>
      </c>
    </row>
    <row r="5" spans="1:12" ht="15.75">
      <c r="A5" s="13" t="s">
        <v>912</v>
      </c>
      <c r="D5" s="110" t="s">
        <v>930</v>
      </c>
      <c r="L5" s="117" t="s">
        <v>760</v>
      </c>
    </row>
    <row r="6" spans="1:12" ht="15.75">
      <c r="A6" s="13" t="s">
        <v>913</v>
      </c>
      <c r="D6" s="110" t="s">
        <v>927</v>
      </c>
      <c r="L6" s="117" t="s">
        <v>761</v>
      </c>
    </row>
    <row r="7" spans="1:12" ht="15.75">
      <c r="A7" s="13" t="s">
        <v>914</v>
      </c>
      <c r="D7" s="110" t="s">
        <v>929</v>
      </c>
    </row>
    <row r="8" spans="1:12" ht="15.75">
      <c r="A8" s="13" t="s">
        <v>915</v>
      </c>
      <c r="D8" s="110" t="s">
        <v>931</v>
      </c>
    </row>
    <row r="9" spans="1:12" ht="15.75">
      <c r="A9" s="13" t="s">
        <v>916</v>
      </c>
      <c r="D9" s="110" t="s">
        <v>882</v>
      </c>
    </row>
    <row r="10" spans="1:12" ht="15.75">
      <c r="A10" s="13" t="s">
        <v>917</v>
      </c>
      <c r="D10" s="110" t="s">
        <v>932</v>
      </c>
    </row>
    <row r="11" spans="1:12" ht="15.75">
      <c r="A11" s="13" t="s">
        <v>918</v>
      </c>
      <c r="D11" s="110" t="s">
        <v>931</v>
      </c>
    </row>
    <row r="12" spans="1:12" ht="15.75">
      <c r="A12" s="13" t="s">
        <v>919</v>
      </c>
      <c r="D12" s="110" t="s">
        <v>927</v>
      </c>
    </row>
    <row r="13" spans="1:12" ht="15.75">
      <c r="A13" s="13" t="s">
        <v>920</v>
      </c>
      <c r="D13" s="110" t="s">
        <v>933</v>
      </c>
    </row>
    <row r="14" spans="1:12" ht="15.75">
      <c r="A14" s="13" t="s">
        <v>921</v>
      </c>
      <c r="D14" s="110" t="s">
        <v>927</v>
      </c>
    </row>
    <row r="15" spans="1:12" ht="15.75">
      <c r="A15" s="13" t="s">
        <v>922</v>
      </c>
      <c r="D15" s="110" t="s">
        <v>887</v>
      </c>
    </row>
    <row r="16" spans="1:12" ht="15.75">
      <c r="A16" s="13" t="s">
        <v>922</v>
      </c>
      <c r="D16" s="110" t="s">
        <v>934</v>
      </c>
    </row>
    <row r="17" spans="1:4" ht="15.75">
      <c r="A17" s="13" t="s">
        <v>923</v>
      </c>
      <c r="D17" s="110" t="s">
        <v>929</v>
      </c>
    </row>
    <row r="18" spans="1:4" ht="15.75">
      <c r="A18" s="13" t="s">
        <v>924</v>
      </c>
      <c r="D18" s="110" t="s">
        <v>927</v>
      </c>
    </row>
    <row r="19" spans="1:4" ht="15.75">
      <c r="A19" s="13" t="s">
        <v>925</v>
      </c>
      <c r="D19" s="110" t="s">
        <v>935</v>
      </c>
    </row>
    <row r="20" spans="1:4" ht="15.75">
      <c r="A20" s="13" t="s">
        <v>926</v>
      </c>
      <c r="D20" s="110" t="s">
        <v>936</v>
      </c>
    </row>
    <row r="21" spans="1:4" ht="15.75">
      <c r="A21" s="13" t="s">
        <v>926</v>
      </c>
      <c r="D21" s="110" t="s">
        <v>937</v>
      </c>
    </row>
    <row r="22" spans="1:4" ht="15.75">
      <c r="A22" s="13" t="s">
        <v>926</v>
      </c>
      <c r="D22" s="110" t="s">
        <v>938</v>
      </c>
    </row>
    <row r="23" spans="1:4" ht="15.75">
      <c r="A23" s="13" t="s">
        <v>926</v>
      </c>
      <c r="D23" s="110" t="s">
        <v>939</v>
      </c>
    </row>
    <row r="24" spans="1:4" ht="15.75">
      <c r="A24" s="13" t="s">
        <v>922</v>
      </c>
      <c r="D24" s="110" t="s">
        <v>940</v>
      </c>
    </row>
    <row r="25" spans="1:4" ht="15.75">
      <c r="A25" s="13"/>
    </row>
    <row r="26" spans="1:4" ht="15.75">
      <c r="A26" s="13"/>
    </row>
    <row r="27" spans="1:4" ht="15.75">
      <c r="A27" s="13"/>
    </row>
    <row r="28" spans="1:4" ht="15.75">
      <c r="A28" s="13"/>
    </row>
    <row r="29" spans="1:4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rightToLeft="1" workbookViewId="0">
      <selection activeCell="A12" sqref="A12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878</v>
      </c>
    </row>
    <row r="2" spans="1:1">
      <c r="A2" s="10" t="s">
        <v>879</v>
      </c>
    </row>
    <row r="3" spans="1:1">
      <c r="A3" s="10" t="s">
        <v>880</v>
      </c>
    </row>
    <row r="4" spans="1:1">
      <c r="A4" s="10" t="s">
        <v>881</v>
      </c>
    </row>
    <row r="5" spans="1:1">
      <c r="A5" s="10" t="s">
        <v>882</v>
      </c>
    </row>
    <row r="6" spans="1:1">
      <c r="A6" s="10" t="s">
        <v>883</v>
      </c>
    </row>
    <row r="7" spans="1:1">
      <c r="A7" s="10" t="s">
        <v>884</v>
      </c>
    </row>
    <row r="8" spans="1:1">
      <c r="A8" s="10" t="s">
        <v>885</v>
      </c>
    </row>
    <row r="9" spans="1:1">
      <c r="A9" s="10" t="s">
        <v>886</v>
      </c>
    </row>
    <row r="10" spans="1:1">
      <c r="A10" s="10" t="s">
        <v>887</v>
      </c>
    </row>
    <row r="11" spans="1:1">
      <c r="A11" s="10" t="s">
        <v>888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M9" sqref="M9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32" t="s">
        <v>602</v>
      </c>
      <c r="C1" s="234" t="s">
        <v>603</v>
      </c>
      <c r="D1" s="234" t="s">
        <v>604</v>
      </c>
      <c r="E1" s="234" t="s">
        <v>605</v>
      </c>
      <c r="F1" s="234" t="s">
        <v>606</v>
      </c>
      <c r="G1" s="234" t="s">
        <v>607</v>
      </c>
      <c r="H1" s="234" t="s">
        <v>608</v>
      </c>
      <c r="I1" s="234" t="s">
        <v>609</v>
      </c>
      <c r="J1" s="234" t="s">
        <v>610</v>
      </c>
      <c r="K1" s="234" t="s">
        <v>611</v>
      </c>
      <c r="L1" s="234" t="s">
        <v>612</v>
      </c>
      <c r="M1" s="230" t="s">
        <v>737</v>
      </c>
      <c r="N1" s="219" t="s">
        <v>613</v>
      </c>
      <c r="O1" s="219"/>
      <c r="P1" s="219"/>
      <c r="Q1" s="219"/>
      <c r="R1" s="219"/>
      <c r="S1" s="230" t="s">
        <v>738</v>
      </c>
      <c r="T1" s="219" t="s">
        <v>613</v>
      </c>
      <c r="U1" s="219"/>
      <c r="V1" s="219"/>
      <c r="W1" s="219"/>
      <c r="X1" s="219"/>
      <c r="Y1" s="220" t="s">
        <v>614</v>
      </c>
      <c r="Z1" s="220" t="s">
        <v>615</v>
      </c>
      <c r="AA1" s="220" t="s">
        <v>616</v>
      </c>
      <c r="AB1" s="220" t="s">
        <v>617</v>
      </c>
      <c r="AC1" s="220" t="s">
        <v>618</v>
      </c>
      <c r="AD1" s="220" t="s">
        <v>619</v>
      </c>
      <c r="AE1" s="222" t="s">
        <v>620</v>
      </c>
      <c r="AF1" s="224" t="s">
        <v>621</v>
      </c>
      <c r="AG1" s="226" t="s">
        <v>622</v>
      </c>
      <c r="AH1" s="228" t="s">
        <v>623</v>
      </c>
      <c r="AI1" s="21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33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21"/>
      <c r="Z2" s="221"/>
      <c r="AA2" s="221"/>
      <c r="AB2" s="221"/>
      <c r="AC2" s="221"/>
      <c r="AD2" s="221"/>
      <c r="AE2" s="223"/>
      <c r="AF2" s="225"/>
      <c r="AG2" s="227"/>
      <c r="AH2" s="229"/>
      <c r="AI2" s="21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/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4" sqref="J24"/>
    </sheetView>
  </sheetViews>
  <sheetFormatPr baseColWidth="10" defaultColWidth="9.140625" defaultRowHeight="15"/>
  <cols>
    <col min="1" max="1" width="18.140625" style="10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768</v>
      </c>
      <c r="B2" s="10">
        <v>89</v>
      </c>
      <c r="C2" s="10">
        <v>33010183</v>
      </c>
      <c r="D2" s="12"/>
      <c r="F2" s="10" t="s">
        <v>775</v>
      </c>
      <c r="G2" s="10" t="s">
        <v>779</v>
      </c>
    </row>
    <row r="3" spans="1:13">
      <c r="A3" s="10" t="s">
        <v>768</v>
      </c>
      <c r="B3" s="10">
        <v>89</v>
      </c>
      <c r="C3" s="10">
        <v>33130226</v>
      </c>
      <c r="D3" s="12"/>
      <c r="F3" s="10" t="s">
        <v>774</v>
      </c>
      <c r="G3" s="10" t="s">
        <v>778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768</v>
      </c>
      <c r="B4" s="10">
        <v>89</v>
      </c>
      <c r="C4" s="10">
        <v>33130248</v>
      </c>
      <c r="D4" s="12"/>
      <c r="F4" s="10" t="s">
        <v>774</v>
      </c>
      <c r="G4" s="10" t="s">
        <v>778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768</v>
      </c>
      <c r="B5" s="10">
        <v>103</v>
      </c>
      <c r="C5" s="10">
        <v>83111679</v>
      </c>
      <c r="D5" s="12"/>
      <c r="F5" s="10" t="s">
        <v>775</v>
      </c>
      <c r="G5" s="10" t="s">
        <v>778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770</v>
      </c>
      <c r="B6" s="10" t="s">
        <v>889</v>
      </c>
      <c r="C6" s="10">
        <v>2206610</v>
      </c>
      <c r="D6" s="12"/>
      <c r="F6" s="10" t="s">
        <v>775</v>
      </c>
      <c r="G6" s="10" t="s">
        <v>777</v>
      </c>
      <c r="K6" s="117" t="s">
        <v>767</v>
      </c>
      <c r="L6" s="117" t="s">
        <v>775</v>
      </c>
    </row>
    <row r="7" spans="1:13">
      <c r="A7" s="10" t="s">
        <v>770</v>
      </c>
      <c r="B7" s="10" t="s">
        <v>890</v>
      </c>
      <c r="C7" s="10">
        <v>2206611</v>
      </c>
      <c r="D7" s="12"/>
      <c r="F7" s="10" t="s">
        <v>775</v>
      </c>
      <c r="G7" s="10" t="s">
        <v>777</v>
      </c>
      <c r="K7" s="117" t="s">
        <v>768</v>
      </c>
      <c r="L7" s="117" t="s">
        <v>776</v>
      </c>
    </row>
    <row r="8" spans="1:13">
      <c r="A8" s="10" t="s">
        <v>770</v>
      </c>
      <c r="B8" s="10" t="s">
        <v>891</v>
      </c>
      <c r="C8" s="10">
        <v>2208719</v>
      </c>
      <c r="D8" s="12"/>
      <c r="F8" s="10" t="s">
        <v>775</v>
      </c>
      <c r="G8" s="10" t="s">
        <v>777</v>
      </c>
      <c r="K8" s="117" t="s">
        <v>769</v>
      </c>
    </row>
    <row r="9" spans="1:13">
      <c r="A9" s="10" t="s">
        <v>770</v>
      </c>
      <c r="B9" s="10" t="s">
        <v>892</v>
      </c>
      <c r="C9" s="10">
        <v>2208720</v>
      </c>
      <c r="D9" s="12"/>
      <c r="F9" s="10" t="s">
        <v>775</v>
      </c>
      <c r="G9" s="10" t="s">
        <v>778</v>
      </c>
      <c r="K9" s="117" t="s">
        <v>770</v>
      </c>
    </row>
    <row r="10" spans="1:13">
      <c r="A10" s="10" t="s">
        <v>764</v>
      </c>
      <c r="B10" s="10" t="s">
        <v>893</v>
      </c>
      <c r="C10" s="10">
        <v>2207057</v>
      </c>
      <c r="D10" s="12"/>
      <c r="F10" s="10" t="s">
        <v>775</v>
      </c>
      <c r="G10" s="10" t="s">
        <v>778</v>
      </c>
      <c r="K10" s="117" t="s">
        <v>771</v>
      </c>
    </row>
    <row r="11" spans="1:13">
      <c r="A11" s="10" t="s">
        <v>764</v>
      </c>
      <c r="B11" s="10" t="s">
        <v>896</v>
      </c>
      <c r="C11" s="10">
        <v>2208717</v>
      </c>
      <c r="D11" s="12"/>
      <c r="F11" s="10" t="s">
        <v>775</v>
      </c>
      <c r="G11" s="10" t="s">
        <v>777</v>
      </c>
    </row>
    <row r="12" spans="1:13">
      <c r="A12" s="10" t="s">
        <v>764</v>
      </c>
      <c r="B12" s="10" t="s">
        <v>895</v>
      </c>
      <c r="C12" s="10">
        <v>2208718</v>
      </c>
      <c r="D12" s="12"/>
      <c r="F12" s="10" t="s">
        <v>775</v>
      </c>
      <c r="G12" s="10" t="s">
        <v>777</v>
      </c>
      <c r="K12" s="117" t="s">
        <v>770</v>
      </c>
    </row>
    <row r="13" spans="1:13">
      <c r="A13" s="10" t="s">
        <v>764</v>
      </c>
      <c r="B13" s="10" t="s">
        <v>894</v>
      </c>
      <c r="C13" s="10">
        <v>2208724</v>
      </c>
      <c r="D13" s="12"/>
      <c r="F13" s="10" t="s">
        <v>775</v>
      </c>
      <c r="G13" s="10" t="s">
        <v>778</v>
      </c>
    </row>
    <row r="14" spans="1:13">
      <c r="A14" s="10" t="s">
        <v>764</v>
      </c>
      <c r="B14" s="10" t="s">
        <v>897</v>
      </c>
      <c r="C14" s="10">
        <v>2213061</v>
      </c>
      <c r="D14" s="12"/>
      <c r="F14" s="10" t="s">
        <v>775</v>
      </c>
      <c r="G14" s="10" t="s">
        <v>777</v>
      </c>
    </row>
    <row r="15" spans="1:13">
      <c r="A15" s="10" t="s">
        <v>765</v>
      </c>
      <c r="B15" s="10" t="s">
        <v>898</v>
      </c>
      <c r="C15" s="10">
        <v>2208581</v>
      </c>
      <c r="D15" s="12"/>
      <c r="F15" s="10" t="s">
        <v>776</v>
      </c>
      <c r="G15" s="10" t="s">
        <v>779</v>
      </c>
    </row>
    <row r="16" spans="1:13">
      <c r="A16" s="10" t="s">
        <v>765</v>
      </c>
      <c r="B16" s="10" t="s">
        <v>899</v>
      </c>
      <c r="C16" s="10">
        <v>2213006</v>
      </c>
      <c r="D16" s="12"/>
      <c r="E16" s="12"/>
      <c r="F16" s="10" t="s">
        <v>774</v>
      </c>
      <c r="G16" s="10" t="s">
        <v>779</v>
      </c>
    </row>
    <row r="17" spans="1:7">
      <c r="A17" s="10" t="s">
        <v>900</v>
      </c>
      <c r="C17" s="10" t="s">
        <v>908</v>
      </c>
      <c r="D17" s="12"/>
      <c r="F17" s="10" t="s">
        <v>775</v>
      </c>
      <c r="G17" s="10" t="s">
        <v>777</v>
      </c>
    </row>
    <row r="18" spans="1:7">
      <c r="A18" s="10" t="s">
        <v>900</v>
      </c>
      <c r="C18" s="10" t="s">
        <v>908</v>
      </c>
      <c r="D18" s="12"/>
      <c r="F18" s="10" t="s">
        <v>774</v>
      </c>
      <c r="G18" s="10" t="s">
        <v>777</v>
      </c>
    </row>
    <row r="19" spans="1:7">
      <c r="A19" s="10" t="s">
        <v>764</v>
      </c>
      <c r="C19" s="10">
        <v>22015736</v>
      </c>
      <c r="D19" s="12"/>
      <c r="F19" s="10" t="s">
        <v>774</v>
      </c>
      <c r="G19" s="10" t="s">
        <v>777</v>
      </c>
    </row>
    <row r="20" spans="1:7">
      <c r="A20" s="10" t="s">
        <v>770</v>
      </c>
      <c r="B20" s="10" t="s">
        <v>901</v>
      </c>
      <c r="C20" s="10">
        <v>22015737</v>
      </c>
      <c r="D20" s="12"/>
      <c r="F20" s="10" t="s">
        <v>774</v>
      </c>
      <c r="G20" s="10" t="s">
        <v>777</v>
      </c>
    </row>
    <row r="21" spans="1:7">
      <c r="A21" s="10" t="s">
        <v>764</v>
      </c>
      <c r="B21" s="10" t="s">
        <v>902</v>
      </c>
      <c r="C21" s="10">
        <v>2215757</v>
      </c>
      <c r="D21" s="12"/>
      <c r="F21" s="10" t="s">
        <v>774</v>
      </c>
      <c r="G21" s="10" t="s">
        <v>778</v>
      </c>
    </row>
    <row r="22" spans="1:7">
      <c r="A22" s="10" t="s">
        <v>903</v>
      </c>
      <c r="C22" s="10" t="s">
        <v>908</v>
      </c>
      <c r="D22" s="12"/>
      <c r="F22" s="10" t="s">
        <v>774</v>
      </c>
      <c r="G22" s="10" t="s">
        <v>778</v>
      </c>
    </row>
    <row r="23" spans="1:7">
      <c r="A23" s="10" t="s">
        <v>764</v>
      </c>
      <c r="B23" s="10" t="s">
        <v>904</v>
      </c>
      <c r="C23" s="10">
        <v>2217359</v>
      </c>
      <c r="D23" s="12"/>
      <c r="F23" s="10" t="s">
        <v>774</v>
      </c>
      <c r="G23" s="10" t="s">
        <v>777</v>
      </c>
    </row>
    <row r="24" spans="1:7">
      <c r="A24" s="10" t="s">
        <v>770</v>
      </c>
      <c r="C24" s="10" t="s">
        <v>908</v>
      </c>
      <c r="D24" s="12"/>
      <c r="F24" s="10" t="s">
        <v>775</v>
      </c>
      <c r="G24" s="10" t="s">
        <v>777</v>
      </c>
    </row>
    <row r="25" spans="1:7">
      <c r="A25" s="10" t="s">
        <v>770</v>
      </c>
      <c r="C25" s="10" t="s">
        <v>908</v>
      </c>
      <c r="D25" s="12"/>
      <c r="F25" s="10" t="s">
        <v>774</v>
      </c>
      <c r="G25" s="10" t="s">
        <v>777</v>
      </c>
    </row>
    <row r="26" spans="1:7">
      <c r="A26" s="10" t="s">
        <v>905</v>
      </c>
      <c r="C26" s="10" t="s">
        <v>908</v>
      </c>
      <c r="D26" s="12"/>
      <c r="F26" s="10" t="s">
        <v>774</v>
      </c>
      <c r="G26" s="10" t="s">
        <v>777</v>
      </c>
    </row>
    <row r="27" spans="1:7">
      <c r="A27" s="10" t="s">
        <v>764</v>
      </c>
      <c r="B27" s="10" t="s">
        <v>906</v>
      </c>
      <c r="C27" s="10">
        <v>16336749</v>
      </c>
      <c r="D27" s="12"/>
      <c r="F27" s="10" t="s">
        <v>774</v>
      </c>
      <c r="G27" s="10" t="s">
        <v>777</v>
      </c>
    </row>
    <row r="28" spans="1:7">
      <c r="A28" s="10" t="s">
        <v>764</v>
      </c>
      <c r="B28" s="10" t="s">
        <v>907</v>
      </c>
      <c r="C28" s="10">
        <v>16336807</v>
      </c>
      <c r="D28" s="12"/>
      <c r="F28" s="10" t="s">
        <v>774</v>
      </c>
      <c r="G28" s="10" t="s">
        <v>777</v>
      </c>
    </row>
    <row r="29" spans="1:7">
      <c r="D29" s="12"/>
    </row>
    <row r="30" spans="1:7">
      <c r="D30" s="12"/>
    </row>
    <row r="31" spans="1:7">
      <c r="D31" s="12"/>
    </row>
    <row r="32" spans="1:7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B3:D17 A1:A17 A18:D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19 A14:A16">
      <formula1>$K:$K</formula1>
    </dataValidation>
    <dataValidation type="list" allowBlank="1" showInputMessage="1" showErrorMessage="1" sqref="A2:A13 A20:A21 A23:A25 A27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0"/>
  <sheetViews>
    <sheetView rightToLeft="1" zoomScale="140" zoomScaleNormal="140" workbookViewId="0">
      <pane xSplit="3" ySplit="1" topLeftCell="D66" activePane="bottomRight" state="frozen"/>
      <selection pane="topRight" activeCell="D1" sqref="D1"/>
      <selection pane="bottomLeft" activeCell="A2" sqref="A2"/>
      <selection pane="bottomRight" activeCell="F74" sqref="F74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1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12</v>
      </c>
      <c r="H9">
        <f t="shared" ref="H9:I9" si="2">SUM(E9:E22)</f>
        <v>4</v>
      </c>
      <c r="I9">
        <f t="shared" si="2"/>
        <v>8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/>
      <c r="F11" s="10">
        <f t="shared" si="1"/>
        <v>1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2</v>
      </c>
      <c r="E13" s="10">
        <v>1</v>
      </c>
      <c r="F13" s="10">
        <f t="shared" si="1"/>
        <v>1</v>
      </c>
    </row>
    <row r="14" spans="1:9">
      <c r="A14" s="10" t="s">
        <v>669</v>
      </c>
      <c r="B14" s="81">
        <v>1</v>
      </c>
      <c r="C14" s="10" t="s">
        <v>675</v>
      </c>
      <c r="D14" s="10">
        <v>2</v>
      </c>
      <c r="E14" s="10">
        <v>1</v>
      </c>
      <c r="F14" s="10">
        <f t="shared" si="1"/>
        <v>1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2</v>
      </c>
      <c r="E17" s="10"/>
      <c r="F17" s="10">
        <f t="shared" si="1"/>
        <v>2</v>
      </c>
    </row>
    <row r="18" spans="1:9">
      <c r="A18" s="10" t="s">
        <v>669</v>
      </c>
      <c r="B18" s="81">
        <v>1</v>
      </c>
      <c r="C18" s="10" t="s">
        <v>679</v>
      </c>
      <c r="D18" s="10">
        <v>3</v>
      </c>
      <c r="E18" s="10">
        <v>2</v>
      </c>
      <c r="F18" s="10">
        <f t="shared" si="1"/>
        <v>1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2</v>
      </c>
      <c r="E22" s="10"/>
      <c r="F22" s="10">
        <f t="shared" si="1"/>
        <v>2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5</v>
      </c>
      <c r="H23">
        <f t="shared" ref="H23:I23" si="3">SUM(E23:E32)</f>
        <v>3</v>
      </c>
      <c r="I23">
        <f t="shared" si="3"/>
        <v>2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>
        <v>1</v>
      </c>
      <c r="F27" s="84">
        <f t="shared" si="1"/>
        <v>0</v>
      </c>
    </row>
    <row r="28" spans="1:9">
      <c r="A28" s="84"/>
      <c r="B28" s="85"/>
      <c r="C28" s="84" t="s">
        <v>941</v>
      </c>
      <c r="D28" s="84">
        <v>1</v>
      </c>
      <c r="E28" s="84">
        <v>0</v>
      </c>
      <c r="F28" s="84">
        <v>1</v>
      </c>
    </row>
    <row r="29" spans="1:9">
      <c r="A29" s="84" t="s">
        <v>683</v>
      </c>
      <c r="B29" s="85">
        <v>2</v>
      </c>
      <c r="C29" s="84" t="s">
        <v>689</v>
      </c>
      <c r="D29" s="84">
        <v>1</v>
      </c>
      <c r="E29" s="84">
        <v>1</v>
      </c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690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691</v>
      </c>
      <c r="D31" s="84">
        <v>1</v>
      </c>
      <c r="E31" s="84"/>
      <c r="F31" s="84">
        <f t="shared" si="1"/>
        <v>1</v>
      </c>
    </row>
    <row r="32" spans="1:9">
      <c r="A32" s="84" t="s">
        <v>683</v>
      </c>
      <c r="B32" s="85">
        <v>2</v>
      </c>
      <c r="C32" s="84" t="s">
        <v>692</v>
      </c>
      <c r="D32" s="84">
        <v>1</v>
      </c>
      <c r="E32" s="84">
        <v>1</v>
      </c>
      <c r="F32" s="84">
        <f t="shared" si="1"/>
        <v>0</v>
      </c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4">SUM(E33:E35)</f>
        <v>0</v>
      </c>
      <c r="I33">
        <f t="shared" si="4"/>
        <v>0</v>
      </c>
    </row>
    <row r="34" spans="1:9">
      <c r="A34" s="10" t="s">
        <v>683</v>
      </c>
      <c r="B34" s="81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1</v>
      </c>
      <c r="H39">
        <f t="shared" ref="H39:I39" si="6">SUM(E39:E45)</f>
        <v>0</v>
      </c>
      <c r="I39">
        <f t="shared" si="6"/>
        <v>1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704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705</v>
      </c>
      <c r="D44" s="10">
        <v>1</v>
      </c>
      <c r="E44" s="10"/>
      <c r="F44" s="10">
        <f t="shared" si="1"/>
        <v>1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1"/>
        <v>0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>
        <f>SUM(D50:D58)</f>
        <v>0</v>
      </c>
      <c r="H50">
        <f t="shared" ref="H50:I50" si="9">SUM(E50:E58)</f>
        <v>0</v>
      </c>
      <c r="I50">
        <f t="shared" si="9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715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1"/>
        <v>0</v>
      </c>
    </row>
    <row r="59" spans="1:9">
      <c r="A59" s="89" t="s">
        <v>699</v>
      </c>
      <c r="B59" s="90">
        <v>9</v>
      </c>
      <c r="C59" s="89" t="s">
        <v>742</v>
      </c>
      <c r="D59" s="89"/>
      <c r="E59" s="89"/>
      <c r="F59" s="89">
        <f t="shared" ref="F59:F61" si="10">D59-E59</f>
        <v>0</v>
      </c>
      <c r="G59">
        <f>SUM(D59:D61)</f>
        <v>0</v>
      </c>
      <c r="H59">
        <f t="shared" ref="H59" si="11">SUM(E59:E61)</f>
        <v>0</v>
      </c>
      <c r="I59">
        <f t="shared" ref="I59" si="12">SUM(F59:F61)</f>
        <v>0</v>
      </c>
    </row>
    <row r="60" spans="1:9">
      <c r="A60" s="89" t="s">
        <v>699</v>
      </c>
      <c r="B60" s="90">
        <v>9</v>
      </c>
      <c r="C60" s="89" t="s">
        <v>743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744</v>
      </c>
      <c r="D61" s="89"/>
      <c r="E61" s="89"/>
      <c r="F61" s="89">
        <f t="shared" si="10"/>
        <v>0</v>
      </c>
    </row>
    <row r="62" spans="1:9">
      <c r="A62" s="89" t="s">
        <v>699</v>
      </c>
      <c r="B62" s="90">
        <v>9</v>
      </c>
      <c r="C62" s="89" t="s">
        <v>745</v>
      </c>
      <c r="D62" s="89"/>
      <c r="E62" s="89"/>
      <c r="F62" s="89">
        <f t="shared" ref="F62:F63" si="13">D62-E62</f>
        <v>0</v>
      </c>
    </row>
    <row r="63" spans="1:9">
      <c r="A63" s="89" t="s">
        <v>699</v>
      </c>
      <c r="B63" s="90">
        <v>9</v>
      </c>
      <c r="C63" s="89" t="s">
        <v>746</v>
      </c>
      <c r="D63" s="89"/>
      <c r="E63" s="89"/>
      <c r="F63" s="89">
        <f t="shared" si="13"/>
        <v>0</v>
      </c>
    </row>
    <row r="64" spans="1:9">
      <c r="A64" s="84" t="s">
        <v>728</v>
      </c>
      <c r="B64" s="85">
        <v>10</v>
      </c>
      <c r="C64" s="84" t="s">
        <v>729</v>
      </c>
      <c r="D64" s="84"/>
      <c r="E64" s="84"/>
      <c r="F64" s="84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84" t="s">
        <v>728</v>
      </c>
      <c r="B65" s="85">
        <v>10</v>
      </c>
      <c r="C65" s="84" t="s">
        <v>730</v>
      </c>
      <c r="D65" s="84"/>
      <c r="E65" s="84"/>
      <c r="F65" s="84">
        <f t="shared" si="1"/>
        <v>0</v>
      </c>
    </row>
    <row r="66" spans="1:9">
      <c r="A66" s="84" t="s">
        <v>728</v>
      </c>
      <c r="B66" s="85">
        <v>10</v>
      </c>
      <c r="C66" s="84" t="s">
        <v>731</v>
      </c>
      <c r="D66" s="84"/>
      <c r="E66" s="84"/>
      <c r="F66" s="84">
        <f t="shared" si="1"/>
        <v>0</v>
      </c>
    </row>
    <row r="67" spans="1:9">
      <c r="A67" s="87" t="s">
        <v>728</v>
      </c>
      <c r="B67" s="81">
        <v>11</v>
      </c>
      <c r="C67" s="87" t="s">
        <v>732</v>
      </c>
      <c r="D67" s="10"/>
      <c r="E67" s="10"/>
      <c r="F67" s="10">
        <f t="shared" si="1"/>
        <v>0</v>
      </c>
      <c r="G67">
        <f>SUM(D67:D68)</f>
        <v>0</v>
      </c>
      <c r="H67">
        <f>SUM(E67:E68)</f>
        <v>0</v>
      </c>
      <c r="I67">
        <f>SUM(F67:F68)</f>
        <v>0</v>
      </c>
    </row>
    <row r="68" spans="1:9">
      <c r="A68" s="87" t="s">
        <v>728</v>
      </c>
      <c r="B68" s="81">
        <v>11</v>
      </c>
      <c r="C68" s="87" t="s">
        <v>733</v>
      </c>
      <c r="D68" s="10"/>
      <c r="E68" s="10"/>
      <c r="F68" s="10">
        <f t="shared" si="1"/>
        <v>0</v>
      </c>
    </row>
    <row r="69" spans="1:9">
      <c r="A69" s="84" t="s">
        <v>728</v>
      </c>
      <c r="B69" s="85">
        <v>12</v>
      </c>
      <c r="C69" s="84" t="s">
        <v>734</v>
      </c>
      <c r="D69" s="84"/>
      <c r="E69" s="84"/>
      <c r="F69" s="84">
        <f t="shared" si="1"/>
        <v>0</v>
      </c>
      <c r="G69">
        <f>SUM(D69:D71)</f>
        <v>0</v>
      </c>
      <c r="H69">
        <f t="shared" ref="H69:I69" si="15">SUM(E69:E71)</f>
        <v>0</v>
      </c>
      <c r="I69">
        <f t="shared" si="15"/>
        <v>0</v>
      </c>
    </row>
    <row r="70" spans="1:9">
      <c r="A70" s="84" t="s">
        <v>728</v>
      </c>
      <c r="B70" s="85">
        <v>12</v>
      </c>
      <c r="C70" s="84" t="s">
        <v>735</v>
      </c>
      <c r="D70" s="84"/>
      <c r="E70" s="84"/>
      <c r="F70" s="84">
        <f t="shared" si="1"/>
        <v>0</v>
      </c>
    </row>
    <row r="71" spans="1:9">
      <c r="A71" s="84" t="s">
        <v>728</v>
      </c>
      <c r="B71" s="85">
        <v>12</v>
      </c>
      <c r="C71" s="84" t="s">
        <v>736</v>
      </c>
      <c r="D71" s="84"/>
      <c r="E71" s="84"/>
      <c r="F71" s="84">
        <f t="shared" si="1"/>
        <v>0</v>
      </c>
    </row>
    <row r="72" spans="1:9">
      <c r="A72" s="10" t="s">
        <v>719</v>
      </c>
      <c r="B72" s="81"/>
      <c r="C72" s="10" t="s">
        <v>720</v>
      </c>
      <c r="D72" s="10">
        <f>12+14+12</f>
        <v>38</v>
      </c>
      <c r="E72" s="10">
        <v>19</v>
      </c>
      <c r="F72" s="10">
        <f t="shared" si="1"/>
        <v>19</v>
      </c>
      <c r="G72">
        <f>SUM(D72:D74)</f>
        <v>57</v>
      </c>
      <c r="H72">
        <f t="shared" ref="H72:I72" si="16">SUM(E72:E74)</f>
        <v>29</v>
      </c>
      <c r="I72">
        <f t="shared" si="16"/>
        <v>28</v>
      </c>
    </row>
    <row r="73" spans="1:9">
      <c r="A73" s="10" t="s">
        <v>719</v>
      </c>
      <c r="B73" s="81"/>
      <c r="C73" s="10" t="s">
        <v>721</v>
      </c>
      <c r="D73" s="10">
        <f>18</f>
        <v>18</v>
      </c>
      <c r="E73" s="10">
        <v>9</v>
      </c>
      <c r="F73" s="10">
        <f t="shared" si="1"/>
        <v>9</v>
      </c>
    </row>
    <row r="74" spans="1:9">
      <c r="A74" s="10" t="s">
        <v>719</v>
      </c>
      <c r="B74" s="81"/>
      <c r="C74" s="10" t="s">
        <v>722</v>
      </c>
      <c r="D74" s="10">
        <v>1</v>
      </c>
      <c r="E74" s="10">
        <v>1</v>
      </c>
      <c r="F74" s="10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ref="F146:F209" si="18">D146-E146</f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ref="F210:F273" si="19">D210-E210</f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ref="F274:F337" si="20">D274-E274</f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ref="F338:F401" si="21">D338-E338</f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ref="F402:F465" si="22">D402-E402</f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ref="F466:F529" si="23">D466-E466</f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ref="F530:F593" si="24">D530-E530</f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ref="F594:F657" si="25">D594-E594</f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ref="F658:F720" si="26">D658-E658</f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36" t="s">
        <v>815</v>
      </c>
      <c r="B1" s="23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1" zoomScale="120" zoomScaleNormal="120" workbookViewId="0">
      <selection activeCell="G720" sqref="G72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4.85546875" customWidth="1"/>
    <col min="4" max="4" width="19.7109375" customWidth="1"/>
    <col min="5" max="5" width="18.5703125" customWidth="1"/>
    <col min="7" max="7" width="15.5703125" bestFit="1" customWidth="1"/>
    <col min="8" max="8" width="22.5703125" customWidth="1"/>
    <col min="9" max="9" width="15.42578125" bestFit="1" customWidth="1"/>
    <col min="10" max="10" width="20.42578125" bestFit="1" customWidth="1"/>
  </cols>
  <sheetData>
    <row r="1" spans="1:14" ht="18.75">
      <c r="A1" s="176" t="s">
        <v>30</v>
      </c>
      <c r="B1" s="176"/>
      <c r="C1" s="176"/>
      <c r="D1" s="141" t="s">
        <v>853</v>
      </c>
      <c r="E1" s="141" t="s">
        <v>852</v>
      </c>
      <c r="G1" s="43" t="s">
        <v>31</v>
      </c>
      <c r="H1" s="44">
        <f>C2+C114</f>
        <v>1561863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f>C3+C67</f>
        <v>840745</v>
      </c>
      <c r="D2" s="26">
        <f>D3+D67</f>
        <v>840745</v>
      </c>
      <c r="E2" s="26">
        <f>E3+E67</f>
        <v>840745</v>
      </c>
      <c r="G2" s="39" t="s">
        <v>60</v>
      </c>
      <c r="H2" s="41">
        <f>C2</f>
        <v>840745</v>
      </c>
      <c r="I2" s="42"/>
      <c r="J2" s="40" t="b">
        <f>AND(H2=I2)</f>
        <v>0</v>
      </c>
    </row>
    <row r="3" spans="1:14">
      <c r="A3" s="181" t="s">
        <v>578</v>
      </c>
      <c r="B3" s="181"/>
      <c r="C3" s="23">
        <f>C4+C11+C38+C61</f>
        <v>415750</v>
      </c>
      <c r="D3" s="23">
        <f>D4+D11+D38+D61</f>
        <v>415750</v>
      </c>
      <c r="E3" s="23">
        <f>E4+E11+E38+E61</f>
        <v>415750</v>
      </c>
      <c r="G3" s="39" t="s">
        <v>57</v>
      </c>
      <c r="H3" s="41">
        <f t="shared" ref="H3:H66" si="0">C3</f>
        <v>415750</v>
      </c>
      <c r="I3" s="42"/>
      <c r="J3" s="40" t="b">
        <f>AND(H3=I3)</f>
        <v>0</v>
      </c>
    </row>
    <row r="4" spans="1:14" ht="15" customHeight="1">
      <c r="A4" s="177" t="s">
        <v>124</v>
      </c>
      <c r="B4" s="178"/>
      <c r="C4" s="21">
        <f>SUM(C5:C10)</f>
        <v>199000</v>
      </c>
      <c r="D4" s="21">
        <f>SUM(D5:D10)</f>
        <v>199000</v>
      </c>
      <c r="E4" s="21">
        <f>SUM(E5:E10)</f>
        <v>199000</v>
      </c>
      <c r="F4" s="17"/>
      <c r="G4" s="39" t="s">
        <v>53</v>
      </c>
      <c r="H4" s="41">
        <f t="shared" si="0"/>
        <v>199000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45000</v>
      </c>
      <c r="D5" s="2">
        <f>C5</f>
        <v>45000</v>
      </c>
      <c r="E5" s="2">
        <f>D5</f>
        <v>45000</v>
      </c>
      <c r="F5" s="17"/>
      <c r="G5" s="17"/>
      <c r="H5" s="41">
        <f t="shared" si="0"/>
        <v>45000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21000</v>
      </c>
      <c r="D6" s="2">
        <f t="shared" ref="D6:E10" si="1">C6</f>
        <v>21000</v>
      </c>
      <c r="E6" s="2">
        <f t="shared" si="1"/>
        <v>21000</v>
      </c>
      <c r="F6" s="17"/>
      <c r="G6" s="17"/>
      <c r="H6" s="41">
        <f t="shared" si="0"/>
        <v>21000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129000</v>
      </c>
      <c r="D7" s="2">
        <f t="shared" si="1"/>
        <v>129000</v>
      </c>
      <c r="E7" s="2">
        <f t="shared" si="1"/>
        <v>129000</v>
      </c>
      <c r="F7" s="17"/>
      <c r="G7" s="17"/>
      <c r="H7" s="41">
        <f t="shared" si="0"/>
        <v>129000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2000</v>
      </c>
      <c r="D9" s="2">
        <f t="shared" si="1"/>
        <v>2000</v>
      </c>
      <c r="E9" s="2">
        <f t="shared" si="1"/>
        <v>2000</v>
      </c>
      <c r="F9" s="17"/>
      <c r="G9" s="17"/>
      <c r="H9" s="41">
        <f t="shared" si="0"/>
        <v>2000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75825</v>
      </c>
      <c r="D11" s="21">
        <f>SUM(D12:D37)</f>
        <v>75825</v>
      </c>
      <c r="E11" s="21">
        <f>SUM(E12:E37)</f>
        <v>75825</v>
      </c>
      <c r="F11" s="17"/>
      <c r="G11" s="39" t="s">
        <v>54</v>
      </c>
      <c r="H11" s="41">
        <f t="shared" si="0"/>
        <v>75825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32300</v>
      </c>
      <c r="D12" s="2">
        <f>C12</f>
        <v>32300</v>
      </c>
      <c r="E12" s="2">
        <f>D12</f>
        <v>32300</v>
      </c>
      <c r="H12" s="41">
        <f t="shared" si="0"/>
        <v>32300</v>
      </c>
    </row>
    <row r="13" spans="1:14" outlineLevel="1">
      <c r="A13" s="3">
        <v>2102</v>
      </c>
      <c r="B13" s="1" t="s">
        <v>126</v>
      </c>
      <c r="C13" s="2">
        <v>8000</v>
      </c>
      <c r="D13" s="2">
        <f t="shared" ref="D13:E28" si="2">C13</f>
        <v>8000</v>
      </c>
      <c r="E13" s="2">
        <f t="shared" si="2"/>
        <v>8000</v>
      </c>
      <c r="H13" s="41">
        <f t="shared" si="0"/>
        <v>8000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525</v>
      </c>
      <c r="D18" s="2">
        <f t="shared" si="2"/>
        <v>525</v>
      </c>
      <c r="E18" s="2">
        <f t="shared" si="2"/>
        <v>525</v>
      </c>
      <c r="H18" s="41">
        <f t="shared" si="0"/>
        <v>525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2000</v>
      </c>
      <c r="D29" s="2">
        <f t="shared" ref="D29:E37" si="3">C29</f>
        <v>2000</v>
      </c>
      <c r="E29" s="2">
        <f t="shared" si="3"/>
        <v>2000</v>
      </c>
      <c r="H29" s="41">
        <f t="shared" si="0"/>
        <v>2000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3"/>
        <v>2000</v>
      </c>
      <c r="E33" s="2">
        <f t="shared" si="3"/>
        <v>2000</v>
      </c>
      <c r="H33" s="41">
        <f t="shared" si="0"/>
        <v>2000</v>
      </c>
    </row>
    <row r="34" spans="1:10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outlineLevel="1">
      <c r="A35" s="3">
        <v>2405</v>
      </c>
      <c r="B35" s="1" t="s">
        <v>8</v>
      </c>
      <c r="C35" s="2">
        <v>6000</v>
      </c>
      <c r="D35" s="2">
        <f t="shared" si="3"/>
        <v>6000</v>
      </c>
      <c r="E35" s="2">
        <f t="shared" si="3"/>
        <v>6000</v>
      </c>
      <c r="H35" s="41">
        <f t="shared" si="0"/>
        <v>6000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7" t="s">
        <v>145</v>
      </c>
      <c r="B38" s="178"/>
      <c r="C38" s="21">
        <f>SUM(C39:C60)</f>
        <v>136425</v>
      </c>
      <c r="D38" s="21">
        <f>SUM(D39:D60)</f>
        <v>136425</v>
      </c>
      <c r="E38" s="21">
        <f>SUM(E39:E60)</f>
        <v>136425</v>
      </c>
      <c r="G38" s="39" t="s">
        <v>55</v>
      </c>
      <c r="H38" s="41">
        <f t="shared" si="0"/>
        <v>136425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0"/>
        <v>9000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7000</v>
      </c>
      <c r="D48" s="2">
        <f t="shared" si="4"/>
        <v>7000</v>
      </c>
      <c r="E48" s="2">
        <f t="shared" si="4"/>
        <v>7000</v>
      </c>
      <c r="H48" s="41">
        <f t="shared" si="0"/>
        <v>7000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64000</v>
      </c>
      <c r="D55" s="2">
        <f t="shared" si="4"/>
        <v>64000</v>
      </c>
      <c r="E55" s="2">
        <f t="shared" si="4"/>
        <v>64000</v>
      </c>
      <c r="H55" s="41">
        <f t="shared" si="0"/>
        <v>64000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41075</v>
      </c>
      <c r="D57" s="2">
        <f t="shared" si="5"/>
        <v>41075</v>
      </c>
      <c r="E57" s="2">
        <f t="shared" si="5"/>
        <v>41075</v>
      </c>
      <c r="H57" s="41">
        <f t="shared" si="0"/>
        <v>41075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7" t="s">
        <v>158</v>
      </c>
      <c r="B61" s="178"/>
      <c r="C61" s="22">
        <f>SUM(C62:C66)</f>
        <v>4500</v>
      </c>
      <c r="D61" s="22">
        <f>SUM(D62:D66)</f>
        <v>4500</v>
      </c>
      <c r="E61" s="22">
        <f>SUM(E62:E66)</f>
        <v>4500</v>
      </c>
      <c r="G61" s="39" t="s">
        <v>105</v>
      </c>
      <c r="H61" s="41">
        <f t="shared" si="0"/>
        <v>4500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4500</v>
      </c>
      <c r="D62" s="2">
        <f>C62</f>
        <v>4500</v>
      </c>
      <c r="E62" s="2">
        <f>D62</f>
        <v>4500</v>
      </c>
      <c r="H62" s="41">
        <f t="shared" si="0"/>
        <v>4500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1" t="s">
        <v>579</v>
      </c>
      <c r="B67" s="181"/>
      <c r="C67" s="25">
        <f>C97+C68</f>
        <v>424995</v>
      </c>
      <c r="D67" s="25">
        <f>D97+D68</f>
        <v>424995</v>
      </c>
      <c r="E67" s="25">
        <f>E97+E68</f>
        <v>424995</v>
      </c>
      <c r="G67" s="39" t="s">
        <v>59</v>
      </c>
      <c r="H67" s="41">
        <f t="shared" ref="H67:H130" si="7">C67</f>
        <v>424995</v>
      </c>
      <c r="I67" s="42"/>
      <c r="J67" s="40" t="b">
        <f>AND(H67=I67)</f>
        <v>0</v>
      </c>
    </row>
    <row r="68" spans="1:10">
      <c r="A68" s="177" t="s">
        <v>163</v>
      </c>
      <c r="B68" s="178"/>
      <c r="C68" s="21">
        <f>SUM(C69:C96)</f>
        <v>45495</v>
      </c>
      <c r="D68" s="21">
        <f>SUM(D69:D96)</f>
        <v>45495</v>
      </c>
      <c r="E68" s="21">
        <f>SUM(E69:E96)</f>
        <v>45495</v>
      </c>
      <c r="G68" s="39" t="s">
        <v>56</v>
      </c>
      <c r="H68" s="41">
        <f t="shared" si="7"/>
        <v>45495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20160</v>
      </c>
      <c r="D79" s="2">
        <f t="shared" si="8"/>
        <v>20160</v>
      </c>
      <c r="E79" s="2">
        <f t="shared" si="8"/>
        <v>20160</v>
      </c>
      <c r="H79" s="41">
        <f t="shared" si="7"/>
        <v>20160</v>
      </c>
    </row>
    <row r="80" spans="1:10" ht="15" customHeight="1" outlineLevel="1">
      <c r="A80" s="3">
        <v>5202</v>
      </c>
      <c r="B80" s="2" t="s">
        <v>172</v>
      </c>
      <c r="C80" s="2">
        <v>3570</v>
      </c>
      <c r="D80" s="2">
        <f t="shared" si="8"/>
        <v>3570</v>
      </c>
      <c r="E80" s="2">
        <f t="shared" si="8"/>
        <v>3570</v>
      </c>
      <c r="H80" s="41">
        <f t="shared" si="7"/>
        <v>3570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1000</v>
      </c>
      <c r="D90" s="2">
        <f t="shared" si="9"/>
        <v>1000</v>
      </c>
      <c r="E90" s="2">
        <f t="shared" si="9"/>
        <v>1000</v>
      </c>
      <c r="H90" s="41">
        <f t="shared" si="7"/>
        <v>1000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20265</v>
      </c>
      <c r="D93" s="2">
        <f t="shared" si="9"/>
        <v>20265</v>
      </c>
      <c r="E93" s="2">
        <f t="shared" si="9"/>
        <v>20265</v>
      </c>
      <c r="H93" s="41">
        <f t="shared" si="7"/>
        <v>20265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379500</v>
      </c>
      <c r="D97" s="21">
        <f>SUM(D98:D113)</f>
        <v>379500</v>
      </c>
      <c r="E97" s="21">
        <f>SUM(E98:E113)</f>
        <v>379500</v>
      </c>
      <c r="G97" s="39" t="s">
        <v>58</v>
      </c>
      <c r="H97" s="41">
        <f t="shared" si="7"/>
        <v>379500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374000</v>
      </c>
      <c r="D98" s="2">
        <f>C98</f>
        <v>374000</v>
      </c>
      <c r="E98" s="2">
        <f>D98</f>
        <v>374000</v>
      </c>
      <c r="H98" s="41">
        <f t="shared" si="7"/>
        <v>374000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4000</v>
      </c>
      <c r="D109" s="2">
        <f t="shared" si="10"/>
        <v>4000</v>
      </c>
      <c r="E109" s="2">
        <f t="shared" si="10"/>
        <v>4000</v>
      </c>
      <c r="H109" s="41">
        <f t="shared" si="7"/>
        <v>4000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2" t="s">
        <v>62</v>
      </c>
      <c r="B114" s="183"/>
      <c r="C114" s="26">
        <f>C115+C152+C177</f>
        <v>721118</v>
      </c>
      <c r="D114" s="26">
        <f>D115+D152+D177</f>
        <v>721118</v>
      </c>
      <c r="E114" s="26">
        <f>E115+E152+E177</f>
        <v>721118</v>
      </c>
      <c r="G114" s="39" t="s">
        <v>62</v>
      </c>
      <c r="H114" s="41">
        <f t="shared" si="7"/>
        <v>721118</v>
      </c>
      <c r="I114" s="42"/>
      <c r="J114" s="40" t="b">
        <f>AND(H114=I114)</f>
        <v>0</v>
      </c>
    </row>
    <row r="115" spans="1:10">
      <c r="A115" s="179" t="s">
        <v>580</v>
      </c>
      <c r="B115" s="180"/>
      <c r="C115" s="23">
        <f>C116+C135</f>
        <v>698345</v>
      </c>
      <c r="D115" s="23">
        <f>D116+D135</f>
        <v>698345</v>
      </c>
      <c r="E115" s="23">
        <f>E116+E135</f>
        <v>698345</v>
      </c>
      <c r="G115" s="39" t="s">
        <v>61</v>
      </c>
      <c r="H115" s="41">
        <f t="shared" si="7"/>
        <v>698345</v>
      </c>
      <c r="I115" s="42"/>
      <c r="J115" s="40" t="b">
        <f>AND(H115=I115)</f>
        <v>0</v>
      </c>
    </row>
    <row r="116" spans="1:10" ht="15" customHeight="1">
      <c r="A116" s="177" t="s">
        <v>195</v>
      </c>
      <c r="B116" s="178"/>
      <c r="C116" s="21">
        <f>C117+C120+C123+C126+C129+C132</f>
        <v>364703</v>
      </c>
      <c r="D116" s="21">
        <f>D117+D120+D123+D126+D129+D132</f>
        <v>364703</v>
      </c>
      <c r="E116" s="21">
        <f>E117+E120+E123+E126+E129+E132</f>
        <v>364703</v>
      </c>
      <c r="G116" s="39" t="s">
        <v>583</v>
      </c>
      <c r="H116" s="41">
        <f t="shared" si="7"/>
        <v>364703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20203</v>
      </c>
      <c r="D117" s="2">
        <f>D118+D119</f>
        <v>20203</v>
      </c>
      <c r="E117" s="2">
        <f>E118+E119</f>
        <v>20203</v>
      </c>
      <c r="H117" s="41">
        <f t="shared" si="7"/>
        <v>20203</v>
      </c>
    </row>
    <row r="118" spans="1:10" ht="15" customHeight="1" outlineLevel="2">
      <c r="A118" s="130"/>
      <c r="B118" s="129" t="s">
        <v>855</v>
      </c>
      <c r="C118" s="128">
        <v>20203</v>
      </c>
      <c r="D118" s="128">
        <f>C118</f>
        <v>20203</v>
      </c>
      <c r="E118" s="128">
        <f>D118</f>
        <v>20203</v>
      </c>
      <c r="H118" s="41">
        <f t="shared" si="7"/>
        <v>20203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250000</v>
      </c>
      <c r="D120" s="2">
        <f>D121+D122</f>
        <v>250000</v>
      </c>
      <c r="E120" s="2">
        <f>E121+E122</f>
        <v>250000</v>
      </c>
      <c r="H120" s="41">
        <f t="shared" si="7"/>
        <v>250000</v>
      </c>
    </row>
    <row r="121" spans="1:10" ht="15" customHeight="1" outlineLevel="2">
      <c r="A121" s="130"/>
      <c r="B121" s="129" t="s">
        <v>855</v>
      </c>
      <c r="C121" s="128">
        <v>250000</v>
      </c>
      <c r="D121" s="128">
        <f>C121</f>
        <v>250000</v>
      </c>
      <c r="E121" s="128">
        <f>D121</f>
        <v>250000</v>
      </c>
      <c r="H121" s="41">
        <f t="shared" si="7"/>
        <v>250000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94500</v>
      </c>
      <c r="D132" s="2">
        <f>D133+D134</f>
        <v>94500</v>
      </c>
      <c r="E132" s="2">
        <f>E133+E134</f>
        <v>94500</v>
      </c>
      <c r="H132" s="41">
        <f t="shared" si="11"/>
        <v>94500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>
        <v>94500</v>
      </c>
      <c r="D134" s="128">
        <f>C134</f>
        <v>94500</v>
      </c>
      <c r="E134" s="128">
        <f>D134</f>
        <v>94500</v>
      </c>
      <c r="H134" s="41">
        <f t="shared" si="11"/>
        <v>94500</v>
      </c>
    </row>
    <row r="135" spans="1:10">
      <c r="A135" s="177" t="s">
        <v>202</v>
      </c>
      <c r="B135" s="178"/>
      <c r="C135" s="21">
        <f>C136+C140+C143+C146+C149</f>
        <v>333642</v>
      </c>
      <c r="D135" s="21">
        <f>D136+D140+D143+D146+D149</f>
        <v>333642</v>
      </c>
      <c r="E135" s="21">
        <f>E136+E140+E143+E146+E149</f>
        <v>333642</v>
      </c>
      <c r="G135" s="39" t="s">
        <v>584</v>
      </c>
      <c r="H135" s="41">
        <f t="shared" si="11"/>
        <v>333642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64790</v>
      </c>
      <c r="D136" s="2">
        <f>D137+D138+D139</f>
        <v>64790</v>
      </c>
      <c r="E136" s="2">
        <f>E137+E138+E139</f>
        <v>64790</v>
      </c>
      <c r="H136" s="41">
        <f t="shared" si="11"/>
        <v>64790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16000</v>
      </c>
      <c r="D138" s="128">
        <f t="shared" ref="D138:E139" si="12">C138</f>
        <v>16000</v>
      </c>
      <c r="E138" s="128">
        <f t="shared" si="12"/>
        <v>16000</v>
      </c>
      <c r="H138" s="41">
        <f t="shared" si="11"/>
        <v>16000</v>
      </c>
    </row>
    <row r="139" spans="1:10" ht="15" customHeight="1" outlineLevel="2">
      <c r="A139" s="130"/>
      <c r="B139" s="129" t="s">
        <v>861</v>
      </c>
      <c r="C139" s="128">
        <v>48790</v>
      </c>
      <c r="D139" s="128">
        <f t="shared" si="12"/>
        <v>48790</v>
      </c>
      <c r="E139" s="128">
        <f t="shared" si="12"/>
        <v>48790</v>
      </c>
      <c r="H139" s="41">
        <f t="shared" si="11"/>
        <v>48790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268852</v>
      </c>
      <c r="D149" s="2">
        <f>D150+D151</f>
        <v>268852</v>
      </c>
      <c r="E149" s="2">
        <f>E150+E151</f>
        <v>268852</v>
      </c>
      <c r="H149" s="41">
        <f t="shared" si="11"/>
        <v>268852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>
        <v>268852</v>
      </c>
      <c r="D151" s="128">
        <f>C151</f>
        <v>268852</v>
      </c>
      <c r="E151" s="128">
        <f>D151</f>
        <v>268852</v>
      </c>
      <c r="H151" s="41">
        <f t="shared" si="11"/>
        <v>268852</v>
      </c>
    </row>
    <row r="152" spans="1:10">
      <c r="A152" s="179" t="s">
        <v>581</v>
      </c>
      <c r="B152" s="180"/>
      <c r="C152" s="23">
        <f>C153+C163+C170</f>
        <v>22773</v>
      </c>
      <c r="D152" s="23">
        <f>D153+D163+D170</f>
        <v>22773</v>
      </c>
      <c r="E152" s="23">
        <f>E153+E163+E170</f>
        <v>22773</v>
      </c>
      <c r="G152" s="39" t="s">
        <v>66</v>
      </c>
      <c r="H152" s="41">
        <f t="shared" si="11"/>
        <v>22773</v>
      </c>
      <c r="I152" s="42"/>
      <c r="J152" s="40" t="b">
        <f>AND(H152=I152)</f>
        <v>0</v>
      </c>
    </row>
    <row r="153" spans="1:10">
      <c r="A153" s="177" t="s">
        <v>208</v>
      </c>
      <c r="B153" s="178"/>
      <c r="C153" s="21">
        <f>C154+C157+C160</f>
        <v>22773</v>
      </c>
      <c r="D153" s="21">
        <f>D154+D157+D160</f>
        <v>22773</v>
      </c>
      <c r="E153" s="21">
        <f>E154+E157+E160</f>
        <v>22773</v>
      </c>
      <c r="G153" s="39" t="s">
        <v>585</v>
      </c>
      <c r="H153" s="41">
        <f t="shared" si="11"/>
        <v>22773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22773</v>
      </c>
      <c r="D154" s="2">
        <f>D155+D156</f>
        <v>22773</v>
      </c>
      <c r="E154" s="2">
        <f>E155+E156</f>
        <v>22773</v>
      </c>
      <c r="H154" s="41">
        <f t="shared" si="11"/>
        <v>22773</v>
      </c>
    </row>
    <row r="155" spans="1:10" ht="15" customHeight="1" outlineLevel="2">
      <c r="A155" s="130"/>
      <c r="B155" s="129" t="s">
        <v>855</v>
      </c>
      <c r="C155" s="128">
        <v>22773</v>
      </c>
      <c r="D155" s="128">
        <f>C155</f>
        <v>22773</v>
      </c>
      <c r="E155" s="128">
        <f>D155</f>
        <v>22773</v>
      </c>
      <c r="H155" s="41">
        <f t="shared" si="11"/>
        <v>22773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6" t="s">
        <v>67</v>
      </c>
      <c r="B256" s="176"/>
      <c r="C256" s="176"/>
      <c r="D256" s="141" t="s">
        <v>853</v>
      </c>
      <c r="E256" s="141" t="s">
        <v>852</v>
      </c>
      <c r="G256" s="47" t="s">
        <v>589</v>
      </c>
      <c r="H256" s="48">
        <f>C257+C559</f>
        <v>1561863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756926</v>
      </c>
      <c r="D257" s="37">
        <f>D258+D550</f>
        <v>498113</v>
      </c>
      <c r="E257" s="37">
        <f>E258+E550</f>
        <v>498113</v>
      </c>
      <c r="G257" s="39" t="s">
        <v>60</v>
      </c>
      <c r="H257" s="41">
        <f>C257</f>
        <v>756926</v>
      </c>
      <c r="I257" s="42"/>
      <c r="J257" s="40" t="b">
        <f>AND(H257=I257)</f>
        <v>0</v>
      </c>
    </row>
    <row r="258" spans="1:10">
      <c r="A258" s="164" t="s">
        <v>266</v>
      </c>
      <c r="B258" s="165"/>
      <c r="C258" s="36">
        <f>C259+C339+C483+C547</f>
        <v>718160</v>
      </c>
      <c r="D258" s="36">
        <f>D259+D339+D483+D547</f>
        <v>459347</v>
      </c>
      <c r="E258" s="36">
        <f>E259+E339+E483+E547</f>
        <v>459347</v>
      </c>
      <c r="G258" s="39" t="s">
        <v>57</v>
      </c>
      <c r="H258" s="41">
        <f t="shared" ref="H258:H321" si="21">C258</f>
        <v>718160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417517</v>
      </c>
      <c r="D259" s="33">
        <f>D260+D263+D314</f>
        <v>159614</v>
      </c>
      <c r="E259" s="33">
        <f>E260+E263+E314</f>
        <v>159614</v>
      </c>
      <c r="G259" s="39" t="s">
        <v>590</v>
      </c>
      <c r="H259" s="41">
        <f t="shared" si="21"/>
        <v>417517</v>
      </c>
      <c r="I259" s="42"/>
      <c r="J259" s="40" t="b">
        <f>AND(H259=I259)</f>
        <v>0</v>
      </c>
    </row>
    <row r="260" spans="1:10" outlineLevel="1">
      <c r="A260" s="166" t="s">
        <v>268</v>
      </c>
      <c r="B260" s="167"/>
      <c r="C260" s="32">
        <f>SUM(C261:C262)</f>
        <v>1728</v>
      </c>
      <c r="D260" s="32">
        <f>SUM(D261:D262)</f>
        <v>1728</v>
      </c>
      <c r="E260" s="32">
        <f>SUM(E261:E262)</f>
        <v>1728</v>
      </c>
      <c r="H260" s="41">
        <f t="shared" si="21"/>
        <v>1728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768</v>
      </c>
      <c r="D262" s="5">
        <f>C262</f>
        <v>768</v>
      </c>
      <c r="E262" s="5">
        <f>D262</f>
        <v>768</v>
      </c>
      <c r="H262" s="41">
        <f t="shared" si="21"/>
        <v>768</v>
      </c>
    </row>
    <row r="263" spans="1:10" outlineLevel="1">
      <c r="A263" s="166" t="s">
        <v>269</v>
      </c>
      <c r="B263" s="167"/>
      <c r="C263" s="32">
        <f>C264+C265+C289+C296+C298+C302+C305+C308+C313</f>
        <v>404199</v>
      </c>
      <c r="D263" s="32">
        <f>D264+D265+D289+D296+D298+D302+D305+D308+D313</f>
        <v>157886</v>
      </c>
      <c r="E263" s="32">
        <f>E264+E265+E289+E296+E298+E302+E305+E308+E313</f>
        <v>157886</v>
      </c>
      <c r="H263" s="41">
        <f t="shared" si="21"/>
        <v>404199</v>
      </c>
    </row>
    <row r="264" spans="1:10" outlineLevel="2">
      <c r="A264" s="6">
        <v>1101</v>
      </c>
      <c r="B264" s="4" t="s">
        <v>34</v>
      </c>
      <c r="C264" s="5">
        <v>157886</v>
      </c>
      <c r="D264" s="5">
        <f>C264</f>
        <v>157886</v>
      </c>
      <c r="E264" s="5">
        <f>D264</f>
        <v>157886</v>
      </c>
      <c r="H264" s="41">
        <f t="shared" si="21"/>
        <v>157886</v>
      </c>
    </row>
    <row r="265" spans="1:10" outlineLevel="2">
      <c r="A265" s="6">
        <v>1101</v>
      </c>
      <c r="B265" s="4" t="s">
        <v>35</v>
      </c>
      <c r="C265" s="5">
        <v>158572</v>
      </c>
      <c r="D265" s="5">
        <f>SUM(D266:D288)</f>
        <v>0</v>
      </c>
      <c r="E265" s="5">
        <f>SUM(E266:E288)</f>
        <v>0</v>
      </c>
      <c r="H265" s="41">
        <f t="shared" si="21"/>
        <v>158572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6310</v>
      </c>
      <c r="D289" s="5">
        <f>SUM(D290:D295)</f>
        <v>0</v>
      </c>
      <c r="E289" s="5">
        <f>SUM(E290:E295)</f>
        <v>0</v>
      </c>
      <c r="H289" s="41">
        <f t="shared" si="21"/>
        <v>6310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800</v>
      </c>
      <c r="D296" s="5">
        <f>SUM(D297)</f>
        <v>0</v>
      </c>
      <c r="E296" s="5">
        <f>SUM(E297)</f>
        <v>0</v>
      </c>
      <c r="H296" s="41">
        <f t="shared" si="21"/>
        <v>800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11520</v>
      </c>
      <c r="D298" s="5">
        <f>SUM(D299:D301)</f>
        <v>0</v>
      </c>
      <c r="E298" s="5">
        <f>SUM(E299:E301)</f>
        <v>0</v>
      </c>
      <c r="H298" s="41">
        <f t="shared" si="21"/>
        <v>11520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1500</v>
      </c>
      <c r="D302" s="5">
        <f>SUM(D303:D304)</f>
        <v>0</v>
      </c>
      <c r="E302" s="5">
        <f>SUM(E303:E304)</f>
        <v>0</v>
      </c>
      <c r="H302" s="41">
        <f t="shared" si="21"/>
        <v>1500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6424</v>
      </c>
      <c r="D305" s="5">
        <f>SUM(D306:D307)</f>
        <v>0</v>
      </c>
      <c r="E305" s="5">
        <f>SUM(E306:E307)</f>
        <v>0</v>
      </c>
      <c r="H305" s="41">
        <f t="shared" si="21"/>
        <v>6424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61187</v>
      </c>
      <c r="D308" s="5">
        <f>SUM(D309:D312)</f>
        <v>0</v>
      </c>
      <c r="E308" s="5">
        <f>SUM(E309:E312)</f>
        <v>0</v>
      </c>
      <c r="H308" s="41">
        <f t="shared" si="21"/>
        <v>61187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6" t="s">
        <v>601</v>
      </c>
      <c r="B314" s="167"/>
      <c r="C314" s="32">
        <f>C315+C325+C331+C336+C337+C338+C328</f>
        <v>11590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11590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9480</v>
      </c>
      <c r="D325" s="5">
        <f>SUM(D326:D327)</f>
        <v>0</v>
      </c>
      <c r="E325" s="5">
        <f>SUM(E326:E327)</f>
        <v>0</v>
      </c>
      <c r="H325" s="41">
        <f t="shared" si="28"/>
        <v>9480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2110</v>
      </c>
      <c r="D331" s="5">
        <f>SUM(D332:D335)</f>
        <v>0</v>
      </c>
      <c r="E331" s="5">
        <f>SUM(E332:E335)</f>
        <v>0</v>
      </c>
      <c r="H331" s="41">
        <f t="shared" si="28"/>
        <v>2110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2" t="s">
        <v>270</v>
      </c>
      <c r="B339" s="163"/>
      <c r="C339" s="33">
        <f>C340+C444+C482</f>
        <v>251397</v>
      </c>
      <c r="D339" s="33">
        <f>D340+D444+D482</f>
        <v>250487</v>
      </c>
      <c r="E339" s="33">
        <f>E340+E444+E482</f>
        <v>250487</v>
      </c>
      <c r="G339" s="39" t="s">
        <v>591</v>
      </c>
      <c r="H339" s="41">
        <f t="shared" si="28"/>
        <v>251397</v>
      </c>
      <c r="I339" s="42"/>
      <c r="J339" s="40" t="b">
        <f>AND(H339=I339)</f>
        <v>0</v>
      </c>
    </row>
    <row r="340" spans="1:10" outlineLevel="1">
      <c r="A340" s="166" t="s">
        <v>271</v>
      </c>
      <c r="B340" s="167"/>
      <c r="C340" s="32">
        <f>C341+C342+C343+C344+C347+C348+C353+C356+C357+C362+C367+C368+C371+C372+C373+C376+C377+C378+C382+C388+C391+C392+C395+C398+C399+C404+C407+C408+C409+C412+C415+C416+C419+C420+C421+C422+C429+C443</f>
        <v>212397</v>
      </c>
      <c r="D340" s="32">
        <f>D341+D342+D343+D344+D347+D348+D353+D356+D357+D362+D367+BH290668+D371+D372+D373+D376+D377+D378+D382+D388+D391+D392+D395+D398+D399+D404+D407+D408+D409+D412+D415+D416+D419+D420+D421+D422+D429+D443</f>
        <v>211487</v>
      </c>
      <c r="E340" s="32">
        <f>E341+E342+E343+E344+E347+E348+E353+E356+E357+E362+E367+BI290668+E371+E372+E373+E376+E377+E378+E382+E388+E391+E392+E395+E398+E399+E404+E407+E408+E409+E412+E415+E416+E419+E420+E421+E422+E429+E443</f>
        <v>211487</v>
      </c>
      <c r="H340" s="41">
        <f t="shared" si="28"/>
        <v>212397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2662</v>
      </c>
      <c r="D342" s="5">
        <f t="shared" ref="D342:E343" si="31">C342</f>
        <v>2662</v>
      </c>
      <c r="E342" s="5">
        <f t="shared" si="31"/>
        <v>2662</v>
      </c>
      <c r="H342" s="41">
        <f t="shared" si="28"/>
        <v>2662</v>
      </c>
    </row>
    <row r="343" spans="1:10" outlineLevel="2">
      <c r="A343" s="6">
        <v>2201</v>
      </c>
      <c r="B343" s="4" t="s">
        <v>41</v>
      </c>
      <c r="C343" s="5">
        <v>75000</v>
      </c>
      <c r="D343" s="5">
        <f t="shared" si="31"/>
        <v>75000</v>
      </c>
      <c r="E343" s="5">
        <f t="shared" si="31"/>
        <v>75000</v>
      </c>
      <c r="H343" s="41">
        <f t="shared" si="28"/>
        <v>75000</v>
      </c>
    </row>
    <row r="344" spans="1:10" outlineLevel="2">
      <c r="A344" s="6">
        <v>2201</v>
      </c>
      <c r="B344" s="4" t="s">
        <v>273</v>
      </c>
      <c r="C344" s="5">
        <f>SUM(C345:C346)</f>
        <v>5200</v>
      </c>
      <c r="D344" s="5">
        <f>SUM(D345:D346)</f>
        <v>5200</v>
      </c>
      <c r="E344" s="5">
        <f>SUM(E345:E346)</f>
        <v>5200</v>
      </c>
      <c r="H344" s="41">
        <f t="shared" si="28"/>
        <v>5200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2200</v>
      </c>
      <c r="D346" s="30">
        <f t="shared" si="32"/>
        <v>2200</v>
      </c>
      <c r="E346" s="30">
        <f t="shared" si="32"/>
        <v>2200</v>
      </c>
      <c r="H346" s="41">
        <f t="shared" si="28"/>
        <v>2200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25000</v>
      </c>
      <c r="D348" s="5">
        <f>SUM(D349:D352)</f>
        <v>25000</v>
      </c>
      <c r="E348" s="5">
        <f>SUM(E349:E352)</f>
        <v>25000</v>
      </c>
      <c r="H348" s="41">
        <f t="shared" si="28"/>
        <v>25000</v>
      </c>
    </row>
    <row r="349" spans="1:10" outlineLevel="3">
      <c r="A349" s="29"/>
      <c r="B349" s="28" t="s">
        <v>278</v>
      </c>
      <c r="C349" s="30">
        <v>21500</v>
      </c>
      <c r="D349" s="30">
        <f>C349</f>
        <v>21500</v>
      </c>
      <c r="E349" s="30">
        <f>D349</f>
        <v>21500</v>
      </c>
      <c r="H349" s="41">
        <f t="shared" si="28"/>
        <v>21500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3500</v>
      </c>
      <c r="D351" s="30">
        <f t="shared" si="33"/>
        <v>3500</v>
      </c>
      <c r="E351" s="30">
        <f t="shared" si="33"/>
        <v>3500</v>
      </c>
      <c r="H351" s="41">
        <f t="shared" si="28"/>
        <v>3500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  <c r="H357" s="41">
        <f t="shared" si="28"/>
        <v>10000</v>
      </c>
    </row>
    <row r="358" spans="1:8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41000</v>
      </c>
      <c r="D362" s="5">
        <f>SUM(D363:D366)</f>
        <v>41000</v>
      </c>
      <c r="E362" s="5">
        <f>SUM(E363:E366)</f>
        <v>41000</v>
      </c>
      <c r="H362" s="41">
        <f t="shared" si="28"/>
        <v>41000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4500</v>
      </c>
      <c r="D372" s="5">
        <f t="shared" si="37"/>
        <v>4500</v>
      </c>
      <c r="E372" s="5">
        <f t="shared" si="37"/>
        <v>4500</v>
      </c>
      <c r="H372" s="41">
        <f t="shared" si="28"/>
        <v>4500</v>
      </c>
    </row>
    <row r="373" spans="1:8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  <c r="H373" s="41">
        <f t="shared" si="28"/>
        <v>25</v>
      </c>
    </row>
    <row r="374" spans="1:8" outlineLevel="3">
      <c r="A374" s="29"/>
      <c r="B374" s="28" t="s">
        <v>299</v>
      </c>
      <c r="C374" s="30">
        <v>25</v>
      </c>
      <c r="D374" s="30">
        <f t="shared" ref="D374:E377" si="38">C374</f>
        <v>25</v>
      </c>
      <c r="E374" s="30">
        <f t="shared" si="38"/>
        <v>25</v>
      </c>
      <c r="H374" s="41">
        <f t="shared" si="28"/>
        <v>25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350</v>
      </c>
      <c r="D376" s="5">
        <f t="shared" si="38"/>
        <v>350</v>
      </c>
      <c r="E376" s="5">
        <f t="shared" si="38"/>
        <v>350</v>
      </c>
      <c r="H376" s="41">
        <f t="shared" si="28"/>
        <v>350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28"/>
        <v>9000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2150</v>
      </c>
      <c r="D382" s="5">
        <f>SUM(D383:D387)</f>
        <v>2150</v>
      </c>
      <c r="E382" s="5">
        <f>SUM(E383:E387)</f>
        <v>2150</v>
      </c>
      <c r="H382" s="41">
        <f t="shared" si="28"/>
        <v>2150</v>
      </c>
    </row>
    <row r="383" spans="1:8" outlineLevel="3">
      <c r="A383" s="29"/>
      <c r="B383" s="28" t="s">
        <v>304</v>
      </c>
      <c r="C383" s="30">
        <v>850</v>
      </c>
      <c r="D383" s="30">
        <f>C383</f>
        <v>850</v>
      </c>
      <c r="E383" s="30">
        <f>D383</f>
        <v>850</v>
      </c>
      <c r="H383" s="41">
        <f t="shared" si="28"/>
        <v>850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1300</v>
      </c>
      <c r="D386" s="30">
        <f t="shared" si="40"/>
        <v>1300</v>
      </c>
      <c r="E386" s="30">
        <f t="shared" si="40"/>
        <v>1300</v>
      </c>
      <c r="H386" s="41">
        <f t="shared" ref="H386:H449" si="41">C386</f>
        <v>1300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4500</v>
      </c>
      <c r="D392" s="5">
        <f>SUM(D393:D394)</f>
        <v>4500</v>
      </c>
      <c r="E392" s="5">
        <f>SUM(E393:E394)</f>
        <v>4500</v>
      </c>
      <c r="H392" s="41">
        <f t="shared" si="41"/>
        <v>4500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4500</v>
      </c>
      <c r="D394" s="30">
        <f>C394</f>
        <v>4500</v>
      </c>
      <c r="E394" s="30">
        <f>D394</f>
        <v>4500</v>
      </c>
      <c r="H394" s="41">
        <f t="shared" si="41"/>
        <v>4500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5650</v>
      </c>
      <c r="D412" s="5">
        <f>SUM(D413:D414)</f>
        <v>5650</v>
      </c>
      <c r="E412" s="5">
        <f>SUM(E413:E414)</f>
        <v>5650</v>
      </c>
      <c r="H412" s="41">
        <f t="shared" si="41"/>
        <v>5650</v>
      </c>
    </row>
    <row r="413" spans="1:8" outlineLevel="3" collapsed="1">
      <c r="A413" s="29"/>
      <c r="B413" s="28" t="s">
        <v>328</v>
      </c>
      <c r="C413" s="30">
        <v>5650</v>
      </c>
      <c r="D413" s="30">
        <f t="shared" ref="D413:E415" si="46">C413</f>
        <v>5650</v>
      </c>
      <c r="E413" s="30">
        <f t="shared" si="46"/>
        <v>5650</v>
      </c>
      <c r="H413" s="41">
        <f t="shared" si="41"/>
        <v>5650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4000</v>
      </c>
      <c r="D415" s="5">
        <f t="shared" si="46"/>
        <v>4000</v>
      </c>
      <c r="E415" s="5">
        <f t="shared" si="46"/>
        <v>4000</v>
      </c>
      <c r="H415" s="41">
        <f t="shared" si="41"/>
        <v>4000</v>
      </c>
    </row>
    <row r="416" spans="1:8" outlineLevel="2" collapsed="1">
      <c r="A416" s="6">
        <v>2201</v>
      </c>
      <c r="B416" s="4" t="s">
        <v>332</v>
      </c>
      <c r="C416" s="5">
        <v>910</v>
      </c>
      <c r="D416" s="5">
        <f>SUM(D417:D418)</f>
        <v>0</v>
      </c>
      <c r="E416" s="5">
        <f>SUM(E417:E418)</f>
        <v>0</v>
      </c>
      <c r="H416" s="41">
        <f t="shared" si="41"/>
        <v>910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  <c r="H422" s="41">
        <f t="shared" si="41"/>
        <v>350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350</v>
      </c>
      <c r="D427" s="30">
        <f t="shared" si="48"/>
        <v>350</v>
      </c>
      <c r="E427" s="30">
        <f t="shared" si="48"/>
        <v>350</v>
      </c>
      <c r="H427" s="41">
        <f t="shared" si="41"/>
        <v>350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4000</v>
      </c>
      <c r="D429" s="5">
        <f>SUM(D430:D442)</f>
        <v>4000</v>
      </c>
      <c r="E429" s="5">
        <f>SUM(E430:E442)</f>
        <v>4000</v>
      </c>
      <c r="H429" s="41">
        <f t="shared" si="41"/>
        <v>4000</v>
      </c>
    </row>
    <row r="430" spans="1:8" outlineLevel="3">
      <c r="A430" s="29"/>
      <c r="B430" s="28" t="s">
        <v>343</v>
      </c>
      <c r="C430" s="30">
        <v>1000</v>
      </c>
      <c r="D430" s="30">
        <f>C430</f>
        <v>1000</v>
      </c>
      <c r="E430" s="30">
        <f>D430</f>
        <v>1000</v>
      </c>
      <c r="H430" s="41">
        <f t="shared" si="41"/>
        <v>1000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3000</v>
      </c>
      <c r="D439" s="30">
        <f t="shared" si="49"/>
        <v>3000</v>
      </c>
      <c r="E439" s="30">
        <f t="shared" si="49"/>
        <v>3000</v>
      </c>
      <c r="H439" s="41">
        <f t="shared" si="41"/>
        <v>3000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6" t="s">
        <v>357</v>
      </c>
      <c r="B444" s="167"/>
      <c r="C444" s="32">
        <f>C445+C454+C455+C459+C462+C463+C468+C474+C477+C480+C481+C450</f>
        <v>39000</v>
      </c>
      <c r="D444" s="32">
        <f>D445+D454+D455+D459+D462+D463+D468+D474+D477+D480+D481+D450</f>
        <v>39000</v>
      </c>
      <c r="E444" s="32">
        <f>E445+E454+E455+E459+E462+E463+E468+E474+E477+E480+E481+E450</f>
        <v>39000</v>
      </c>
      <c r="H444" s="41">
        <f t="shared" si="41"/>
        <v>39000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11000</v>
      </c>
      <c r="D445" s="5">
        <f>SUM(D446:D449)</f>
        <v>11000</v>
      </c>
      <c r="E445" s="5">
        <f>SUM(E446:E449)</f>
        <v>11000</v>
      </c>
      <c r="H445" s="41">
        <f t="shared" si="41"/>
        <v>11000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9000</v>
      </c>
      <c r="D449" s="30">
        <f t="shared" si="50"/>
        <v>9000</v>
      </c>
      <c r="E449" s="30">
        <f t="shared" si="50"/>
        <v>9000</v>
      </c>
      <c r="H449" s="41">
        <f t="shared" si="41"/>
        <v>9000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  <c r="H454" s="41">
        <f t="shared" si="51"/>
        <v>8000</v>
      </c>
    </row>
    <row r="455" spans="1:8" outlineLevel="2">
      <c r="A455" s="6">
        <v>2202</v>
      </c>
      <c r="B455" s="4" t="s">
        <v>120</v>
      </c>
      <c r="C455" s="5">
        <f>SUM(C456:C458)</f>
        <v>8000</v>
      </c>
      <c r="D455" s="5">
        <f>SUM(D456:D458)</f>
        <v>8000</v>
      </c>
      <c r="E455" s="5">
        <f>SUM(E456:E458)</f>
        <v>8000</v>
      </c>
      <c r="H455" s="41">
        <f t="shared" si="51"/>
        <v>8000</v>
      </c>
    </row>
    <row r="456" spans="1:8" ht="15" customHeight="1" outlineLevel="3">
      <c r="A456" s="28"/>
      <c r="B456" s="28" t="s">
        <v>367</v>
      </c>
      <c r="C456" s="30">
        <v>8000</v>
      </c>
      <c r="D456" s="30">
        <f>C456</f>
        <v>8000</v>
      </c>
      <c r="E456" s="30">
        <f>D456</f>
        <v>8000</v>
      </c>
      <c r="H456" s="41">
        <f t="shared" si="51"/>
        <v>8000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6" t="s">
        <v>388</v>
      </c>
      <c r="B482" s="16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2" t="s">
        <v>389</v>
      </c>
      <c r="B483" s="173"/>
      <c r="C483" s="35">
        <f>C484+C504+C509+C522+C528+C538</f>
        <v>30761</v>
      </c>
      <c r="D483" s="35">
        <f>D484+D504+D509+D522+D528+D538</f>
        <v>30761</v>
      </c>
      <c r="E483" s="35">
        <f>E484+E504+E509+E522+E528+E538</f>
        <v>30761</v>
      </c>
      <c r="G483" s="39" t="s">
        <v>592</v>
      </c>
      <c r="H483" s="41">
        <f t="shared" si="51"/>
        <v>30761</v>
      </c>
      <c r="I483" s="42"/>
      <c r="J483" s="40" t="b">
        <f>AND(H483=I483)</f>
        <v>0</v>
      </c>
    </row>
    <row r="484" spans="1:10" outlineLevel="1">
      <c r="A484" s="166" t="s">
        <v>390</v>
      </c>
      <c r="B484" s="167"/>
      <c r="C484" s="32">
        <f>C485+C486+C490+C491+C494+C497+C500+C501+C502+C503</f>
        <v>7200</v>
      </c>
      <c r="D484" s="32">
        <f>D485+D486+D490+D491+D494+D497+D500+D501+D502+D503</f>
        <v>7200</v>
      </c>
      <c r="E484" s="32">
        <f>E485+E486+E490+E491+E494+E497+E500+E501+E502+E503</f>
        <v>7200</v>
      </c>
      <c r="H484" s="41">
        <f t="shared" si="51"/>
        <v>7200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3600</v>
      </c>
      <c r="D486" s="5">
        <f>SUM(D487:D489)</f>
        <v>3600</v>
      </c>
      <c r="E486" s="5">
        <f>SUM(E487:E489)</f>
        <v>3600</v>
      </c>
      <c r="H486" s="41">
        <f t="shared" si="51"/>
        <v>3600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3600</v>
      </c>
      <c r="D488" s="30">
        <f t="shared" ref="D488:E489" si="58">C488</f>
        <v>3600</v>
      </c>
      <c r="E488" s="30">
        <f t="shared" si="58"/>
        <v>3600</v>
      </c>
      <c r="H488" s="41">
        <f t="shared" si="51"/>
        <v>3600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600</v>
      </c>
      <c r="D494" s="5">
        <f>SUM(D495:D496)</f>
        <v>600</v>
      </c>
      <c r="E494" s="5">
        <f>SUM(E495:E496)</f>
        <v>600</v>
      </c>
      <c r="H494" s="41">
        <f t="shared" si="51"/>
        <v>600</v>
      </c>
    </row>
    <row r="495" spans="1:10" ht="15" customHeight="1" outlineLevel="3">
      <c r="A495" s="28"/>
      <c r="B495" s="28" t="s">
        <v>401</v>
      </c>
      <c r="C495" s="30">
        <v>600</v>
      </c>
      <c r="D495" s="30">
        <f>C495</f>
        <v>600</v>
      </c>
      <c r="E495" s="30">
        <f>D495</f>
        <v>600</v>
      </c>
      <c r="H495" s="41">
        <f t="shared" si="51"/>
        <v>600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1000</v>
      </c>
      <c r="D500" s="5">
        <f t="shared" si="59"/>
        <v>1000</v>
      </c>
      <c r="E500" s="5">
        <f t="shared" si="59"/>
        <v>1000</v>
      </c>
      <c r="H500" s="41">
        <f t="shared" si="51"/>
        <v>1000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6" t="s">
        <v>410</v>
      </c>
      <c r="B504" s="167"/>
      <c r="C504" s="32">
        <f>SUM(C505:C508)</f>
        <v>2721</v>
      </c>
      <c r="D504" s="32">
        <f>SUM(D505:D508)</f>
        <v>2721</v>
      </c>
      <c r="E504" s="32">
        <f>SUM(E505:E508)</f>
        <v>2721</v>
      </c>
      <c r="H504" s="41">
        <f t="shared" si="51"/>
        <v>2721</v>
      </c>
    </row>
    <row r="505" spans="1:12" outlineLevel="2" collapsed="1">
      <c r="A505" s="6">
        <v>3303</v>
      </c>
      <c r="B505" s="4" t="s">
        <v>411</v>
      </c>
      <c r="C505" s="5">
        <v>2021</v>
      </c>
      <c r="D505" s="5">
        <f>C505</f>
        <v>2021</v>
      </c>
      <c r="E505" s="5">
        <f>D505</f>
        <v>2021</v>
      </c>
      <c r="H505" s="41">
        <f t="shared" si="51"/>
        <v>2021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700</v>
      </c>
      <c r="D507" s="5">
        <f t="shared" si="60"/>
        <v>700</v>
      </c>
      <c r="E507" s="5">
        <f t="shared" si="60"/>
        <v>700</v>
      </c>
      <c r="H507" s="41">
        <f t="shared" si="51"/>
        <v>700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6" t="s">
        <v>414</v>
      </c>
      <c r="B509" s="167"/>
      <c r="C509" s="32">
        <f>C510+C511+C512+C513+C517+C518+C519+C520+C521</f>
        <v>20000</v>
      </c>
      <c r="D509" s="32">
        <f>D510+D511+D512+D513+D517+D518+D519+D520+D521</f>
        <v>20000</v>
      </c>
      <c r="E509" s="32">
        <f>E510+E511+E512+E513+E517+E518+E519+E520+E521</f>
        <v>20000</v>
      </c>
      <c r="F509" s="51"/>
      <c r="H509" s="41">
        <f t="shared" si="51"/>
        <v>20000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2550</v>
      </c>
      <c r="D517" s="5">
        <f t="shared" si="62"/>
        <v>2550</v>
      </c>
      <c r="E517" s="5">
        <f t="shared" si="62"/>
        <v>2550</v>
      </c>
      <c r="H517" s="41">
        <f t="shared" si="63"/>
        <v>2550</v>
      </c>
    </row>
    <row r="518" spans="1:8" outlineLevel="2">
      <c r="A518" s="6">
        <v>3305</v>
      </c>
      <c r="B518" s="4" t="s">
        <v>423</v>
      </c>
      <c r="C518" s="5">
        <v>400</v>
      </c>
      <c r="D518" s="5">
        <f t="shared" si="62"/>
        <v>400</v>
      </c>
      <c r="E518" s="5">
        <f t="shared" si="62"/>
        <v>400</v>
      </c>
      <c r="H518" s="41">
        <f t="shared" si="63"/>
        <v>400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15000</v>
      </c>
      <c r="D520" s="5">
        <f t="shared" si="62"/>
        <v>15000</v>
      </c>
      <c r="E520" s="5">
        <f t="shared" si="62"/>
        <v>15000</v>
      </c>
      <c r="H520" s="41">
        <f t="shared" si="63"/>
        <v>15000</v>
      </c>
    </row>
    <row r="521" spans="1:8" outlineLevel="2">
      <c r="A521" s="6">
        <v>3305</v>
      </c>
      <c r="B521" s="4" t="s">
        <v>409</v>
      </c>
      <c r="C521" s="5">
        <v>1050</v>
      </c>
      <c r="D521" s="5">
        <f t="shared" si="62"/>
        <v>1050</v>
      </c>
      <c r="E521" s="5">
        <f t="shared" si="62"/>
        <v>1050</v>
      </c>
      <c r="H521" s="41">
        <f t="shared" si="63"/>
        <v>1050</v>
      </c>
    </row>
    <row r="522" spans="1:8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6" t="s">
        <v>441</v>
      </c>
      <c r="B538" s="167"/>
      <c r="C538" s="32">
        <f>SUM(C539:C544)</f>
        <v>840</v>
      </c>
      <c r="D538" s="32">
        <f>SUM(D539:D544)</f>
        <v>840</v>
      </c>
      <c r="E538" s="32">
        <f>SUM(E539:E544)</f>
        <v>840</v>
      </c>
      <c r="H538" s="41">
        <f t="shared" si="63"/>
        <v>840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840</v>
      </c>
      <c r="D540" s="5">
        <f t="shared" ref="D540:E543" si="66">C540</f>
        <v>840</v>
      </c>
      <c r="E540" s="5">
        <f t="shared" si="66"/>
        <v>840</v>
      </c>
      <c r="H540" s="41">
        <f t="shared" si="63"/>
        <v>840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0" t="s">
        <v>449</v>
      </c>
      <c r="B547" s="171"/>
      <c r="C547" s="35">
        <f>C548+C549</f>
        <v>18485</v>
      </c>
      <c r="D547" s="35">
        <f>D548+D549</f>
        <v>18485</v>
      </c>
      <c r="E547" s="35">
        <f>E548+E549</f>
        <v>18485</v>
      </c>
      <c r="G547" s="39" t="s">
        <v>593</v>
      </c>
      <c r="H547" s="41">
        <f t="shared" si="63"/>
        <v>18485</v>
      </c>
      <c r="I547" s="42"/>
      <c r="J547" s="40" t="b">
        <f>AND(H547=I547)</f>
        <v>0</v>
      </c>
    </row>
    <row r="548" spans="1:10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6" t="s">
        <v>451</v>
      </c>
      <c r="B549" s="167"/>
      <c r="C549" s="32">
        <v>18485</v>
      </c>
      <c r="D549" s="32">
        <f>C549</f>
        <v>18485</v>
      </c>
      <c r="E549" s="32">
        <f>D549</f>
        <v>18485</v>
      </c>
      <c r="H549" s="41">
        <f t="shared" si="63"/>
        <v>18485</v>
      </c>
    </row>
    <row r="550" spans="1:10">
      <c r="A550" s="164" t="s">
        <v>455</v>
      </c>
      <c r="B550" s="165"/>
      <c r="C550" s="36">
        <f>C551</f>
        <v>38766</v>
      </c>
      <c r="D550" s="36">
        <f>D551</f>
        <v>38766</v>
      </c>
      <c r="E550" s="36">
        <f>E551</f>
        <v>38766</v>
      </c>
      <c r="G550" s="39" t="s">
        <v>59</v>
      </c>
      <c r="H550" s="41">
        <f t="shared" si="63"/>
        <v>38766</v>
      </c>
      <c r="I550" s="42"/>
      <c r="J550" s="40" t="b">
        <f>AND(H550=I550)</f>
        <v>0</v>
      </c>
    </row>
    <row r="551" spans="1:10">
      <c r="A551" s="162" t="s">
        <v>456</v>
      </c>
      <c r="B551" s="163"/>
      <c r="C551" s="33">
        <f>C552+C556</f>
        <v>38766</v>
      </c>
      <c r="D551" s="33">
        <f>D552+D556</f>
        <v>38766</v>
      </c>
      <c r="E551" s="33">
        <f>E552+E556</f>
        <v>38766</v>
      </c>
      <c r="G551" s="39" t="s">
        <v>594</v>
      </c>
      <c r="H551" s="41">
        <f t="shared" si="63"/>
        <v>38766</v>
      </c>
      <c r="I551" s="42"/>
      <c r="J551" s="40" t="b">
        <f>AND(H551=I551)</f>
        <v>0</v>
      </c>
    </row>
    <row r="552" spans="1:10" outlineLevel="1">
      <c r="A552" s="166" t="s">
        <v>457</v>
      </c>
      <c r="B552" s="167"/>
      <c r="C552" s="32">
        <f>SUM(C553:C555)</f>
        <v>38766</v>
      </c>
      <c r="D552" s="32">
        <f>SUM(D553:D555)</f>
        <v>38766</v>
      </c>
      <c r="E552" s="32">
        <f>SUM(E553:E555)</f>
        <v>38766</v>
      </c>
      <c r="H552" s="41">
        <f t="shared" si="63"/>
        <v>38766</v>
      </c>
    </row>
    <row r="553" spans="1:10" outlineLevel="2" collapsed="1">
      <c r="A553" s="6">
        <v>5500</v>
      </c>
      <c r="B553" s="4" t="s">
        <v>458</v>
      </c>
      <c r="C553" s="5">
        <v>38766</v>
      </c>
      <c r="D553" s="5">
        <f t="shared" ref="D553:E555" si="67">C553</f>
        <v>38766</v>
      </c>
      <c r="E553" s="5">
        <f t="shared" si="67"/>
        <v>38766</v>
      </c>
      <c r="H553" s="41">
        <f t="shared" si="63"/>
        <v>38766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8" t="s">
        <v>62</v>
      </c>
      <c r="B559" s="169"/>
      <c r="C559" s="37">
        <f>C560+C716+C725</f>
        <v>804937</v>
      </c>
      <c r="D559" s="37">
        <f>D560+D716+D725</f>
        <v>804937</v>
      </c>
      <c r="E559" s="37">
        <f>E560+E716+E725</f>
        <v>804937</v>
      </c>
      <c r="G559" s="39" t="s">
        <v>62</v>
      </c>
      <c r="H559" s="41">
        <f t="shared" si="63"/>
        <v>804937</v>
      </c>
      <c r="I559" s="42"/>
      <c r="J559" s="40" t="b">
        <f>AND(H559=I559)</f>
        <v>0</v>
      </c>
    </row>
    <row r="560" spans="1:10">
      <c r="A560" s="164" t="s">
        <v>464</v>
      </c>
      <c r="B560" s="165"/>
      <c r="C560" s="36">
        <f>C561+C638+C642+C645</f>
        <v>744328</v>
      </c>
      <c r="D560" s="36">
        <f>D561+D638+D642+D645</f>
        <v>744328</v>
      </c>
      <c r="E560" s="36">
        <f>E561+E638+E642+E645</f>
        <v>744328</v>
      </c>
      <c r="G560" s="39" t="s">
        <v>61</v>
      </c>
      <c r="H560" s="41">
        <f t="shared" si="63"/>
        <v>744328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714328</v>
      </c>
      <c r="D561" s="38">
        <f>D562+D567+D568+D569+D576+D577+D581+D584+D585+D586+D587+D592+D595+D599+D603+D610+D616+D628</f>
        <v>714328</v>
      </c>
      <c r="E561" s="38">
        <f>E562+E567+E568+E569+E576+E577+E581+E584+E585+E586+E587+E592+E595+E599+E603+E610+E616+E628</f>
        <v>714328</v>
      </c>
      <c r="G561" s="39" t="s">
        <v>595</v>
      </c>
      <c r="H561" s="41">
        <f t="shared" si="63"/>
        <v>714328</v>
      </c>
      <c r="I561" s="42"/>
      <c r="J561" s="40" t="b">
        <f>AND(H561=I561)</f>
        <v>0</v>
      </c>
    </row>
    <row r="562" spans="1:10" outlineLevel="1">
      <c r="A562" s="166" t="s">
        <v>466</v>
      </c>
      <c r="B562" s="167"/>
      <c r="C562" s="32">
        <f>SUM(C563:C566)</f>
        <v>14297</v>
      </c>
      <c r="D562" s="32">
        <f>SUM(D563:D566)</f>
        <v>14297</v>
      </c>
      <c r="E562" s="32">
        <f>SUM(E563:E566)</f>
        <v>14297</v>
      </c>
      <c r="H562" s="41">
        <f t="shared" si="63"/>
        <v>14297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14297</v>
      </c>
      <c r="D566" s="5">
        <f t="shared" si="68"/>
        <v>14297</v>
      </c>
      <c r="E566" s="5">
        <f t="shared" si="68"/>
        <v>14297</v>
      </c>
      <c r="H566" s="41">
        <f t="shared" si="63"/>
        <v>14297</v>
      </c>
    </row>
    <row r="567" spans="1:10" outlineLevel="1">
      <c r="A567" s="166" t="s">
        <v>467</v>
      </c>
      <c r="B567" s="16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6" t="s">
        <v>473</v>
      </c>
      <c r="B569" s="167"/>
      <c r="C569" s="32">
        <f>SUM(C570:C575)</f>
        <v>57436</v>
      </c>
      <c r="D569" s="32">
        <f>SUM(D570:D575)</f>
        <v>57436</v>
      </c>
      <c r="E569" s="32">
        <f>SUM(E570:E575)</f>
        <v>57436</v>
      </c>
      <c r="H569" s="41">
        <f t="shared" si="63"/>
        <v>57436</v>
      </c>
    </row>
    <row r="570" spans="1:10" outlineLevel="2">
      <c r="A570" s="7">
        <v>6603</v>
      </c>
      <c r="B570" s="4" t="s">
        <v>474</v>
      </c>
      <c r="C570" s="5">
        <v>7436</v>
      </c>
      <c r="D570" s="5">
        <f>C570</f>
        <v>7436</v>
      </c>
      <c r="E570" s="5">
        <f>D570</f>
        <v>7436</v>
      </c>
      <c r="H570" s="41">
        <f t="shared" si="63"/>
        <v>7436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50000</v>
      </c>
      <c r="D572" s="5">
        <f t="shared" si="69"/>
        <v>50000</v>
      </c>
      <c r="E572" s="5">
        <f t="shared" si="69"/>
        <v>50000</v>
      </c>
      <c r="H572" s="41">
        <f t="shared" si="63"/>
        <v>50000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6" t="s">
        <v>480</v>
      </c>
      <c r="B576" s="167"/>
      <c r="C576" s="32">
        <v>10000</v>
      </c>
      <c r="D576" s="32">
        <f>C576</f>
        <v>10000</v>
      </c>
      <c r="E576" s="32">
        <f>D576</f>
        <v>10000</v>
      </c>
      <c r="H576" s="41">
        <f t="shared" si="63"/>
        <v>10000</v>
      </c>
    </row>
    <row r="577" spans="1:8" outlineLevel="1">
      <c r="A577" s="166" t="s">
        <v>481</v>
      </c>
      <c r="B577" s="167"/>
      <c r="C577" s="32">
        <f>SUM(C578:C580)</f>
        <v>20000</v>
      </c>
      <c r="D577" s="32">
        <f>SUM(D578:D580)</f>
        <v>20000</v>
      </c>
      <c r="E577" s="32">
        <f>SUM(E578:E580)</f>
        <v>20000</v>
      </c>
      <c r="H577" s="41">
        <f t="shared" si="63"/>
        <v>20000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20000</v>
      </c>
      <c r="D580" s="5">
        <f t="shared" si="70"/>
        <v>20000</v>
      </c>
      <c r="E580" s="5">
        <f t="shared" si="70"/>
        <v>20000</v>
      </c>
      <c r="H580" s="41">
        <f t="shared" si="71"/>
        <v>20000</v>
      </c>
    </row>
    <row r="581" spans="1:8" outlineLevel="1">
      <c r="A581" s="166" t="s">
        <v>485</v>
      </c>
      <c r="B581" s="167"/>
      <c r="C581" s="32">
        <f>SUM(C582:C583)</f>
        <v>10000</v>
      </c>
      <c r="D581" s="32">
        <f>SUM(D582:D583)</f>
        <v>10000</v>
      </c>
      <c r="E581" s="32">
        <f>SUM(E582:E583)</f>
        <v>10000</v>
      </c>
      <c r="H581" s="41">
        <f t="shared" si="71"/>
        <v>10000</v>
      </c>
    </row>
    <row r="582" spans="1:8" outlineLevel="2">
      <c r="A582" s="7">
        <v>6606</v>
      </c>
      <c r="B582" s="4" t="s">
        <v>486</v>
      </c>
      <c r="C582" s="5">
        <v>10000</v>
      </c>
      <c r="D582" s="5">
        <f t="shared" ref="D582:E586" si="72">C582</f>
        <v>10000</v>
      </c>
      <c r="E582" s="5">
        <f t="shared" si="72"/>
        <v>10000</v>
      </c>
      <c r="H582" s="41">
        <f t="shared" si="71"/>
        <v>10000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6" t="s">
        <v>488</v>
      </c>
      <c r="B584" s="16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6" t="s">
        <v>489</v>
      </c>
      <c r="B585" s="16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6" t="s">
        <v>490</v>
      </c>
      <c r="B586" s="16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6" t="s">
        <v>491</v>
      </c>
      <c r="B587" s="167"/>
      <c r="C587" s="32">
        <f>SUM(C588:C591)</f>
        <v>24000</v>
      </c>
      <c r="D587" s="32">
        <f>SUM(D588:D591)</f>
        <v>24000</v>
      </c>
      <c r="E587" s="32">
        <f>SUM(E588:E591)</f>
        <v>24000</v>
      </c>
      <c r="H587" s="41">
        <f t="shared" si="71"/>
        <v>24000</v>
      </c>
    </row>
    <row r="588" spans="1:8" outlineLevel="2">
      <c r="A588" s="7">
        <v>6610</v>
      </c>
      <c r="B588" s="4" t="s">
        <v>492</v>
      </c>
      <c r="C588" s="5">
        <v>24000</v>
      </c>
      <c r="D588" s="5">
        <f>C588</f>
        <v>24000</v>
      </c>
      <c r="E588" s="5">
        <f>D588</f>
        <v>24000</v>
      </c>
      <c r="H588" s="41">
        <f t="shared" si="71"/>
        <v>24000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6" t="s">
        <v>502</v>
      </c>
      <c r="B595" s="16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6" t="s">
        <v>503</v>
      </c>
      <c r="B599" s="167"/>
      <c r="C599" s="32">
        <f>SUM(C600:C602)</f>
        <v>326619</v>
      </c>
      <c r="D599" s="32">
        <f>SUM(D600:D602)</f>
        <v>326619</v>
      </c>
      <c r="E599" s="32">
        <f>SUM(E600:E602)</f>
        <v>326619</v>
      </c>
      <c r="H599" s="41">
        <f t="shared" si="71"/>
        <v>326619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23019</v>
      </c>
      <c r="D601" s="5">
        <f t="shared" si="75"/>
        <v>23019</v>
      </c>
      <c r="E601" s="5">
        <f t="shared" si="75"/>
        <v>23019</v>
      </c>
      <c r="H601" s="41">
        <f t="shared" si="71"/>
        <v>23019</v>
      </c>
    </row>
    <row r="602" spans="1:8" outlineLevel="2">
      <c r="A602" s="7">
        <v>6613</v>
      </c>
      <c r="B602" s="4" t="s">
        <v>501</v>
      </c>
      <c r="C602" s="5">
        <v>303600</v>
      </c>
      <c r="D602" s="5">
        <f t="shared" si="75"/>
        <v>303600</v>
      </c>
      <c r="E602" s="5">
        <f t="shared" si="75"/>
        <v>303600</v>
      </c>
      <c r="H602" s="41">
        <f t="shared" si="71"/>
        <v>303600</v>
      </c>
    </row>
    <row r="603" spans="1:8" outlineLevel="1">
      <c r="A603" s="166" t="s">
        <v>506</v>
      </c>
      <c r="B603" s="167"/>
      <c r="C603" s="32">
        <f>SUM(C604:C609)</f>
        <v>94500</v>
      </c>
      <c r="D603" s="32">
        <f>SUM(D604:D609)</f>
        <v>94500</v>
      </c>
      <c r="E603" s="32">
        <f>SUM(E604:E609)</f>
        <v>94500</v>
      </c>
      <c r="H603" s="41">
        <f t="shared" si="71"/>
        <v>94500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94500</v>
      </c>
      <c r="D605" s="5">
        <f t="shared" ref="D605:E609" si="76">C605</f>
        <v>94500</v>
      </c>
      <c r="E605" s="5">
        <f t="shared" si="76"/>
        <v>94500</v>
      </c>
      <c r="H605" s="41">
        <f t="shared" si="71"/>
        <v>94500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6" t="s">
        <v>513</v>
      </c>
      <c r="B610" s="16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6" t="s">
        <v>519</v>
      </c>
      <c r="B616" s="167"/>
      <c r="C616" s="32">
        <f>SUM(C617:C627)</f>
        <v>110000</v>
      </c>
      <c r="D616" s="32">
        <f>SUM(D617:D627)</f>
        <v>110000</v>
      </c>
      <c r="E616" s="32">
        <f>SUM(E617:E627)</f>
        <v>110000</v>
      </c>
      <c r="H616" s="41">
        <f t="shared" si="71"/>
        <v>110000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70000</v>
      </c>
      <c r="D619" s="5">
        <f t="shared" si="78"/>
        <v>70000</v>
      </c>
      <c r="E619" s="5">
        <f t="shared" si="78"/>
        <v>70000</v>
      </c>
      <c r="H619" s="41">
        <f t="shared" si="71"/>
        <v>70000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40000</v>
      </c>
      <c r="D627" s="5">
        <f t="shared" si="78"/>
        <v>40000</v>
      </c>
      <c r="E627" s="5">
        <f t="shared" si="78"/>
        <v>40000</v>
      </c>
      <c r="H627" s="41">
        <f t="shared" si="71"/>
        <v>40000</v>
      </c>
    </row>
    <row r="628" spans="1:10" outlineLevel="1">
      <c r="A628" s="166" t="s">
        <v>531</v>
      </c>
      <c r="B628" s="167"/>
      <c r="C628" s="32">
        <f>SUM(C629:C637)</f>
        <v>47476</v>
      </c>
      <c r="D628" s="32">
        <f>SUM(D629:D637)</f>
        <v>47476</v>
      </c>
      <c r="E628" s="32">
        <f>SUM(E629:E637)</f>
        <v>47476</v>
      </c>
      <c r="H628" s="41">
        <f t="shared" si="71"/>
        <v>47476</v>
      </c>
    </row>
    <row r="629" spans="1:10" outlineLevel="2">
      <c r="A629" s="7">
        <v>6617</v>
      </c>
      <c r="B629" s="4" t="s">
        <v>532</v>
      </c>
      <c r="C629" s="5">
        <v>18000</v>
      </c>
      <c r="D629" s="5">
        <f>C629</f>
        <v>18000</v>
      </c>
      <c r="E629" s="5">
        <f>D629</f>
        <v>18000</v>
      </c>
      <c r="H629" s="41">
        <f t="shared" si="71"/>
        <v>18000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4476</v>
      </c>
      <c r="D632" s="5">
        <f t="shared" si="79"/>
        <v>4476</v>
      </c>
      <c r="E632" s="5">
        <f t="shared" si="79"/>
        <v>4476</v>
      </c>
      <c r="H632" s="41">
        <f t="shared" si="71"/>
        <v>4476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25000</v>
      </c>
      <c r="D636" s="5">
        <f t="shared" si="79"/>
        <v>25000</v>
      </c>
      <c r="E636" s="5">
        <f t="shared" si="79"/>
        <v>25000</v>
      </c>
      <c r="H636" s="41">
        <f t="shared" si="71"/>
        <v>25000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6" t="s">
        <v>542</v>
      </c>
      <c r="B639" s="16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6" t="s">
        <v>543</v>
      </c>
      <c r="B640" s="16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6" t="s">
        <v>544</v>
      </c>
      <c r="B641" s="16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2" t="s">
        <v>545</v>
      </c>
      <c r="B642" s="163"/>
      <c r="C642" s="38">
        <f>C643+C644</f>
        <v>30000</v>
      </c>
      <c r="D642" s="38">
        <f>D643+D644</f>
        <v>30000</v>
      </c>
      <c r="E642" s="38">
        <f>E643+E644</f>
        <v>30000</v>
      </c>
      <c r="G642" s="39" t="s">
        <v>597</v>
      </c>
      <c r="H642" s="41">
        <f t="shared" ref="H642:H705" si="81">C642</f>
        <v>30000</v>
      </c>
      <c r="I642" s="42"/>
      <c r="J642" s="40" t="b">
        <f>AND(H642=I642)</f>
        <v>0</v>
      </c>
    </row>
    <row r="643" spans="1:10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6" t="s">
        <v>547</v>
      </c>
      <c r="B644" s="167"/>
      <c r="C644" s="32">
        <v>30000</v>
      </c>
      <c r="D644" s="32">
        <f>C644</f>
        <v>30000</v>
      </c>
      <c r="E644" s="32">
        <f>D644</f>
        <v>30000</v>
      </c>
      <c r="H644" s="41">
        <f t="shared" si="81"/>
        <v>30000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6" t="s">
        <v>556</v>
      </c>
      <c r="B668" s="16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6" t="s">
        <v>557</v>
      </c>
      <c r="B669" s="16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6" t="s">
        <v>558</v>
      </c>
      <c r="B670" s="16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6" t="s">
        <v>567</v>
      </c>
      <c r="B713" s="16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6" t="s">
        <v>568</v>
      </c>
      <c r="B714" s="16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6" t="s">
        <v>569</v>
      </c>
      <c r="B715" s="16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4" t="s">
        <v>570</v>
      </c>
      <c r="B716" s="165"/>
      <c r="C716" s="36">
        <f>C717</f>
        <v>60609</v>
      </c>
      <c r="D716" s="36">
        <f>D717</f>
        <v>60609</v>
      </c>
      <c r="E716" s="36">
        <f>E717</f>
        <v>60609</v>
      </c>
      <c r="G716" s="39" t="s">
        <v>66</v>
      </c>
      <c r="H716" s="41">
        <f t="shared" si="92"/>
        <v>60609</v>
      </c>
      <c r="I716" s="42"/>
      <c r="J716" s="40" t="b">
        <f>AND(H716=I716)</f>
        <v>0</v>
      </c>
    </row>
    <row r="717" spans="1:10">
      <c r="A717" s="162" t="s">
        <v>571</v>
      </c>
      <c r="B717" s="163"/>
      <c r="C717" s="33">
        <f>C718+C722</f>
        <v>60609</v>
      </c>
      <c r="D717" s="33">
        <f>D718+D722</f>
        <v>60609</v>
      </c>
      <c r="E717" s="33">
        <f>E718+E722</f>
        <v>60609</v>
      </c>
      <c r="G717" s="39" t="s">
        <v>599</v>
      </c>
      <c r="H717" s="41">
        <f t="shared" si="92"/>
        <v>60609</v>
      </c>
      <c r="I717" s="42"/>
      <c r="J717" s="40" t="b">
        <f>AND(H717=I717)</f>
        <v>0</v>
      </c>
    </row>
    <row r="718" spans="1:10" outlineLevel="1" collapsed="1">
      <c r="A718" s="160" t="s">
        <v>851</v>
      </c>
      <c r="B718" s="161"/>
      <c r="C718" s="31">
        <f>SUM(C719:C721)</f>
        <v>60609</v>
      </c>
      <c r="D718" s="31">
        <f>SUM(D719:D721)</f>
        <v>60609</v>
      </c>
      <c r="E718" s="31">
        <f>SUM(E719:E721)</f>
        <v>60609</v>
      </c>
      <c r="H718" s="41">
        <f t="shared" si="92"/>
        <v>60609</v>
      </c>
    </row>
    <row r="719" spans="1:10" ht="15" customHeight="1" outlineLevel="2">
      <c r="A719" s="6">
        <v>10950</v>
      </c>
      <c r="B719" s="4" t="s">
        <v>572</v>
      </c>
      <c r="C719" s="5">
        <v>60609</v>
      </c>
      <c r="D719" s="5">
        <f>C719</f>
        <v>60609</v>
      </c>
      <c r="E719" s="5">
        <f>D719</f>
        <v>60609</v>
      </c>
      <c r="H719" s="41">
        <f t="shared" si="92"/>
        <v>60609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0" t="s">
        <v>848</v>
      </c>
      <c r="B730" s="16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71" zoomScale="120" zoomScaleNormal="120" workbookViewId="0">
      <selection activeCell="H645" sqref="H645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1" customWidth="1"/>
    <col min="4" max="4" width="23.85546875" customWidth="1"/>
    <col min="5" max="5" width="24.7109375" customWidth="1"/>
    <col min="7" max="7" width="15.5703125" bestFit="1" customWidth="1"/>
    <col min="8" max="8" width="25.140625" customWidth="1"/>
    <col min="9" max="9" width="15.42578125" bestFit="1" customWidth="1"/>
    <col min="10" max="10" width="20.42578125" bestFit="1" customWidth="1"/>
  </cols>
  <sheetData>
    <row r="1" spans="1:14" ht="18.75">
      <c r="A1" s="176" t="s">
        <v>30</v>
      </c>
      <c r="B1" s="176"/>
      <c r="C1" s="176"/>
      <c r="D1" s="141" t="s">
        <v>853</v>
      </c>
      <c r="E1" s="141" t="s">
        <v>852</v>
      </c>
      <c r="G1" s="43" t="s">
        <v>31</v>
      </c>
      <c r="H1" s="44">
        <f>C2+C114</f>
        <v>1182245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f>C3+C67</f>
        <v>820245</v>
      </c>
      <c r="D2" s="26">
        <f>D3+D67</f>
        <v>820245</v>
      </c>
      <c r="E2" s="26">
        <f>E3+E67</f>
        <v>820245</v>
      </c>
      <c r="G2" s="39" t="s">
        <v>60</v>
      </c>
      <c r="H2" s="41">
        <f>C2</f>
        <v>820245</v>
      </c>
      <c r="I2" s="42"/>
      <c r="J2" s="40" t="b">
        <f>AND(H2=I2)</f>
        <v>0</v>
      </c>
    </row>
    <row r="3" spans="1:14">
      <c r="A3" s="181" t="s">
        <v>578</v>
      </c>
      <c r="B3" s="181"/>
      <c r="C3" s="23">
        <f>C4+C11+C38+C61</f>
        <v>421250</v>
      </c>
      <c r="D3" s="23">
        <f>D4+D11+D38+D61</f>
        <v>421250</v>
      </c>
      <c r="E3" s="23">
        <f>E4+E11+E38+E61</f>
        <v>421250</v>
      </c>
      <c r="G3" s="39" t="s">
        <v>57</v>
      </c>
      <c r="H3" s="41">
        <f t="shared" ref="H3:H66" si="0">C3</f>
        <v>421250</v>
      </c>
      <c r="I3" s="42"/>
      <c r="J3" s="40" t="b">
        <f>AND(H3=I3)</f>
        <v>0</v>
      </c>
    </row>
    <row r="4" spans="1:14" ht="15" customHeight="1">
      <c r="A4" s="177" t="s">
        <v>124</v>
      </c>
      <c r="B4" s="178"/>
      <c r="C4" s="21">
        <f>SUM(C5:C10)</f>
        <v>199000</v>
      </c>
      <c r="D4" s="21">
        <f>SUM(D5:D10)</f>
        <v>199000</v>
      </c>
      <c r="E4" s="21">
        <f>SUM(E5:E10)</f>
        <v>199000</v>
      </c>
      <c r="F4" s="17"/>
      <c r="G4" s="39" t="s">
        <v>53</v>
      </c>
      <c r="H4" s="41">
        <f t="shared" si="0"/>
        <v>199000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45000</v>
      </c>
      <c r="D5" s="2">
        <f>C5</f>
        <v>45000</v>
      </c>
      <c r="E5" s="2">
        <f>D5</f>
        <v>45000</v>
      </c>
      <c r="F5" s="17"/>
      <c r="G5" s="17"/>
      <c r="H5" s="41">
        <f t="shared" si="0"/>
        <v>45000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21000</v>
      </c>
      <c r="D6" s="2">
        <f t="shared" ref="D6:E10" si="1">C6</f>
        <v>21000</v>
      </c>
      <c r="E6" s="2">
        <f t="shared" si="1"/>
        <v>21000</v>
      </c>
      <c r="F6" s="17"/>
      <c r="G6" s="17"/>
      <c r="H6" s="41">
        <f t="shared" si="0"/>
        <v>21000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129000</v>
      </c>
      <c r="D7" s="2">
        <f t="shared" si="1"/>
        <v>129000</v>
      </c>
      <c r="E7" s="2">
        <f t="shared" si="1"/>
        <v>129000</v>
      </c>
      <c r="F7" s="17"/>
      <c r="G7" s="17"/>
      <c r="H7" s="41">
        <f t="shared" si="0"/>
        <v>129000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2000</v>
      </c>
      <c r="D9" s="2">
        <f t="shared" si="1"/>
        <v>2000</v>
      </c>
      <c r="E9" s="2">
        <f t="shared" si="1"/>
        <v>2000</v>
      </c>
      <c r="F9" s="17"/>
      <c r="G9" s="17"/>
      <c r="H9" s="41">
        <f t="shared" si="0"/>
        <v>2000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80325</v>
      </c>
      <c r="D11" s="21">
        <f>SUM(D12:D37)</f>
        <v>80325</v>
      </c>
      <c r="E11" s="21">
        <f>SUM(E12:E37)</f>
        <v>80325</v>
      </c>
      <c r="F11" s="17"/>
      <c r="G11" s="39" t="s">
        <v>54</v>
      </c>
      <c r="H11" s="41">
        <f t="shared" si="0"/>
        <v>80325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35300</v>
      </c>
      <c r="D12" s="2">
        <f>C12</f>
        <v>35300</v>
      </c>
      <c r="E12" s="2">
        <f>D12</f>
        <v>35300</v>
      </c>
      <c r="H12" s="41">
        <f t="shared" si="0"/>
        <v>35300</v>
      </c>
    </row>
    <row r="13" spans="1:14" outlineLevel="1">
      <c r="A13" s="3">
        <v>2102</v>
      </c>
      <c r="B13" s="1" t="s">
        <v>126</v>
      </c>
      <c r="C13" s="2">
        <v>9500</v>
      </c>
      <c r="D13" s="2">
        <f t="shared" ref="D13:E28" si="2">C13</f>
        <v>9500</v>
      </c>
      <c r="E13" s="2">
        <f t="shared" si="2"/>
        <v>9500</v>
      </c>
      <c r="H13" s="41">
        <f t="shared" si="0"/>
        <v>9500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525</v>
      </c>
      <c r="D18" s="2">
        <f t="shared" si="2"/>
        <v>525</v>
      </c>
      <c r="E18" s="2">
        <f t="shared" si="2"/>
        <v>525</v>
      </c>
      <c r="H18" s="41">
        <f t="shared" si="0"/>
        <v>525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2000</v>
      </c>
      <c r="D29" s="2">
        <f t="shared" ref="D29:E37" si="3">C29</f>
        <v>2000</v>
      </c>
      <c r="E29" s="2">
        <f t="shared" si="3"/>
        <v>2000</v>
      </c>
      <c r="H29" s="41">
        <f t="shared" si="0"/>
        <v>2000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3"/>
        <v>2000</v>
      </c>
      <c r="E33" s="2">
        <f t="shared" si="3"/>
        <v>2000</v>
      </c>
      <c r="H33" s="41">
        <f t="shared" si="0"/>
        <v>2000</v>
      </c>
    </row>
    <row r="34" spans="1:10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outlineLevel="1">
      <c r="A35" s="3">
        <v>2405</v>
      </c>
      <c r="B35" s="1" t="s">
        <v>8</v>
      </c>
      <c r="C35" s="2">
        <v>6000</v>
      </c>
      <c r="D35" s="2">
        <f t="shared" si="3"/>
        <v>6000</v>
      </c>
      <c r="E35" s="2">
        <f t="shared" si="3"/>
        <v>6000</v>
      </c>
      <c r="H35" s="41">
        <f t="shared" si="0"/>
        <v>6000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7" t="s">
        <v>145</v>
      </c>
      <c r="B38" s="178"/>
      <c r="C38" s="21">
        <f>SUM(C39:C60)</f>
        <v>137425</v>
      </c>
      <c r="D38" s="21">
        <f>SUM(D39:D60)</f>
        <v>137425</v>
      </c>
      <c r="E38" s="21">
        <f>SUM(E39:E60)</f>
        <v>137425</v>
      </c>
      <c r="G38" s="39" t="s">
        <v>55</v>
      </c>
      <c r="H38" s="41">
        <f t="shared" si="0"/>
        <v>137425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0"/>
        <v>9000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7000</v>
      </c>
      <c r="D48" s="2">
        <f t="shared" si="4"/>
        <v>7000</v>
      </c>
      <c r="E48" s="2">
        <f t="shared" si="4"/>
        <v>7000</v>
      </c>
      <c r="H48" s="41">
        <f t="shared" si="0"/>
        <v>7000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64000</v>
      </c>
      <c r="D55" s="2">
        <f t="shared" si="4"/>
        <v>64000</v>
      </c>
      <c r="E55" s="2">
        <f t="shared" si="4"/>
        <v>64000</v>
      </c>
      <c r="H55" s="41">
        <f t="shared" si="0"/>
        <v>64000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41075</v>
      </c>
      <c r="D57" s="2">
        <f t="shared" si="5"/>
        <v>41075</v>
      </c>
      <c r="E57" s="2">
        <f t="shared" si="5"/>
        <v>41075</v>
      </c>
      <c r="H57" s="41">
        <f t="shared" si="0"/>
        <v>41075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7" t="s">
        <v>158</v>
      </c>
      <c r="B61" s="178"/>
      <c r="C61" s="22">
        <f>SUM(C62:C66)</f>
        <v>4500</v>
      </c>
      <c r="D61" s="22">
        <f>SUM(D62:D66)</f>
        <v>4500</v>
      </c>
      <c r="E61" s="22">
        <f>SUM(E62:E66)</f>
        <v>4500</v>
      </c>
      <c r="G61" s="39" t="s">
        <v>105</v>
      </c>
      <c r="H61" s="41">
        <f t="shared" si="0"/>
        <v>4500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4500</v>
      </c>
      <c r="D62" s="2">
        <f>C62</f>
        <v>4500</v>
      </c>
      <c r="E62" s="2">
        <f>D62</f>
        <v>4500</v>
      </c>
      <c r="H62" s="41">
        <f t="shared" si="0"/>
        <v>4500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1" t="s">
        <v>579</v>
      </c>
      <c r="B67" s="181"/>
      <c r="C67" s="25">
        <f>C97+C68</f>
        <v>398995</v>
      </c>
      <c r="D67" s="25">
        <f>D97+D68</f>
        <v>398995</v>
      </c>
      <c r="E67" s="25">
        <f>E97+E68</f>
        <v>398995</v>
      </c>
      <c r="G67" s="39" t="s">
        <v>59</v>
      </c>
      <c r="H67" s="41">
        <f t="shared" ref="H67:H130" si="7">C67</f>
        <v>398995</v>
      </c>
      <c r="I67" s="42"/>
      <c r="J67" s="40" t="b">
        <f>AND(H67=I67)</f>
        <v>0</v>
      </c>
    </row>
    <row r="68" spans="1:10">
      <c r="A68" s="177" t="s">
        <v>163</v>
      </c>
      <c r="B68" s="178"/>
      <c r="C68" s="21">
        <f>SUM(C69:C96)</f>
        <v>45495</v>
      </c>
      <c r="D68" s="21">
        <f>SUM(D69:D96)</f>
        <v>45495</v>
      </c>
      <c r="E68" s="21">
        <f>SUM(E69:E96)</f>
        <v>45495</v>
      </c>
      <c r="G68" s="39" t="s">
        <v>56</v>
      </c>
      <c r="H68" s="41">
        <f t="shared" si="7"/>
        <v>45495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1000</v>
      </c>
      <c r="D76" s="2">
        <f t="shared" si="8"/>
        <v>1000</v>
      </c>
      <c r="E76" s="2">
        <f t="shared" si="8"/>
        <v>1000</v>
      </c>
      <c r="H76" s="41">
        <f t="shared" si="7"/>
        <v>1000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20160</v>
      </c>
      <c r="D79" s="2">
        <f t="shared" si="8"/>
        <v>20160</v>
      </c>
      <c r="E79" s="2">
        <f t="shared" si="8"/>
        <v>20160</v>
      </c>
      <c r="H79" s="41">
        <f t="shared" si="7"/>
        <v>20160</v>
      </c>
    </row>
    <row r="80" spans="1:10" ht="15" customHeight="1" outlineLevel="1">
      <c r="A80" s="3">
        <v>5202</v>
      </c>
      <c r="B80" s="2" t="s">
        <v>172</v>
      </c>
      <c r="C80" s="2">
        <v>3570</v>
      </c>
      <c r="D80" s="2">
        <f t="shared" si="8"/>
        <v>3570</v>
      </c>
      <c r="E80" s="2">
        <f t="shared" si="8"/>
        <v>3570</v>
      </c>
      <c r="H80" s="41">
        <f t="shared" si="7"/>
        <v>3570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20265</v>
      </c>
      <c r="D93" s="2">
        <f t="shared" si="9"/>
        <v>20265</v>
      </c>
      <c r="E93" s="2">
        <f t="shared" si="9"/>
        <v>20265</v>
      </c>
      <c r="H93" s="41">
        <f t="shared" si="7"/>
        <v>20265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353500</v>
      </c>
      <c r="D97" s="21">
        <f>SUM(D98:D113)</f>
        <v>353500</v>
      </c>
      <c r="E97" s="21">
        <f>SUM(E98:E113)</f>
        <v>353500</v>
      </c>
      <c r="G97" s="39" t="s">
        <v>58</v>
      </c>
      <c r="H97" s="41">
        <f t="shared" si="7"/>
        <v>353500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348000</v>
      </c>
      <c r="D98" s="2">
        <f>C98</f>
        <v>348000</v>
      </c>
      <c r="E98" s="2">
        <f>D98</f>
        <v>348000</v>
      </c>
      <c r="H98" s="41">
        <f t="shared" si="7"/>
        <v>348000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4000</v>
      </c>
      <c r="D109" s="2">
        <f t="shared" si="10"/>
        <v>4000</v>
      </c>
      <c r="E109" s="2">
        <f t="shared" si="10"/>
        <v>4000</v>
      </c>
      <c r="H109" s="41">
        <f t="shared" si="7"/>
        <v>4000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2" t="s">
        <v>62</v>
      </c>
      <c r="B114" s="183"/>
      <c r="C114" s="26">
        <f>C115+C152+C177</f>
        <v>362000</v>
      </c>
      <c r="D114" s="26">
        <f>D115+D152+D177</f>
        <v>362000</v>
      </c>
      <c r="E114" s="26">
        <f>E115+E152+E177</f>
        <v>362000</v>
      </c>
      <c r="G114" s="39" t="s">
        <v>62</v>
      </c>
      <c r="H114" s="41">
        <f t="shared" si="7"/>
        <v>362000</v>
      </c>
      <c r="I114" s="42"/>
      <c r="J114" s="40" t="b">
        <f>AND(H114=I114)</f>
        <v>0</v>
      </c>
    </row>
    <row r="115" spans="1:10">
      <c r="A115" s="179" t="s">
        <v>580</v>
      </c>
      <c r="B115" s="180"/>
      <c r="C115" s="23">
        <f>C116+C135</f>
        <v>352000</v>
      </c>
      <c r="D115" s="23">
        <f>D116+D135</f>
        <v>352000</v>
      </c>
      <c r="E115" s="23">
        <f>E116+E135</f>
        <v>352000</v>
      </c>
      <c r="G115" s="39" t="s">
        <v>61</v>
      </c>
      <c r="H115" s="41">
        <f t="shared" si="7"/>
        <v>352000</v>
      </c>
      <c r="I115" s="42"/>
      <c r="J115" s="40" t="b">
        <f>AND(H115=I115)</f>
        <v>0</v>
      </c>
    </row>
    <row r="116" spans="1:10" ht="15" customHeight="1">
      <c r="A116" s="177" t="s">
        <v>195</v>
      </c>
      <c r="B116" s="178"/>
      <c r="C116" s="21">
        <f>C117+C120+C123+C126+C129+C132</f>
        <v>50000</v>
      </c>
      <c r="D116" s="21">
        <f>D117+D120+D123+D126+D129+D132</f>
        <v>50000</v>
      </c>
      <c r="E116" s="21">
        <f>E117+E120+E123+E126+E129+E132</f>
        <v>50000</v>
      </c>
      <c r="G116" s="39" t="s">
        <v>583</v>
      </c>
      <c r="H116" s="41">
        <f t="shared" si="7"/>
        <v>50000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50000</v>
      </c>
      <c r="D126" s="2">
        <f>D127+D128</f>
        <v>50000</v>
      </c>
      <c r="E126" s="2">
        <f>E127+E128</f>
        <v>50000</v>
      </c>
      <c r="H126" s="41">
        <f t="shared" si="7"/>
        <v>50000</v>
      </c>
    </row>
    <row r="127" spans="1:10" ht="15" customHeight="1" outlineLevel="2">
      <c r="A127" s="130"/>
      <c r="B127" s="129" t="s">
        <v>855</v>
      </c>
      <c r="C127" s="128">
        <v>50000</v>
      </c>
      <c r="D127" s="128">
        <f>C127</f>
        <v>50000</v>
      </c>
      <c r="E127" s="128">
        <f>D127</f>
        <v>50000</v>
      </c>
      <c r="H127" s="41">
        <f t="shared" si="7"/>
        <v>50000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7" t="s">
        <v>202</v>
      </c>
      <c r="B135" s="178"/>
      <c r="C135" s="21">
        <f>C136+C140+C143+C146+C149</f>
        <v>302000</v>
      </c>
      <c r="D135" s="21">
        <f>D136+D140+D143+D146+D149</f>
        <v>302000</v>
      </c>
      <c r="E135" s="21">
        <f>E136+E140+E143+E146+E149</f>
        <v>302000</v>
      </c>
      <c r="G135" s="39" t="s">
        <v>584</v>
      </c>
      <c r="H135" s="41">
        <f t="shared" si="11"/>
        <v>302000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143814</v>
      </c>
      <c r="D136" s="2">
        <f>D137+D138+D139</f>
        <v>143814</v>
      </c>
      <c r="E136" s="2">
        <f>E137+E138+E139</f>
        <v>143814</v>
      </c>
      <c r="H136" s="41">
        <f t="shared" si="11"/>
        <v>143814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106000</v>
      </c>
      <c r="D138" s="128">
        <f t="shared" ref="D138:E139" si="12">C138</f>
        <v>106000</v>
      </c>
      <c r="E138" s="128">
        <f t="shared" si="12"/>
        <v>106000</v>
      </c>
      <c r="H138" s="41">
        <f t="shared" si="11"/>
        <v>106000</v>
      </c>
    </row>
    <row r="139" spans="1:10" ht="15" customHeight="1" outlineLevel="2">
      <c r="A139" s="130"/>
      <c r="B139" s="129" t="s">
        <v>861</v>
      </c>
      <c r="C139" s="128">
        <v>37814</v>
      </c>
      <c r="D139" s="128">
        <f t="shared" si="12"/>
        <v>37814</v>
      </c>
      <c r="E139" s="128">
        <f t="shared" si="12"/>
        <v>37814</v>
      </c>
      <c r="H139" s="41">
        <f t="shared" si="11"/>
        <v>37814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158186</v>
      </c>
      <c r="D149" s="2">
        <f>D150+D151</f>
        <v>158186</v>
      </c>
      <c r="E149" s="2">
        <f>E150+E151</f>
        <v>158186</v>
      </c>
      <c r="H149" s="41">
        <f t="shared" si="11"/>
        <v>158186</v>
      </c>
    </row>
    <row r="150" spans="1:10" ht="15" customHeight="1" outlineLevel="2">
      <c r="A150" s="130"/>
      <c r="B150" s="129" t="s">
        <v>855</v>
      </c>
      <c r="C150" s="128">
        <v>158186</v>
      </c>
      <c r="D150" s="128">
        <f>C150</f>
        <v>158186</v>
      </c>
      <c r="E150" s="128">
        <f>D150</f>
        <v>158186</v>
      </c>
      <c r="H150" s="41">
        <f t="shared" si="11"/>
        <v>158186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9" t="s">
        <v>581</v>
      </c>
      <c r="B152" s="180"/>
      <c r="C152" s="23">
        <f>C153+C163+C170</f>
        <v>10000</v>
      </c>
      <c r="D152" s="23">
        <f>D153+D163+D170</f>
        <v>10000</v>
      </c>
      <c r="E152" s="23">
        <f>E153+E163+E170</f>
        <v>10000</v>
      </c>
      <c r="G152" s="39" t="s">
        <v>66</v>
      </c>
      <c r="H152" s="41">
        <f t="shared" si="11"/>
        <v>10000</v>
      </c>
      <c r="I152" s="42"/>
      <c r="J152" s="40" t="b">
        <f>AND(H152=I152)</f>
        <v>0</v>
      </c>
    </row>
    <row r="153" spans="1:10">
      <c r="A153" s="177" t="s">
        <v>208</v>
      </c>
      <c r="B153" s="178"/>
      <c r="C153" s="21">
        <f>C154+C157+C160</f>
        <v>10000</v>
      </c>
      <c r="D153" s="21">
        <f>D154+D157+D160</f>
        <v>10000</v>
      </c>
      <c r="E153" s="21">
        <f>E154+E157+E160</f>
        <v>10000</v>
      </c>
      <c r="G153" s="39" t="s">
        <v>585</v>
      </c>
      <c r="H153" s="41">
        <f t="shared" si="11"/>
        <v>10000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10000</v>
      </c>
      <c r="D154" s="2">
        <f>D155+D156</f>
        <v>10000</v>
      </c>
      <c r="E154" s="2">
        <f>E155+E156</f>
        <v>10000</v>
      </c>
      <c r="H154" s="41">
        <f t="shared" si="11"/>
        <v>10000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10000</v>
      </c>
      <c r="D156" s="128">
        <f>C156</f>
        <v>10000</v>
      </c>
      <c r="E156" s="128">
        <f>D156</f>
        <v>10000</v>
      </c>
      <c r="H156" s="41">
        <f t="shared" si="11"/>
        <v>10000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6" t="s">
        <v>67</v>
      </c>
      <c r="B256" s="176"/>
      <c r="C256" s="176"/>
      <c r="D256" s="141" t="s">
        <v>853</v>
      </c>
      <c r="E256" s="141" t="s">
        <v>852</v>
      </c>
      <c r="G256" s="47" t="s">
        <v>589</v>
      </c>
      <c r="H256" s="48">
        <f>C257+C559</f>
        <v>1182245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765500</v>
      </c>
      <c r="D257" s="37">
        <f>D258+D550</f>
        <v>764590</v>
      </c>
      <c r="E257" s="37">
        <f>E258+E550</f>
        <v>764590</v>
      </c>
      <c r="G257" s="39" t="s">
        <v>60</v>
      </c>
      <c r="H257" s="41">
        <f>C257</f>
        <v>765500</v>
      </c>
      <c r="I257" s="42"/>
      <c r="J257" s="40" t="b">
        <f>AND(H257=I257)</f>
        <v>0</v>
      </c>
    </row>
    <row r="258" spans="1:10">
      <c r="A258" s="164" t="s">
        <v>266</v>
      </c>
      <c r="B258" s="165"/>
      <c r="C258" s="36">
        <f>C259+C339+C483+C547</f>
        <v>722273</v>
      </c>
      <c r="D258" s="36">
        <f>D259+D339+D483+D547</f>
        <v>721363</v>
      </c>
      <c r="E258" s="36">
        <f>E259+E339+E483+E547</f>
        <v>721363</v>
      </c>
      <c r="G258" s="39" t="s">
        <v>57</v>
      </c>
      <c r="H258" s="41">
        <f t="shared" ref="H258:H321" si="21">C258</f>
        <v>722273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411191</v>
      </c>
      <c r="D259" s="33">
        <f>D260+D263+D314</f>
        <v>411191</v>
      </c>
      <c r="E259" s="33">
        <f>E260+E263+E314</f>
        <v>411191</v>
      </c>
      <c r="G259" s="39" t="s">
        <v>590</v>
      </c>
      <c r="H259" s="41">
        <f t="shared" si="21"/>
        <v>411191</v>
      </c>
      <c r="I259" s="42"/>
      <c r="J259" s="40" t="b">
        <f>AND(H259=I259)</f>
        <v>0</v>
      </c>
    </row>
    <row r="260" spans="1:10" outlineLevel="1">
      <c r="A260" s="166" t="s">
        <v>268</v>
      </c>
      <c r="B260" s="167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6" t="s">
        <v>269</v>
      </c>
      <c r="B263" s="167"/>
      <c r="C263" s="32">
        <f>C264+C265+C289+C296+C298+C302+C305+C308+C313</f>
        <v>398111</v>
      </c>
      <c r="D263" s="32">
        <f>D264+D265+D289+D296+D298+D302+D305+D308+D313</f>
        <v>398111</v>
      </c>
      <c r="E263" s="32">
        <f>E264+E265+E289+E296+E298+E302+E305+E308+E313</f>
        <v>398111</v>
      </c>
      <c r="H263" s="41">
        <f t="shared" si="21"/>
        <v>398111</v>
      </c>
    </row>
    <row r="264" spans="1:10" outlineLevel="2">
      <c r="A264" s="6">
        <v>1101</v>
      </c>
      <c r="B264" s="4" t="s">
        <v>34</v>
      </c>
      <c r="C264" s="5">
        <v>153598</v>
      </c>
      <c r="D264" s="5">
        <f>C264</f>
        <v>153598</v>
      </c>
      <c r="E264" s="5">
        <f>D264</f>
        <v>153598</v>
      </c>
      <c r="H264" s="41">
        <f t="shared" si="21"/>
        <v>153598</v>
      </c>
    </row>
    <row r="265" spans="1:10" outlineLevel="2">
      <c r="A265" s="6">
        <v>1101</v>
      </c>
      <c r="B265" s="4" t="s">
        <v>35</v>
      </c>
      <c r="C265" s="5">
        <v>156937</v>
      </c>
      <c r="D265" s="5">
        <v>156937</v>
      </c>
      <c r="E265" s="5">
        <v>156937</v>
      </c>
      <c r="H265" s="41">
        <f t="shared" si="21"/>
        <v>156937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5830</v>
      </c>
      <c r="D289" s="5">
        <v>5830</v>
      </c>
      <c r="E289" s="5">
        <v>5830</v>
      </c>
      <c r="H289" s="41">
        <f t="shared" si="21"/>
        <v>5830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800</v>
      </c>
      <c r="D296" s="5">
        <v>800</v>
      </c>
      <c r="E296" s="5">
        <v>800</v>
      </c>
      <c r="H296" s="41">
        <f t="shared" si="21"/>
        <v>800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11060</v>
      </c>
      <c r="D298" s="5">
        <v>11060</v>
      </c>
      <c r="E298" s="5">
        <v>11060</v>
      </c>
      <c r="H298" s="41">
        <f t="shared" si="21"/>
        <v>11060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1500</v>
      </c>
      <c r="D302" s="5">
        <v>1500</v>
      </c>
      <c r="E302" s="5">
        <v>1500</v>
      </c>
      <c r="H302" s="41">
        <f t="shared" si="21"/>
        <v>1500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7399</v>
      </c>
      <c r="D305" s="5">
        <v>7399</v>
      </c>
      <c r="E305" s="5">
        <v>7399</v>
      </c>
      <c r="H305" s="41">
        <f t="shared" si="21"/>
        <v>7399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60987</v>
      </c>
      <c r="D308" s="5">
        <v>60987</v>
      </c>
      <c r="E308" s="5">
        <v>60987</v>
      </c>
      <c r="H308" s="41">
        <f t="shared" si="21"/>
        <v>60987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6" t="s">
        <v>601</v>
      </c>
      <c r="B314" s="167"/>
      <c r="C314" s="32">
        <f>C315+C325+C331+C336+C337+C338+C328</f>
        <v>12120</v>
      </c>
      <c r="D314" s="32">
        <f>D315+D325+D331+D336+D337+D338+D328</f>
        <v>12120</v>
      </c>
      <c r="E314" s="32">
        <f>E315+E325+E331+E336+E337+E338+E328</f>
        <v>12120</v>
      </c>
      <c r="H314" s="41">
        <f t="shared" si="21"/>
        <v>12120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10010</v>
      </c>
      <c r="D325" s="5">
        <v>10010</v>
      </c>
      <c r="E325" s="5">
        <v>10010</v>
      </c>
      <c r="H325" s="41">
        <f t="shared" si="28"/>
        <v>10010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2110</v>
      </c>
      <c r="D331" s="5">
        <v>2110</v>
      </c>
      <c r="E331" s="5">
        <v>2110</v>
      </c>
      <c r="H331" s="41">
        <f t="shared" si="28"/>
        <v>2110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2" t="s">
        <v>270</v>
      </c>
      <c r="B339" s="163"/>
      <c r="C339" s="33">
        <f>C340+C444+C482</f>
        <v>281362</v>
      </c>
      <c r="D339" s="33">
        <f>D340+D444+D482</f>
        <v>280452</v>
      </c>
      <c r="E339" s="33">
        <f>E340+E444+E482</f>
        <v>280452</v>
      </c>
      <c r="G339" s="39" t="s">
        <v>591</v>
      </c>
      <c r="H339" s="41">
        <f t="shared" si="28"/>
        <v>281362</v>
      </c>
      <c r="I339" s="42"/>
      <c r="J339" s="40" t="b">
        <f>AND(H339=I339)</f>
        <v>0</v>
      </c>
    </row>
    <row r="340" spans="1:10" outlineLevel="1">
      <c r="A340" s="166" t="s">
        <v>271</v>
      </c>
      <c r="B340" s="167"/>
      <c r="C340" s="32">
        <f>C341+C342+C343+C344+C347+C348+C353+C356+C357+C362+C367+C368+C371+C372+C373+C376+C377+C378+C382+C388+C391+C392+C395+C398+C399+C404+C407+C408+C409+C412+C415+C416+C419+C420+C421+C422+C429+C443</f>
        <v>218270</v>
      </c>
      <c r="D340" s="32">
        <f>D341+D342+D343+D344+D347+D348+D353+D356+D357+D362+D367+BH290668+D371+D372+D373+D376+D377+D378+D382+D388+D391+D392+D395+D398+D399+D404+D407+D408+D409+D412+D415+D416+D419+D420+D421+D422+D429+D443</f>
        <v>217360</v>
      </c>
      <c r="E340" s="32">
        <f>E341+E342+E343+E344+E347+E348+E353+E356+E357+E362+E367+BI290668+E371+E372+E373+E376+E377+E378+E382+E388+E391+E392+E395+E398+E399+E404+E407+E408+E409+E412+E415+E416+E419+E420+E421+E422+E429+E443</f>
        <v>217360</v>
      </c>
      <c r="H340" s="41">
        <f t="shared" si="28"/>
        <v>218270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2400</v>
      </c>
      <c r="D342" s="5">
        <f t="shared" ref="D342:E343" si="31">C342</f>
        <v>2400</v>
      </c>
      <c r="E342" s="5">
        <f t="shared" si="31"/>
        <v>2400</v>
      </c>
      <c r="H342" s="41">
        <f t="shared" si="28"/>
        <v>2400</v>
      </c>
    </row>
    <row r="343" spans="1:10" outlineLevel="2">
      <c r="A343" s="6">
        <v>2201</v>
      </c>
      <c r="B343" s="4" t="s">
        <v>41</v>
      </c>
      <c r="C343" s="5">
        <v>75000</v>
      </c>
      <c r="D343" s="5">
        <f t="shared" si="31"/>
        <v>75000</v>
      </c>
      <c r="E343" s="5">
        <f t="shared" si="31"/>
        <v>75000</v>
      </c>
      <c r="H343" s="41">
        <f t="shared" si="28"/>
        <v>75000</v>
      </c>
    </row>
    <row r="344" spans="1:10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1">
        <f t="shared" si="28"/>
        <v>5500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2500</v>
      </c>
      <c r="D346" s="30">
        <f t="shared" si="32"/>
        <v>2500</v>
      </c>
      <c r="E346" s="30">
        <f t="shared" si="32"/>
        <v>2500</v>
      </c>
      <c r="H346" s="41">
        <f t="shared" si="28"/>
        <v>2500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28000</v>
      </c>
      <c r="D348" s="5">
        <f>SUM(D349:D352)</f>
        <v>28000</v>
      </c>
      <c r="E348" s="5">
        <f>SUM(E349:E352)</f>
        <v>28000</v>
      </c>
      <c r="H348" s="41">
        <f t="shared" si="28"/>
        <v>28000</v>
      </c>
    </row>
    <row r="349" spans="1:10" outlineLevel="3">
      <c r="A349" s="29"/>
      <c r="B349" s="28" t="s">
        <v>278</v>
      </c>
      <c r="C349" s="30">
        <v>28000</v>
      </c>
      <c r="D349" s="30">
        <f>C349</f>
        <v>28000</v>
      </c>
      <c r="E349" s="30">
        <f>D349</f>
        <v>28000</v>
      </c>
      <c r="H349" s="41">
        <f t="shared" si="28"/>
        <v>28000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10500</v>
      </c>
      <c r="D357" s="5">
        <f>SUM(D358:D361)</f>
        <v>10500</v>
      </c>
      <c r="E357" s="5">
        <f>SUM(E358:E361)</f>
        <v>10500</v>
      </c>
      <c r="H357" s="41">
        <f t="shared" si="28"/>
        <v>10500</v>
      </c>
    </row>
    <row r="358" spans="1:8" outlineLevel="3">
      <c r="A358" s="29"/>
      <c r="B358" s="28" t="s">
        <v>286</v>
      </c>
      <c r="C358" s="30">
        <v>7500</v>
      </c>
      <c r="D358" s="30">
        <f>C358</f>
        <v>7500</v>
      </c>
      <c r="E358" s="30">
        <f>D358</f>
        <v>7500</v>
      </c>
      <c r="H358" s="41">
        <f t="shared" si="28"/>
        <v>7500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36000</v>
      </c>
      <c r="D362" s="5">
        <f>SUM(D363:D366)</f>
        <v>36000</v>
      </c>
      <c r="E362" s="5">
        <f>SUM(E363:E366)</f>
        <v>36000</v>
      </c>
      <c r="H362" s="41">
        <f t="shared" si="28"/>
        <v>36000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  <c r="H373" s="41">
        <f t="shared" si="28"/>
        <v>25</v>
      </c>
    </row>
    <row r="374" spans="1:8" outlineLevel="3">
      <c r="A374" s="29"/>
      <c r="B374" s="28" t="s">
        <v>299</v>
      </c>
      <c r="C374" s="30">
        <v>25</v>
      </c>
      <c r="D374" s="30">
        <f t="shared" ref="D374:E377" si="38">C374</f>
        <v>25</v>
      </c>
      <c r="E374" s="30">
        <f t="shared" si="38"/>
        <v>25</v>
      </c>
      <c r="H374" s="41">
        <f t="shared" si="28"/>
        <v>25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350</v>
      </c>
      <c r="D376" s="5">
        <f t="shared" si="38"/>
        <v>350</v>
      </c>
      <c r="E376" s="5">
        <f t="shared" si="38"/>
        <v>350</v>
      </c>
      <c r="H376" s="41">
        <f t="shared" si="28"/>
        <v>350</v>
      </c>
    </row>
    <row r="377" spans="1:8" outlineLevel="2" collapsed="1">
      <c r="A377" s="6">
        <v>2201</v>
      </c>
      <c r="B377" s="4" t="s">
        <v>302</v>
      </c>
      <c r="C377" s="5">
        <v>4000</v>
      </c>
      <c r="D377" s="5">
        <f t="shared" si="38"/>
        <v>4000</v>
      </c>
      <c r="E377" s="5">
        <f t="shared" si="38"/>
        <v>4000</v>
      </c>
      <c r="H377" s="41">
        <f t="shared" si="28"/>
        <v>4000</v>
      </c>
    </row>
    <row r="378" spans="1:8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28"/>
        <v>9000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6285</v>
      </c>
      <c r="D382" s="5">
        <f>SUM(D383:D387)</f>
        <v>6285</v>
      </c>
      <c r="E382" s="5">
        <f>SUM(E383:E387)</f>
        <v>6285</v>
      </c>
      <c r="H382" s="41">
        <f t="shared" si="28"/>
        <v>6285</v>
      </c>
    </row>
    <row r="383" spans="1:8" outlineLevel="3">
      <c r="A383" s="29"/>
      <c r="B383" s="28" t="s">
        <v>304</v>
      </c>
      <c r="C383" s="30">
        <v>850</v>
      </c>
      <c r="D383" s="30">
        <f>C383</f>
        <v>850</v>
      </c>
      <c r="E383" s="30">
        <f>D383</f>
        <v>850</v>
      </c>
      <c r="H383" s="41">
        <f t="shared" si="28"/>
        <v>850</v>
      </c>
    </row>
    <row r="384" spans="1:8" outlineLevel="3">
      <c r="A384" s="29"/>
      <c r="B384" s="28" t="s">
        <v>305</v>
      </c>
      <c r="C384" s="30">
        <v>3435</v>
      </c>
      <c r="D384" s="30">
        <f t="shared" ref="D384:E387" si="40">C384</f>
        <v>3435</v>
      </c>
      <c r="E384" s="30">
        <f t="shared" si="40"/>
        <v>3435</v>
      </c>
      <c r="H384" s="41">
        <f t="shared" si="28"/>
        <v>3435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5850</v>
      </c>
      <c r="D392" s="5">
        <f>SUM(D393:D394)</f>
        <v>5850</v>
      </c>
      <c r="E392" s="5">
        <f>SUM(E393:E394)</f>
        <v>5850</v>
      </c>
      <c r="H392" s="41">
        <f t="shared" si="41"/>
        <v>5850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5850</v>
      </c>
      <c r="D394" s="30">
        <f>C394</f>
        <v>5850</v>
      </c>
      <c r="E394" s="30">
        <f>D394</f>
        <v>5850</v>
      </c>
      <c r="H394" s="41">
        <f t="shared" si="41"/>
        <v>5850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300</v>
      </c>
      <c r="D399" s="5">
        <f>SUM(D400:D403)</f>
        <v>300</v>
      </c>
      <c r="E399" s="5">
        <f>SUM(E400:E403)</f>
        <v>300</v>
      </c>
      <c r="H399" s="41">
        <f t="shared" si="41"/>
        <v>300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300</v>
      </c>
      <c r="D403" s="30">
        <f t="shared" si="44"/>
        <v>300</v>
      </c>
      <c r="E403" s="30">
        <f t="shared" si="44"/>
        <v>300</v>
      </c>
      <c r="H403" s="41">
        <f t="shared" si="41"/>
        <v>300</v>
      </c>
    </row>
    <row r="404" spans="1:8" outlineLevel="2">
      <c r="A404" s="6">
        <v>2201</v>
      </c>
      <c r="B404" s="4" t="s">
        <v>322</v>
      </c>
      <c r="C404" s="5">
        <f>SUM(C405:C406)</f>
        <v>1200</v>
      </c>
      <c r="D404" s="5">
        <f>SUM(D405:D406)</f>
        <v>1200</v>
      </c>
      <c r="E404" s="5">
        <f>SUM(E405:E406)</f>
        <v>1200</v>
      </c>
      <c r="H404" s="41">
        <f t="shared" si="41"/>
        <v>1200</v>
      </c>
    </row>
    <row r="405" spans="1:8" outlineLevel="3">
      <c r="A405" s="29"/>
      <c r="B405" s="28" t="s">
        <v>323</v>
      </c>
      <c r="C405" s="30">
        <v>300</v>
      </c>
      <c r="D405" s="30">
        <f t="shared" ref="D405:E408" si="45">C405</f>
        <v>300</v>
      </c>
      <c r="E405" s="30">
        <f t="shared" si="45"/>
        <v>300</v>
      </c>
      <c r="H405" s="41">
        <f t="shared" si="41"/>
        <v>300</v>
      </c>
    </row>
    <row r="406" spans="1:8" outlineLevel="3">
      <c r="A406" s="29"/>
      <c r="B406" s="28" t="s">
        <v>324</v>
      </c>
      <c r="C406" s="30">
        <v>900</v>
      </c>
      <c r="D406" s="30">
        <f t="shared" si="45"/>
        <v>900</v>
      </c>
      <c r="E406" s="30">
        <f t="shared" si="45"/>
        <v>900</v>
      </c>
      <c r="H406" s="41">
        <f t="shared" si="41"/>
        <v>900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4000</v>
      </c>
      <c r="D415" s="5">
        <f t="shared" si="46"/>
        <v>4000</v>
      </c>
      <c r="E415" s="5">
        <f t="shared" si="46"/>
        <v>4000</v>
      </c>
      <c r="H415" s="41">
        <f t="shared" si="41"/>
        <v>4000</v>
      </c>
    </row>
    <row r="416" spans="1:8" outlineLevel="2" collapsed="1">
      <c r="A416" s="6">
        <v>2201</v>
      </c>
      <c r="B416" s="4" t="s">
        <v>332</v>
      </c>
      <c r="C416" s="5">
        <v>910</v>
      </c>
      <c r="D416" s="5">
        <f>SUM(D417:D418)</f>
        <v>0</v>
      </c>
      <c r="E416" s="5">
        <f>SUM(E417:E418)</f>
        <v>0</v>
      </c>
      <c r="H416" s="41">
        <f t="shared" si="41"/>
        <v>910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  <c r="H422" s="41">
        <f t="shared" si="41"/>
        <v>350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350</v>
      </c>
      <c r="D427" s="30">
        <f t="shared" si="48"/>
        <v>350</v>
      </c>
      <c r="E427" s="30">
        <f t="shared" si="48"/>
        <v>350</v>
      </c>
      <c r="H427" s="41">
        <f t="shared" si="41"/>
        <v>350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6" t="s">
        <v>357</v>
      </c>
      <c r="B444" s="167"/>
      <c r="C444" s="32">
        <f>C445+C454+C455+C459+C462+C463+C468+C474+C477+C480+C481+C450</f>
        <v>63092</v>
      </c>
      <c r="D444" s="32">
        <f>D445+D454+D455+D459+D462+D463+D468+D474+D477+D480+D481+D450</f>
        <v>63092</v>
      </c>
      <c r="E444" s="32">
        <f>E445+E454+E455+E459+E462+E463+E468+E474+E477+E480+E481+E450</f>
        <v>63092</v>
      </c>
      <c r="H444" s="41">
        <f t="shared" si="41"/>
        <v>63092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16000</v>
      </c>
      <c r="D445" s="5">
        <f>SUM(D446:D449)</f>
        <v>16000</v>
      </c>
      <c r="E445" s="5">
        <f>SUM(E446:E449)</f>
        <v>16000</v>
      </c>
      <c r="H445" s="41">
        <f t="shared" si="41"/>
        <v>16000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customHeight="1" outlineLevel="3">
      <c r="A448" s="28"/>
      <c r="B448" s="28" t="s">
        <v>361</v>
      </c>
      <c r="C448" s="30">
        <v>4000</v>
      </c>
      <c r="D448" s="30">
        <f t="shared" si="50"/>
        <v>4000</v>
      </c>
      <c r="E448" s="30">
        <f t="shared" si="50"/>
        <v>4000</v>
      </c>
      <c r="H448" s="41">
        <f t="shared" si="41"/>
        <v>4000</v>
      </c>
    </row>
    <row r="449" spans="1:8" ht="15" customHeight="1" outlineLevel="3">
      <c r="A449" s="28"/>
      <c r="B449" s="28" t="s">
        <v>362</v>
      </c>
      <c r="C449" s="30">
        <v>9000</v>
      </c>
      <c r="D449" s="30">
        <f t="shared" si="50"/>
        <v>9000</v>
      </c>
      <c r="E449" s="30">
        <f t="shared" si="50"/>
        <v>9000</v>
      </c>
      <c r="H449" s="41">
        <f t="shared" si="41"/>
        <v>9000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10500</v>
      </c>
      <c r="D450" s="5">
        <f>SUM(D451:D453)</f>
        <v>10500</v>
      </c>
      <c r="E450" s="5">
        <f>SUM(E451:E453)</f>
        <v>10500</v>
      </c>
      <c r="H450" s="41">
        <f t="shared" ref="H450:H513" si="51">C450</f>
        <v>10500</v>
      </c>
    </row>
    <row r="451" spans="1:8" ht="15" customHeight="1" outlineLevel="3">
      <c r="A451" s="28"/>
      <c r="B451" s="28" t="s">
        <v>364</v>
      </c>
      <c r="C451" s="30">
        <v>10500</v>
      </c>
      <c r="D451" s="30">
        <f>C451</f>
        <v>10500</v>
      </c>
      <c r="E451" s="30">
        <f>D451</f>
        <v>10500</v>
      </c>
      <c r="H451" s="41">
        <f t="shared" si="51"/>
        <v>10500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9000</v>
      </c>
      <c r="D454" s="5">
        <f>C454</f>
        <v>9000</v>
      </c>
      <c r="E454" s="5">
        <f>D454</f>
        <v>9000</v>
      </c>
      <c r="H454" s="41">
        <f t="shared" si="51"/>
        <v>9000</v>
      </c>
    </row>
    <row r="455" spans="1:8" outlineLevel="2">
      <c r="A455" s="6">
        <v>2202</v>
      </c>
      <c r="B455" s="4" t="s">
        <v>120</v>
      </c>
      <c r="C455" s="5">
        <f>SUM(C456:C458)</f>
        <v>15592</v>
      </c>
      <c r="D455" s="5">
        <f>SUM(D456:D458)</f>
        <v>15592</v>
      </c>
      <c r="E455" s="5">
        <f>SUM(E456:E458)</f>
        <v>15592</v>
      </c>
      <c r="H455" s="41">
        <f t="shared" si="51"/>
        <v>15592</v>
      </c>
    </row>
    <row r="456" spans="1:8" ht="15" customHeight="1" outlineLevel="3">
      <c r="A456" s="28"/>
      <c r="B456" s="28" t="s">
        <v>367</v>
      </c>
      <c r="C456" s="30">
        <v>15592</v>
      </c>
      <c r="D456" s="30">
        <f>C456</f>
        <v>15592</v>
      </c>
      <c r="E456" s="30">
        <f>D456</f>
        <v>15592</v>
      </c>
      <c r="H456" s="41">
        <f t="shared" si="51"/>
        <v>15592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6" t="s">
        <v>388</v>
      </c>
      <c r="B482" s="16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2" t="s">
        <v>389</v>
      </c>
      <c r="B483" s="173"/>
      <c r="C483" s="35">
        <f>C484+C504+C509+C522+C528+C538</f>
        <v>29720</v>
      </c>
      <c r="D483" s="35">
        <f>D484+D504+D509+D522+D528+D538</f>
        <v>29720</v>
      </c>
      <c r="E483" s="35">
        <f>E484+E504+E509+E522+E528+E538</f>
        <v>29720</v>
      </c>
      <c r="G483" s="39" t="s">
        <v>592</v>
      </c>
      <c r="H483" s="41">
        <f t="shared" si="51"/>
        <v>29720</v>
      </c>
      <c r="I483" s="42"/>
      <c r="J483" s="40" t="b">
        <f>AND(H483=I483)</f>
        <v>0</v>
      </c>
    </row>
    <row r="484" spans="1:10" outlineLevel="1">
      <c r="A484" s="166" t="s">
        <v>390</v>
      </c>
      <c r="B484" s="167"/>
      <c r="C484" s="32">
        <f>C485+C486+C490+C491+C494+C497+C500+C501+C502+C503</f>
        <v>6200</v>
      </c>
      <c r="D484" s="32">
        <f>D485+D486+D490+D491+D494+D497+D500+D501+D502+D503</f>
        <v>6200</v>
      </c>
      <c r="E484" s="32">
        <f>E485+E486+E490+E491+E494+E497+E500+E501+E502+E503</f>
        <v>6200</v>
      </c>
      <c r="H484" s="41">
        <f t="shared" si="51"/>
        <v>6200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3600</v>
      </c>
      <c r="D486" s="5">
        <f>SUM(D487:D489)</f>
        <v>3600</v>
      </c>
      <c r="E486" s="5">
        <f>SUM(E487:E489)</f>
        <v>3600</v>
      </c>
      <c r="H486" s="41">
        <f t="shared" si="51"/>
        <v>3600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3600</v>
      </c>
      <c r="D488" s="30">
        <f t="shared" ref="D488:E489" si="58">C488</f>
        <v>3600</v>
      </c>
      <c r="E488" s="30">
        <f t="shared" si="58"/>
        <v>3600</v>
      </c>
      <c r="H488" s="41">
        <f t="shared" si="51"/>
        <v>3600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600</v>
      </c>
      <c r="D494" s="5">
        <f>SUM(D495:D496)</f>
        <v>600</v>
      </c>
      <c r="E494" s="5">
        <f>SUM(E495:E496)</f>
        <v>600</v>
      </c>
      <c r="H494" s="41">
        <f t="shared" si="51"/>
        <v>600</v>
      </c>
    </row>
    <row r="495" spans="1:10" ht="15" customHeight="1" outlineLevel="3">
      <c r="A495" s="28"/>
      <c r="B495" s="28" t="s">
        <v>401</v>
      </c>
      <c r="C495" s="30">
        <v>600</v>
      </c>
      <c r="D495" s="30">
        <f>C495</f>
        <v>600</v>
      </c>
      <c r="E495" s="30">
        <f>D495</f>
        <v>600</v>
      </c>
      <c r="H495" s="41">
        <f t="shared" si="51"/>
        <v>600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6" t="s">
        <v>410</v>
      </c>
      <c r="B504" s="167"/>
      <c r="C504" s="32">
        <f>SUM(C505:C508)</f>
        <v>2760</v>
      </c>
      <c r="D504" s="32">
        <f>SUM(D505:D508)</f>
        <v>2760</v>
      </c>
      <c r="E504" s="32">
        <f>SUM(E505:E508)</f>
        <v>2760</v>
      </c>
      <c r="H504" s="41">
        <f t="shared" si="51"/>
        <v>2760</v>
      </c>
    </row>
    <row r="505" spans="1:12" outlineLevel="2" collapsed="1">
      <c r="A505" s="6">
        <v>3303</v>
      </c>
      <c r="B505" s="4" t="s">
        <v>411</v>
      </c>
      <c r="C505" s="5">
        <v>2060</v>
      </c>
      <c r="D505" s="5">
        <f>C505</f>
        <v>2060</v>
      </c>
      <c r="E505" s="5">
        <f>D505</f>
        <v>2060</v>
      </c>
      <c r="H505" s="41">
        <f t="shared" si="51"/>
        <v>2060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700</v>
      </c>
      <c r="D507" s="5">
        <f t="shared" si="60"/>
        <v>700</v>
      </c>
      <c r="E507" s="5">
        <f t="shared" si="60"/>
        <v>700</v>
      </c>
      <c r="H507" s="41">
        <f t="shared" si="51"/>
        <v>700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6" t="s">
        <v>414</v>
      </c>
      <c r="B509" s="167"/>
      <c r="C509" s="32">
        <f>C510+C511+C512+C513+C517+C518+C519+C520+C521</f>
        <v>20000</v>
      </c>
      <c r="D509" s="32">
        <f>D510+D511+D512+D513+D517+D518+D519+D520+D521</f>
        <v>20000</v>
      </c>
      <c r="E509" s="32">
        <f>E510+E511+E512+E513+E517+E518+E519+E520+E521</f>
        <v>20000</v>
      </c>
      <c r="F509" s="51"/>
      <c r="H509" s="41">
        <f t="shared" si="51"/>
        <v>20000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2550</v>
      </c>
      <c r="D517" s="5">
        <f t="shared" si="62"/>
        <v>2550</v>
      </c>
      <c r="E517" s="5">
        <f t="shared" si="62"/>
        <v>2550</v>
      </c>
      <c r="H517" s="41">
        <f t="shared" si="63"/>
        <v>2550</v>
      </c>
    </row>
    <row r="518" spans="1:8" outlineLevel="2">
      <c r="A518" s="6">
        <v>3305</v>
      </c>
      <c r="B518" s="4" t="s">
        <v>423</v>
      </c>
      <c r="C518" s="5">
        <v>400</v>
      </c>
      <c r="D518" s="5">
        <f t="shared" si="62"/>
        <v>400</v>
      </c>
      <c r="E518" s="5">
        <f t="shared" si="62"/>
        <v>400</v>
      </c>
      <c r="H518" s="41">
        <f t="shared" si="63"/>
        <v>400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15000</v>
      </c>
      <c r="D520" s="5">
        <f t="shared" si="62"/>
        <v>15000</v>
      </c>
      <c r="E520" s="5">
        <f t="shared" si="62"/>
        <v>15000</v>
      </c>
      <c r="H520" s="41">
        <f t="shared" si="63"/>
        <v>15000</v>
      </c>
    </row>
    <row r="521" spans="1:8" outlineLevel="2">
      <c r="A521" s="6">
        <v>3305</v>
      </c>
      <c r="B521" s="4" t="s">
        <v>409</v>
      </c>
      <c r="C521" s="5">
        <v>1050</v>
      </c>
      <c r="D521" s="5">
        <f t="shared" si="62"/>
        <v>1050</v>
      </c>
      <c r="E521" s="5">
        <f t="shared" si="62"/>
        <v>1050</v>
      </c>
      <c r="H521" s="41">
        <f t="shared" si="63"/>
        <v>1050</v>
      </c>
    </row>
    <row r="522" spans="1:8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6" t="s">
        <v>441</v>
      </c>
      <c r="B538" s="167"/>
      <c r="C538" s="32">
        <f>SUM(C539:C544)</f>
        <v>760</v>
      </c>
      <c r="D538" s="32">
        <f>SUM(D539:D544)</f>
        <v>760</v>
      </c>
      <c r="E538" s="32">
        <f>SUM(E539:E544)</f>
        <v>760</v>
      </c>
      <c r="H538" s="41">
        <f t="shared" si="63"/>
        <v>760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760</v>
      </c>
      <c r="D540" s="5">
        <f t="shared" ref="D540:E543" si="66">C540</f>
        <v>760</v>
      </c>
      <c r="E540" s="5">
        <f t="shared" si="66"/>
        <v>760</v>
      </c>
      <c r="H540" s="41">
        <f t="shared" si="63"/>
        <v>760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4" t="s">
        <v>455</v>
      </c>
      <c r="B550" s="165"/>
      <c r="C550" s="36">
        <f>C551</f>
        <v>43227</v>
      </c>
      <c r="D550" s="36">
        <f>D551</f>
        <v>43227</v>
      </c>
      <c r="E550" s="36">
        <f>E551</f>
        <v>43227</v>
      </c>
      <c r="G550" s="39" t="s">
        <v>59</v>
      </c>
      <c r="H550" s="41">
        <f t="shared" si="63"/>
        <v>43227</v>
      </c>
      <c r="I550" s="42"/>
      <c r="J550" s="40" t="b">
        <f>AND(H550=I550)</f>
        <v>0</v>
      </c>
    </row>
    <row r="551" spans="1:10">
      <c r="A551" s="162" t="s">
        <v>456</v>
      </c>
      <c r="B551" s="163"/>
      <c r="C551" s="33">
        <f>C552+C556</f>
        <v>43227</v>
      </c>
      <c r="D551" s="33">
        <f>D552+D556</f>
        <v>43227</v>
      </c>
      <c r="E551" s="33">
        <f>E552+E556</f>
        <v>43227</v>
      </c>
      <c r="G551" s="39" t="s">
        <v>594</v>
      </c>
      <c r="H551" s="41">
        <f t="shared" si="63"/>
        <v>43227</v>
      </c>
      <c r="I551" s="42"/>
      <c r="J551" s="40" t="b">
        <f>AND(H551=I551)</f>
        <v>0</v>
      </c>
    </row>
    <row r="552" spans="1:10" outlineLevel="1">
      <c r="A552" s="166" t="s">
        <v>457</v>
      </c>
      <c r="B552" s="167"/>
      <c r="C552" s="32">
        <f>SUM(C553:C555)</f>
        <v>43227</v>
      </c>
      <c r="D552" s="32">
        <f>SUM(D553:D555)</f>
        <v>43227</v>
      </c>
      <c r="E552" s="32">
        <f>SUM(E553:E555)</f>
        <v>43227</v>
      </c>
      <c r="H552" s="41">
        <f t="shared" si="63"/>
        <v>43227</v>
      </c>
    </row>
    <row r="553" spans="1:10" outlineLevel="2" collapsed="1">
      <c r="A553" s="6">
        <v>5500</v>
      </c>
      <c r="B553" s="4" t="s">
        <v>458</v>
      </c>
      <c r="C553" s="5">
        <v>43227</v>
      </c>
      <c r="D553" s="5">
        <f t="shared" ref="D553:E555" si="67">C553</f>
        <v>43227</v>
      </c>
      <c r="E553" s="5">
        <f t="shared" si="67"/>
        <v>43227</v>
      </c>
      <c r="H553" s="41">
        <f t="shared" si="63"/>
        <v>43227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8" t="s">
        <v>62</v>
      </c>
      <c r="B559" s="169"/>
      <c r="C559" s="37">
        <f>C560+C716+C725</f>
        <v>416745</v>
      </c>
      <c r="D559" s="37">
        <f>D560+D716+D725</f>
        <v>416745</v>
      </c>
      <c r="E559" s="37">
        <f>E560+E716+E725</f>
        <v>416745</v>
      </c>
      <c r="G559" s="39" t="s">
        <v>62</v>
      </c>
      <c r="H559" s="41">
        <f t="shared" si="63"/>
        <v>416745</v>
      </c>
      <c r="I559" s="42"/>
      <c r="J559" s="40" t="b">
        <f>AND(H559=I559)</f>
        <v>0</v>
      </c>
    </row>
    <row r="560" spans="1:10">
      <c r="A560" s="164" t="s">
        <v>464</v>
      </c>
      <c r="B560" s="165"/>
      <c r="C560" s="36">
        <f>C561+C638+C642+C645</f>
        <v>336994</v>
      </c>
      <c r="D560" s="36">
        <f>D561+D638+D642+D645</f>
        <v>336994</v>
      </c>
      <c r="E560" s="36">
        <f>E561+E638+E642+E645</f>
        <v>336994</v>
      </c>
      <c r="G560" s="39" t="s">
        <v>61</v>
      </c>
      <c r="H560" s="41">
        <f t="shared" si="63"/>
        <v>336994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286000</v>
      </c>
      <c r="D561" s="38">
        <f>D562+D567+D568+D569+D576+D577+D581+D584+D585+D586+D587+D592+D595+D599+D603+D610+D616+D628</f>
        <v>286000</v>
      </c>
      <c r="E561" s="38">
        <f>E562+E567+E568+E569+E576+E577+E581+E584+E585+E586+E587+E592+E595+E599+E603+E610+E616+E628</f>
        <v>286000</v>
      </c>
      <c r="G561" s="39" t="s">
        <v>595</v>
      </c>
      <c r="H561" s="41">
        <f t="shared" si="63"/>
        <v>286000</v>
      </c>
      <c r="I561" s="42"/>
      <c r="J561" s="40" t="b">
        <f>AND(H561=I561)</f>
        <v>0</v>
      </c>
    </row>
    <row r="562" spans="1:10" outlineLevel="1">
      <c r="A562" s="166" t="s">
        <v>466</v>
      </c>
      <c r="B562" s="167"/>
      <c r="C562" s="32">
        <f>SUM(C563:C566)</f>
        <v>10000</v>
      </c>
      <c r="D562" s="32">
        <f>SUM(D563:D566)</f>
        <v>10000</v>
      </c>
      <c r="E562" s="32">
        <f>SUM(E563:E566)</f>
        <v>10000</v>
      </c>
      <c r="H562" s="41">
        <f t="shared" si="63"/>
        <v>10000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10000</v>
      </c>
      <c r="D566" s="5">
        <f t="shared" si="68"/>
        <v>10000</v>
      </c>
      <c r="E566" s="5">
        <f t="shared" si="68"/>
        <v>10000</v>
      </c>
      <c r="H566" s="41">
        <f t="shared" si="63"/>
        <v>10000</v>
      </c>
    </row>
    <row r="567" spans="1:10" outlineLevel="1">
      <c r="A567" s="166" t="s">
        <v>467</v>
      </c>
      <c r="B567" s="167"/>
      <c r="C567" s="31">
        <v>10000</v>
      </c>
      <c r="D567" s="31">
        <f>C567</f>
        <v>10000</v>
      </c>
      <c r="E567" s="31">
        <f>D567</f>
        <v>10000</v>
      </c>
      <c r="H567" s="41">
        <f t="shared" si="63"/>
        <v>10000</v>
      </c>
    </row>
    <row r="568" spans="1:10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6" t="s">
        <v>473</v>
      </c>
      <c r="B569" s="167"/>
      <c r="C569" s="32">
        <f>SUM(C570:C575)</f>
        <v>50000</v>
      </c>
      <c r="D569" s="32">
        <f>SUM(D570:D575)</f>
        <v>50000</v>
      </c>
      <c r="E569" s="32">
        <f>SUM(E570:E575)</f>
        <v>50000</v>
      </c>
      <c r="H569" s="41">
        <f t="shared" si="63"/>
        <v>50000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50000</v>
      </c>
      <c r="D572" s="5">
        <f t="shared" si="69"/>
        <v>50000</v>
      </c>
      <c r="E572" s="5">
        <f t="shared" si="69"/>
        <v>50000</v>
      </c>
      <c r="H572" s="41">
        <f t="shared" si="63"/>
        <v>50000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6" t="s">
        <v>481</v>
      </c>
      <c r="B577" s="16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6" t="s">
        <v>485</v>
      </c>
      <c r="B581" s="167"/>
      <c r="C581" s="32">
        <f>SUM(C582:C583)</f>
        <v>54000</v>
      </c>
      <c r="D581" s="32">
        <f>SUM(D582:D583)</f>
        <v>54000</v>
      </c>
      <c r="E581" s="32">
        <f>SUM(E582:E583)</f>
        <v>54000</v>
      </c>
      <c r="H581" s="41">
        <f t="shared" si="71"/>
        <v>54000</v>
      </c>
    </row>
    <row r="582" spans="1:8" outlineLevel="2">
      <c r="A582" s="7">
        <v>6606</v>
      </c>
      <c r="B582" s="4" t="s">
        <v>486</v>
      </c>
      <c r="C582" s="5">
        <v>54000</v>
      </c>
      <c r="D582" s="5">
        <f t="shared" ref="D582:E586" si="72">C582</f>
        <v>54000</v>
      </c>
      <c r="E582" s="5">
        <f t="shared" si="72"/>
        <v>54000</v>
      </c>
      <c r="H582" s="41">
        <f t="shared" si="71"/>
        <v>54000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6" t="s">
        <v>488</v>
      </c>
      <c r="B584" s="16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6" t="s">
        <v>489</v>
      </c>
      <c r="B585" s="16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6" t="s">
        <v>490</v>
      </c>
      <c r="B586" s="16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6" t="s">
        <v>491</v>
      </c>
      <c r="B587" s="167"/>
      <c r="C587" s="32">
        <f>SUM(C588:C591)</f>
        <v>24000</v>
      </c>
      <c r="D587" s="32">
        <f>SUM(D588:D591)</f>
        <v>24000</v>
      </c>
      <c r="E587" s="32">
        <f>SUM(E588:E591)</f>
        <v>24000</v>
      </c>
      <c r="H587" s="41">
        <f t="shared" si="71"/>
        <v>24000</v>
      </c>
    </row>
    <row r="588" spans="1:8" outlineLevel="2">
      <c r="A588" s="7">
        <v>6610</v>
      </c>
      <c r="B588" s="4" t="s">
        <v>492</v>
      </c>
      <c r="C588" s="5">
        <v>24000</v>
      </c>
      <c r="D588" s="5">
        <f>C588</f>
        <v>24000</v>
      </c>
      <c r="E588" s="5">
        <f>D588</f>
        <v>24000</v>
      </c>
      <c r="H588" s="41">
        <f t="shared" si="71"/>
        <v>24000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6" t="s">
        <v>502</v>
      </c>
      <c r="B595" s="16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6" t="s">
        <v>503</v>
      </c>
      <c r="B599" s="167"/>
      <c r="C599" s="32">
        <f>SUM(C600:C602)</f>
        <v>50000</v>
      </c>
      <c r="D599" s="32">
        <f>SUM(D600:D602)</f>
        <v>50000</v>
      </c>
      <c r="E599" s="32">
        <f>SUM(E600:E602)</f>
        <v>50000</v>
      </c>
      <c r="H599" s="41">
        <f t="shared" si="71"/>
        <v>50000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50000</v>
      </c>
      <c r="D602" s="5">
        <f t="shared" si="75"/>
        <v>50000</v>
      </c>
      <c r="E602" s="5">
        <f t="shared" si="75"/>
        <v>50000</v>
      </c>
      <c r="H602" s="41">
        <f t="shared" si="71"/>
        <v>50000</v>
      </c>
    </row>
    <row r="603" spans="1:8" outlineLevel="1">
      <c r="A603" s="166" t="s">
        <v>506</v>
      </c>
      <c r="B603" s="16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6" t="s">
        <v>513</v>
      </c>
      <c r="B610" s="16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6" t="s">
        <v>519</v>
      </c>
      <c r="B616" s="167"/>
      <c r="C616" s="32">
        <f>SUM(C617:C627)</f>
        <v>70000</v>
      </c>
      <c r="D616" s="32">
        <f>SUM(D617:D627)</f>
        <v>70000</v>
      </c>
      <c r="E616" s="32">
        <f>SUM(E617:E627)</f>
        <v>70000</v>
      </c>
      <c r="H616" s="41">
        <f t="shared" si="71"/>
        <v>70000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70000</v>
      </c>
      <c r="D619" s="5">
        <f t="shared" si="78"/>
        <v>70000</v>
      </c>
      <c r="E619" s="5">
        <f t="shared" si="78"/>
        <v>70000</v>
      </c>
      <c r="H619" s="41">
        <f t="shared" si="71"/>
        <v>70000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6" t="s">
        <v>531</v>
      </c>
      <c r="B628" s="167"/>
      <c r="C628" s="32">
        <f>SUM(C629:C637)</f>
        <v>18000</v>
      </c>
      <c r="D628" s="32">
        <f>SUM(D629:D637)</f>
        <v>18000</v>
      </c>
      <c r="E628" s="32">
        <f>SUM(E629:E637)</f>
        <v>18000</v>
      </c>
      <c r="H628" s="41">
        <f t="shared" si="71"/>
        <v>18000</v>
      </c>
    </row>
    <row r="629" spans="1:10" outlineLevel="2">
      <c r="A629" s="7">
        <v>6617</v>
      </c>
      <c r="B629" s="4" t="s">
        <v>532</v>
      </c>
      <c r="C629" s="5">
        <v>18000</v>
      </c>
      <c r="D629" s="5">
        <f>C629</f>
        <v>18000</v>
      </c>
      <c r="E629" s="5">
        <f>D629</f>
        <v>18000</v>
      </c>
      <c r="H629" s="41">
        <f t="shared" si="71"/>
        <v>18000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6" t="s">
        <v>542</v>
      </c>
      <c r="B639" s="16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6" t="s">
        <v>543</v>
      </c>
      <c r="B640" s="16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6" t="s">
        <v>544</v>
      </c>
      <c r="B641" s="16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2" t="s">
        <v>545</v>
      </c>
      <c r="B642" s="163"/>
      <c r="C642" s="38">
        <f>C643+C644</f>
        <v>50994</v>
      </c>
      <c r="D642" s="38">
        <f>D643+D644</f>
        <v>50994</v>
      </c>
      <c r="E642" s="38">
        <f>E643+E644</f>
        <v>50994</v>
      </c>
      <c r="G642" s="39" t="s">
        <v>597</v>
      </c>
      <c r="H642" s="41">
        <f t="shared" ref="H642:H705" si="81">C642</f>
        <v>50994</v>
      </c>
      <c r="I642" s="42"/>
      <c r="J642" s="40" t="b">
        <f>AND(H642=I642)</f>
        <v>0</v>
      </c>
    </row>
    <row r="643" spans="1:10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6" t="s">
        <v>547</v>
      </c>
      <c r="B644" s="167"/>
      <c r="C644" s="32">
        <v>50994</v>
      </c>
      <c r="D644" s="32">
        <f>C644</f>
        <v>50994</v>
      </c>
      <c r="E644" s="32">
        <f>D644</f>
        <v>50994</v>
      </c>
      <c r="H644" s="41">
        <f t="shared" si="81"/>
        <v>50994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6" t="s">
        <v>556</v>
      </c>
      <c r="B668" s="16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6" t="s">
        <v>557</v>
      </c>
      <c r="B669" s="16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6" t="s">
        <v>558</v>
      </c>
      <c r="B670" s="16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6" t="s">
        <v>567</v>
      </c>
      <c r="B713" s="16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6" t="s">
        <v>568</v>
      </c>
      <c r="B714" s="16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6" t="s">
        <v>569</v>
      </c>
      <c r="B715" s="16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4" t="s">
        <v>570</v>
      </c>
      <c r="B716" s="165"/>
      <c r="C716" s="36">
        <f>C717</f>
        <v>79751</v>
      </c>
      <c r="D716" s="36">
        <f>D717</f>
        <v>79751</v>
      </c>
      <c r="E716" s="36">
        <f>E717</f>
        <v>79751</v>
      </c>
      <c r="G716" s="39" t="s">
        <v>66</v>
      </c>
      <c r="H716" s="41">
        <f t="shared" si="92"/>
        <v>79751</v>
      </c>
      <c r="I716" s="42"/>
      <c r="J716" s="40" t="b">
        <f>AND(H716=I716)</f>
        <v>0</v>
      </c>
    </row>
    <row r="717" spans="1:10">
      <c r="A717" s="162" t="s">
        <v>571</v>
      </c>
      <c r="B717" s="163"/>
      <c r="C717" s="33">
        <f>C718+C722</f>
        <v>79751</v>
      </c>
      <c r="D717" s="33">
        <f>D718+D722</f>
        <v>79751</v>
      </c>
      <c r="E717" s="33">
        <f>E718+E722</f>
        <v>79751</v>
      </c>
      <c r="G717" s="39" t="s">
        <v>599</v>
      </c>
      <c r="H717" s="41">
        <f t="shared" si="92"/>
        <v>79751</v>
      </c>
      <c r="I717" s="42"/>
      <c r="J717" s="40" t="b">
        <f>AND(H717=I717)</f>
        <v>0</v>
      </c>
    </row>
    <row r="718" spans="1:10" outlineLevel="1" collapsed="1">
      <c r="A718" s="160" t="s">
        <v>851</v>
      </c>
      <c r="B718" s="161"/>
      <c r="C718" s="31">
        <f>SUM(C719:C721)</f>
        <v>79751</v>
      </c>
      <c r="D718" s="31">
        <f>SUM(D719:D721)</f>
        <v>79751</v>
      </c>
      <c r="E718" s="31">
        <f>SUM(E719:E721)</f>
        <v>79751</v>
      </c>
      <c r="H718" s="41">
        <f t="shared" si="92"/>
        <v>79751</v>
      </c>
    </row>
    <row r="719" spans="1:10" ht="15" customHeight="1" outlineLevel="2">
      <c r="A719" s="6">
        <v>10950</v>
      </c>
      <c r="B719" s="4" t="s">
        <v>572</v>
      </c>
      <c r="C719" s="5">
        <v>79751</v>
      </c>
      <c r="D719" s="5">
        <f>C719</f>
        <v>79751</v>
      </c>
      <c r="E719" s="5">
        <f>D719</f>
        <v>79751</v>
      </c>
      <c r="H719" s="41">
        <f t="shared" si="92"/>
        <v>79751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0" t="s">
        <v>848</v>
      </c>
      <c r="B730" s="16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1" zoomScale="130" zoomScaleNormal="130" workbookViewId="0">
      <selection activeCell="H1" sqref="H1"/>
    </sheetView>
  </sheetViews>
  <sheetFormatPr baseColWidth="10" defaultColWidth="9.140625" defaultRowHeight="15" outlineLevelRow="3"/>
  <cols>
    <col min="1" max="1" width="7" bestFit="1" customWidth="1"/>
    <col min="2" max="2" width="42.5703125" customWidth="1"/>
    <col min="3" max="3" width="15.5703125" customWidth="1"/>
    <col min="4" max="4" width="17" customWidth="1"/>
    <col min="5" max="5" width="16.7109375" customWidth="1"/>
    <col min="7" max="7" width="15.5703125" bestFit="1" customWidth="1"/>
    <col min="8" max="8" width="17.85546875" customWidth="1"/>
    <col min="9" max="9" width="15.42578125" bestFit="1" customWidth="1"/>
    <col min="10" max="10" width="20.42578125" bestFit="1" customWidth="1"/>
  </cols>
  <sheetData>
    <row r="1" spans="1:14" ht="18.75">
      <c r="A1" s="176" t="s">
        <v>30</v>
      </c>
      <c r="B1" s="176"/>
      <c r="C1" s="176"/>
      <c r="D1" s="140" t="s">
        <v>853</v>
      </c>
      <c r="E1" s="140" t="s">
        <v>852</v>
      </c>
      <c r="G1" s="43" t="s">
        <v>31</v>
      </c>
      <c r="H1" s="44">
        <f>C2+C114</f>
        <v>1700780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f>C3+C67</f>
        <v>910348</v>
      </c>
      <c r="D2" s="26">
        <f>D3+D67</f>
        <v>910348</v>
      </c>
      <c r="E2" s="26">
        <f>E3+E67</f>
        <v>910348</v>
      </c>
      <c r="G2" s="39" t="s">
        <v>60</v>
      </c>
      <c r="H2" s="41">
        <f>C2</f>
        <v>910348</v>
      </c>
      <c r="I2" s="42"/>
      <c r="J2" s="40" t="b">
        <f>AND(H2=I2)</f>
        <v>0</v>
      </c>
    </row>
    <row r="3" spans="1:14">
      <c r="A3" s="181" t="s">
        <v>578</v>
      </c>
      <c r="B3" s="181"/>
      <c r="C3" s="23">
        <f>C4+C11+C38+C61</f>
        <v>464394</v>
      </c>
      <c r="D3" s="23">
        <f>D4+D11+D38+D61</f>
        <v>464394</v>
      </c>
      <c r="E3" s="23">
        <f>E4+E11+E38+E61</f>
        <v>464394</v>
      </c>
      <c r="G3" s="39" t="s">
        <v>57</v>
      </c>
      <c r="H3" s="41">
        <f t="shared" ref="H3:H66" si="0">C3</f>
        <v>464394</v>
      </c>
      <c r="I3" s="42"/>
      <c r="J3" s="40" t="b">
        <f>AND(H3=I3)</f>
        <v>0</v>
      </c>
    </row>
    <row r="4" spans="1:14" ht="15" customHeight="1">
      <c r="A4" s="177" t="s">
        <v>124</v>
      </c>
      <c r="B4" s="178"/>
      <c r="C4" s="21">
        <f>SUM(C5:C10)</f>
        <v>227000</v>
      </c>
      <c r="D4" s="21">
        <f>SUM(D5:D10)</f>
        <v>227000</v>
      </c>
      <c r="E4" s="21">
        <f>SUM(E5:E10)</f>
        <v>227000</v>
      </c>
      <c r="F4" s="17"/>
      <c r="G4" s="39" t="s">
        <v>53</v>
      </c>
      <c r="H4" s="41">
        <f t="shared" si="0"/>
        <v>227000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45000</v>
      </c>
      <c r="D5" s="2">
        <f>C5</f>
        <v>45000</v>
      </c>
      <c r="E5" s="2">
        <f>D5</f>
        <v>45000</v>
      </c>
      <c r="F5" s="17"/>
      <c r="G5" s="17"/>
      <c r="H5" s="41">
        <f t="shared" si="0"/>
        <v>45000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26000</v>
      </c>
      <c r="D6" s="2">
        <f t="shared" ref="D6:E10" si="1">C6</f>
        <v>26000</v>
      </c>
      <c r="E6" s="2">
        <f t="shared" si="1"/>
        <v>26000</v>
      </c>
      <c r="F6" s="17"/>
      <c r="G6" s="17"/>
      <c r="H6" s="41">
        <f t="shared" si="0"/>
        <v>26000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129000</v>
      </c>
      <c r="D7" s="2">
        <f t="shared" si="1"/>
        <v>129000</v>
      </c>
      <c r="E7" s="2">
        <f t="shared" si="1"/>
        <v>129000</v>
      </c>
      <c r="F7" s="17"/>
      <c r="G7" s="17"/>
      <c r="H7" s="41">
        <f t="shared" si="0"/>
        <v>129000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23000</v>
      </c>
      <c r="D8" s="2">
        <f t="shared" si="1"/>
        <v>23000</v>
      </c>
      <c r="E8" s="2">
        <f t="shared" si="1"/>
        <v>23000</v>
      </c>
      <c r="F8" s="17"/>
      <c r="G8" s="17"/>
      <c r="H8" s="41">
        <f t="shared" si="0"/>
        <v>23000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2000</v>
      </c>
      <c r="D9" s="2">
        <f t="shared" si="1"/>
        <v>2000</v>
      </c>
      <c r="E9" s="2">
        <f t="shared" si="1"/>
        <v>2000</v>
      </c>
      <c r="F9" s="17"/>
      <c r="G9" s="17"/>
      <c r="H9" s="41">
        <f t="shared" si="0"/>
        <v>2000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109130</v>
      </c>
      <c r="D11" s="21">
        <f>SUM(D12:D37)</f>
        <v>109130</v>
      </c>
      <c r="E11" s="21">
        <f>SUM(E12:E37)</f>
        <v>109130</v>
      </c>
      <c r="F11" s="17"/>
      <c r="G11" s="39" t="s">
        <v>54</v>
      </c>
      <c r="H11" s="41">
        <f t="shared" si="0"/>
        <v>109130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35300</v>
      </c>
      <c r="D12" s="2">
        <f>C12</f>
        <v>35300</v>
      </c>
      <c r="E12" s="2">
        <f>D12</f>
        <v>35300</v>
      </c>
      <c r="H12" s="41">
        <f t="shared" si="0"/>
        <v>35300</v>
      </c>
    </row>
    <row r="13" spans="1:14" outlineLevel="1">
      <c r="A13" s="3">
        <v>2102</v>
      </c>
      <c r="B13" s="1" t="s">
        <v>126</v>
      </c>
      <c r="C13" s="2">
        <v>22300</v>
      </c>
      <c r="D13" s="2">
        <f t="shared" ref="D13:E28" si="2">C13</f>
        <v>22300</v>
      </c>
      <c r="E13" s="2">
        <f t="shared" si="2"/>
        <v>22300</v>
      </c>
      <c r="H13" s="41">
        <f t="shared" si="0"/>
        <v>22300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1530</v>
      </c>
      <c r="D18" s="2">
        <f t="shared" si="2"/>
        <v>1530</v>
      </c>
      <c r="E18" s="2">
        <f t="shared" si="2"/>
        <v>1530</v>
      </c>
      <c r="H18" s="41">
        <f t="shared" si="0"/>
        <v>1530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2000</v>
      </c>
      <c r="D29" s="2">
        <f t="shared" ref="D29:E37" si="3">C29</f>
        <v>2000</v>
      </c>
      <c r="E29" s="2">
        <f t="shared" si="3"/>
        <v>2000</v>
      </c>
      <c r="H29" s="41">
        <f t="shared" si="0"/>
        <v>2000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3"/>
        <v>2000</v>
      </c>
      <c r="E33" s="2">
        <f t="shared" si="3"/>
        <v>2000</v>
      </c>
      <c r="H33" s="41">
        <f t="shared" si="0"/>
        <v>2000</v>
      </c>
    </row>
    <row r="34" spans="1:10" outlineLevel="1">
      <c r="A34" s="3">
        <v>2404</v>
      </c>
      <c r="B34" s="1" t="s">
        <v>7</v>
      </c>
      <c r="C34" s="2">
        <v>35000</v>
      </c>
      <c r="D34" s="2">
        <f t="shared" si="3"/>
        <v>35000</v>
      </c>
      <c r="E34" s="2">
        <f t="shared" si="3"/>
        <v>35000</v>
      </c>
      <c r="H34" s="41">
        <f t="shared" si="0"/>
        <v>35000</v>
      </c>
    </row>
    <row r="35" spans="1:10" outlineLevel="1">
      <c r="A35" s="3">
        <v>2405</v>
      </c>
      <c r="B35" s="1" t="s">
        <v>8</v>
      </c>
      <c r="C35" s="2">
        <v>6000</v>
      </c>
      <c r="D35" s="2">
        <f t="shared" si="3"/>
        <v>6000</v>
      </c>
      <c r="E35" s="2">
        <f t="shared" si="3"/>
        <v>6000</v>
      </c>
      <c r="H35" s="41">
        <f t="shared" si="0"/>
        <v>6000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7" t="s">
        <v>145</v>
      </c>
      <c r="B38" s="178"/>
      <c r="C38" s="21">
        <f>SUM(C39:C60)</f>
        <v>121427</v>
      </c>
      <c r="D38" s="21">
        <f>SUM(D39:D60)</f>
        <v>121427</v>
      </c>
      <c r="E38" s="21">
        <f>SUM(E39:E60)</f>
        <v>121427</v>
      </c>
      <c r="G38" s="39" t="s">
        <v>55</v>
      </c>
      <c r="H38" s="41">
        <f t="shared" si="0"/>
        <v>121427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0"/>
        <v>9000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30000</v>
      </c>
      <c r="D55" s="2">
        <f t="shared" si="4"/>
        <v>30000</v>
      </c>
      <c r="E55" s="2">
        <f t="shared" si="4"/>
        <v>30000</v>
      </c>
      <c r="H55" s="41">
        <f t="shared" si="0"/>
        <v>30000</v>
      </c>
    </row>
    <row r="56" spans="1:10" outlineLevel="1">
      <c r="A56" s="20">
        <v>3303</v>
      </c>
      <c r="B56" s="20" t="s">
        <v>154</v>
      </c>
      <c r="C56" s="2">
        <v>15000</v>
      </c>
      <c r="D56" s="2">
        <f t="shared" ref="D56:E60" si="5">C56</f>
        <v>15000</v>
      </c>
      <c r="E56" s="2">
        <f t="shared" si="5"/>
        <v>15000</v>
      </c>
      <c r="H56" s="41">
        <f t="shared" si="0"/>
        <v>15000</v>
      </c>
    </row>
    <row r="57" spans="1:10" outlineLevel="1">
      <c r="A57" s="20">
        <v>3304</v>
      </c>
      <c r="B57" s="20" t="s">
        <v>155</v>
      </c>
      <c r="C57" s="2">
        <v>41077</v>
      </c>
      <c r="D57" s="2">
        <f t="shared" si="5"/>
        <v>41077</v>
      </c>
      <c r="E57" s="2">
        <f t="shared" si="5"/>
        <v>41077</v>
      </c>
      <c r="H57" s="41">
        <f t="shared" si="0"/>
        <v>41077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7" t="s">
        <v>158</v>
      </c>
      <c r="B61" s="178"/>
      <c r="C61" s="22">
        <f>SUM(C62:C66)</f>
        <v>6837</v>
      </c>
      <c r="D61" s="22">
        <f>SUM(D62:D66)</f>
        <v>6837</v>
      </c>
      <c r="E61" s="22">
        <f>SUM(E62:E66)</f>
        <v>6837</v>
      </c>
      <c r="G61" s="39" t="s">
        <v>105</v>
      </c>
      <c r="H61" s="41">
        <f t="shared" si="0"/>
        <v>6837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6837</v>
      </c>
      <c r="D62" s="2">
        <f>C62</f>
        <v>6837</v>
      </c>
      <c r="E62" s="2">
        <f>D62</f>
        <v>6837</v>
      </c>
      <c r="H62" s="41">
        <f t="shared" si="0"/>
        <v>6837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1" t="s">
        <v>579</v>
      </c>
      <c r="B67" s="181"/>
      <c r="C67" s="25">
        <f>C97+C68</f>
        <v>445954</v>
      </c>
      <c r="D67" s="25">
        <f>D97+D68</f>
        <v>445954</v>
      </c>
      <c r="E67" s="25">
        <f>E97+E68</f>
        <v>445954</v>
      </c>
      <c r="G67" s="39" t="s">
        <v>59</v>
      </c>
      <c r="H67" s="41">
        <f t="shared" ref="H67:H130" si="7">C67</f>
        <v>445954</v>
      </c>
      <c r="I67" s="42"/>
      <c r="J67" s="40" t="b">
        <f>AND(H67=I67)</f>
        <v>0</v>
      </c>
    </row>
    <row r="68" spans="1:10">
      <c r="A68" s="177" t="s">
        <v>163</v>
      </c>
      <c r="B68" s="178"/>
      <c r="C68" s="21">
        <f>SUM(C69:C96)</f>
        <v>50733</v>
      </c>
      <c r="D68" s="21">
        <f>SUM(D69:D96)</f>
        <v>50733</v>
      </c>
      <c r="E68" s="21">
        <f>SUM(E69:E96)</f>
        <v>50733</v>
      </c>
      <c r="G68" s="39" t="s">
        <v>56</v>
      </c>
      <c r="H68" s="41">
        <f t="shared" si="7"/>
        <v>50733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1000</v>
      </c>
      <c r="D76" s="2">
        <f t="shared" si="8"/>
        <v>1000</v>
      </c>
      <c r="E76" s="2">
        <f t="shared" si="8"/>
        <v>1000</v>
      </c>
      <c r="H76" s="41">
        <f t="shared" si="7"/>
        <v>1000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21168</v>
      </c>
      <c r="D79" s="2">
        <f t="shared" si="8"/>
        <v>21168</v>
      </c>
      <c r="E79" s="2">
        <f t="shared" si="8"/>
        <v>21168</v>
      </c>
      <c r="H79" s="41">
        <f t="shared" si="7"/>
        <v>21168</v>
      </c>
    </row>
    <row r="80" spans="1:10" ht="15" customHeight="1" outlineLevel="1">
      <c r="A80" s="3">
        <v>5202</v>
      </c>
      <c r="B80" s="2" t="s">
        <v>172</v>
      </c>
      <c r="C80" s="2">
        <v>6331</v>
      </c>
      <c r="D80" s="2">
        <f t="shared" si="8"/>
        <v>6331</v>
      </c>
      <c r="E80" s="2">
        <f t="shared" si="8"/>
        <v>6331</v>
      </c>
      <c r="H80" s="41">
        <f t="shared" si="7"/>
        <v>6331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21734</v>
      </c>
      <c r="D93" s="2">
        <f t="shared" si="9"/>
        <v>21734</v>
      </c>
      <c r="E93" s="2">
        <f t="shared" si="9"/>
        <v>21734</v>
      </c>
      <c r="H93" s="41">
        <f t="shared" si="7"/>
        <v>21734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395221</v>
      </c>
      <c r="D97" s="21">
        <f>SUM(D98:D113)</f>
        <v>395221</v>
      </c>
      <c r="E97" s="21">
        <f>SUM(E98:E113)</f>
        <v>395221</v>
      </c>
      <c r="G97" s="39" t="s">
        <v>58</v>
      </c>
      <c r="H97" s="41">
        <f t="shared" si="7"/>
        <v>395221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389721</v>
      </c>
      <c r="D98" s="2">
        <f>C98</f>
        <v>389721</v>
      </c>
      <c r="E98" s="2">
        <f>D98</f>
        <v>389721</v>
      </c>
      <c r="H98" s="41">
        <f t="shared" si="7"/>
        <v>389721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4000</v>
      </c>
      <c r="D109" s="2">
        <f t="shared" si="10"/>
        <v>4000</v>
      </c>
      <c r="E109" s="2">
        <f t="shared" si="10"/>
        <v>4000</v>
      </c>
      <c r="H109" s="41">
        <f t="shared" si="7"/>
        <v>4000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2" t="s">
        <v>62</v>
      </c>
      <c r="B114" s="183"/>
      <c r="C114" s="26">
        <f>C115+C152+C177</f>
        <v>790432</v>
      </c>
      <c r="D114" s="26">
        <f>D115+D152+D177</f>
        <v>790432</v>
      </c>
      <c r="E114" s="26">
        <f>E115+E152+E177</f>
        <v>790432</v>
      </c>
      <c r="G114" s="39" t="s">
        <v>62</v>
      </c>
      <c r="H114" s="41">
        <f t="shared" si="7"/>
        <v>790432</v>
      </c>
      <c r="I114" s="42"/>
      <c r="J114" s="40" t="b">
        <f>AND(H114=I114)</f>
        <v>0</v>
      </c>
    </row>
    <row r="115" spans="1:10">
      <c r="A115" s="179" t="s">
        <v>580</v>
      </c>
      <c r="B115" s="180"/>
      <c r="C115" s="23">
        <f>C116+C135</f>
        <v>431322</v>
      </c>
      <c r="D115" s="23">
        <f>D116+D135</f>
        <v>431322</v>
      </c>
      <c r="E115" s="23">
        <f>E116+E135</f>
        <v>431322</v>
      </c>
      <c r="G115" s="39" t="s">
        <v>61</v>
      </c>
      <c r="H115" s="41">
        <f t="shared" si="7"/>
        <v>431322</v>
      </c>
      <c r="I115" s="42"/>
      <c r="J115" s="40" t="b">
        <f>AND(H115=I115)</f>
        <v>0</v>
      </c>
    </row>
    <row r="116" spans="1:10" ht="15" customHeight="1">
      <c r="A116" s="177" t="s">
        <v>195</v>
      </c>
      <c r="B116" s="178"/>
      <c r="C116" s="21">
        <f>C117+C120+C123+C126+C129+C132</f>
        <v>154830</v>
      </c>
      <c r="D116" s="21">
        <f>D117+D120+D123+D126+D129+D132</f>
        <v>154830</v>
      </c>
      <c r="E116" s="21">
        <f>E117+E120+E123+E126+E129+E132</f>
        <v>154830</v>
      </c>
      <c r="G116" s="39" t="s">
        <v>583</v>
      </c>
      <c r="H116" s="41">
        <f t="shared" si="7"/>
        <v>154830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8341</v>
      </c>
      <c r="D117" s="2">
        <f>D118+D119</f>
        <v>8341</v>
      </c>
      <c r="E117" s="2">
        <f>E118+E119</f>
        <v>8341</v>
      </c>
      <c r="H117" s="41">
        <f t="shared" si="7"/>
        <v>8341</v>
      </c>
    </row>
    <row r="118" spans="1:10" ht="15" customHeight="1" outlineLevel="2">
      <c r="A118" s="130"/>
      <c r="B118" s="129" t="s">
        <v>855</v>
      </c>
      <c r="C118" s="128">
        <v>8341</v>
      </c>
      <c r="D118" s="128">
        <f>C118</f>
        <v>8341</v>
      </c>
      <c r="E118" s="128">
        <f>D118</f>
        <v>8341</v>
      </c>
      <c r="H118" s="41">
        <f t="shared" si="7"/>
        <v>8341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146489</v>
      </c>
      <c r="D126" s="2">
        <f>D127+D128</f>
        <v>146489</v>
      </c>
      <c r="E126" s="2">
        <f>E127+E128</f>
        <v>146489</v>
      </c>
      <c r="H126" s="41">
        <f t="shared" si="7"/>
        <v>146489</v>
      </c>
    </row>
    <row r="127" spans="1:10" ht="15" customHeight="1" outlineLevel="2">
      <c r="A127" s="130"/>
      <c r="B127" s="129" t="s">
        <v>855</v>
      </c>
      <c r="C127" s="128">
        <v>146489</v>
      </c>
      <c r="D127" s="128">
        <f>C127</f>
        <v>146489</v>
      </c>
      <c r="E127" s="128">
        <f>D127</f>
        <v>146489</v>
      </c>
      <c r="H127" s="41">
        <f t="shared" si="7"/>
        <v>146489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7" t="s">
        <v>202</v>
      </c>
      <c r="B135" s="178"/>
      <c r="C135" s="21">
        <f>C136+C140+C143+C146+C149</f>
        <v>276492</v>
      </c>
      <c r="D135" s="21">
        <f>D136+D140+D143+D146+D149</f>
        <v>276492</v>
      </c>
      <c r="E135" s="21">
        <f>E136+E140+E143+E146+E149</f>
        <v>276492</v>
      </c>
      <c r="G135" s="39" t="s">
        <v>584</v>
      </c>
      <c r="H135" s="41">
        <f t="shared" si="11"/>
        <v>276492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46883</v>
      </c>
      <c r="D136" s="2">
        <f>D137+D138+D139</f>
        <v>46883</v>
      </c>
      <c r="E136" s="2">
        <f>E137+E138+E139</f>
        <v>46883</v>
      </c>
      <c r="H136" s="41">
        <f t="shared" si="11"/>
        <v>46883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20000</v>
      </c>
      <c r="D138" s="128">
        <f t="shared" ref="D138:E139" si="12">C138</f>
        <v>20000</v>
      </c>
      <c r="E138" s="128">
        <f t="shared" si="12"/>
        <v>20000</v>
      </c>
      <c r="H138" s="41">
        <f t="shared" si="11"/>
        <v>20000</v>
      </c>
    </row>
    <row r="139" spans="1:10" ht="15" customHeight="1" outlineLevel="2">
      <c r="A139" s="130"/>
      <c r="B139" s="129" t="s">
        <v>861</v>
      </c>
      <c r="C139" s="128">
        <v>26883</v>
      </c>
      <c r="D139" s="128">
        <f t="shared" si="12"/>
        <v>26883</v>
      </c>
      <c r="E139" s="128">
        <f t="shared" si="12"/>
        <v>26883</v>
      </c>
      <c r="H139" s="41">
        <f t="shared" si="11"/>
        <v>26883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229609</v>
      </c>
      <c r="D149" s="2">
        <f>D150+D151</f>
        <v>229609</v>
      </c>
      <c r="E149" s="2">
        <f>E150+E151</f>
        <v>229609</v>
      </c>
      <c r="H149" s="41">
        <f t="shared" si="11"/>
        <v>229609</v>
      </c>
    </row>
    <row r="150" spans="1:10" ht="15" customHeight="1" outlineLevel="2">
      <c r="A150" s="130"/>
      <c r="B150" s="129" t="s">
        <v>855</v>
      </c>
      <c r="C150" s="128">
        <v>229609</v>
      </c>
      <c r="D150" s="128">
        <f>C150</f>
        <v>229609</v>
      </c>
      <c r="E150" s="128">
        <f>D150</f>
        <v>229609</v>
      </c>
      <c r="H150" s="41">
        <f t="shared" si="11"/>
        <v>229609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9" t="s">
        <v>581</v>
      </c>
      <c r="B152" s="180"/>
      <c r="C152" s="23">
        <f>C153+C163+C170</f>
        <v>8100</v>
      </c>
      <c r="D152" s="23">
        <f>D153+D163+D170</f>
        <v>8100</v>
      </c>
      <c r="E152" s="23">
        <f>E153+E163+E170</f>
        <v>8100</v>
      </c>
      <c r="G152" s="39" t="s">
        <v>66</v>
      </c>
      <c r="H152" s="41">
        <f t="shared" si="11"/>
        <v>8100</v>
      </c>
      <c r="I152" s="42"/>
      <c r="J152" s="40" t="b">
        <f>AND(H152=I152)</f>
        <v>0</v>
      </c>
    </row>
    <row r="153" spans="1:10">
      <c r="A153" s="177" t="s">
        <v>208</v>
      </c>
      <c r="B153" s="178"/>
      <c r="C153" s="21">
        <f>C154+C157+C160</f>
        <v>8100</v>
      </c>
      <c r="D153" s="21">
        <f>D154+D157+D160</f>
        <v>8100</v>
      </c>
      <c r="E153" s="21">
        <f>E154+E157+E160</f>
        <v>8100</v>
      </c>
      <c r="G153" s="39" t="s">
        <v>585</v>
      </c>
      <c r="H153" s="41">
        <f t="shared" si="11"/>
        <v>8100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8100</v>
      </c>
      <c r="D154" s="2">
        <f>D155+D156</f>
        <v>8100</v>
      </c>
      <c r="E154" s="2">
        <f>E155+E156</f>
        <v>8100</v>
      </c>
      <c r="H154" s="41">
        <f t="shared" si="11"/>
        <v>8100</v>
      </c>
    </row>
    <row r="155" spans="1:10" ht="15" customHeight="1" outlineLevel="2">
      <c r="A155" s="130"/>
      <c r="B155" s="129" t="s">
        <v>855</v>
      </c>
      <c r="C155" s="128">
        <v>8100</v>
      </c>
      <c r="D155" s="128">
        <f>C155</f>
        <v>8100</v>
      </c>
      <c r="E155" s="128">
        <f>D155</f>
        <v>8100</v>
      </c>
      <c r="H155" s="41">
        <f t="shared" si="11"/>
        <v>8100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9" t="s">
        <v>582</v>
      </c>
      <c r="B177" s="180"/>
      <c r="C177" s="27">
        <f>C178</f>
        <v>351010</v>
      </c>
      <c r="D177" s="27">
        <f>D178</f>
        <v>351010</v>
      </c>
      <c r="E177" s="27">
        <f>E178</f>
        <v>351010</v>
      </c>
      <c r="G177" s="39" t="s">
        <v>216</v>
      </c>
      <c r="H177" s="41">
        <f t="shared" si="11"/>
        <v>351010</v>
      </c>
      <c r="I177" s="42"/>
      <c r="J177" s="40" t="b">
        <f>AND(H177=I177)</f>
        <v>0</v>
      </c>
    </row>
    <row r="178" spans="1:10">
      <c r="A178" s="177" t="s">
        <v>217</v>
      </c>
      <c r="B178" s="178"/>
      <c r="C178" s="21">
        <f>C179+C184+C188+C197+C200+C203+C215+C222+C228+C235+C238+C243+C250</f>
        <v>351010</v>
      </c>
      <c r="D178" s="21">
        <f>D179+D184+D188+D197+D200+D203+D215+D222+D228+D235+D238+D243+D250</f>
        <v>351010</v>
      </c>
      <c r="E178" s="21">
        <f>E179+E184+E188+E197+E200+E203+E215+E222+E228+E235+E238+E243+E250</f>
        <v>351010</v>
      </c>
      <c r="G178" s="39" t="s">
        <v>587</v>
      </c>
      <c r="H178" s="41">
        <f t="shared" si="11"/>
        <v>351010</v>
      </c>
      <c r="I178" s="42"/>
      <c r="J178" s="40" t="b">
        <f>AND(H178=I178)</f>
        <v>0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4" t="s">
        <v>841</v>
      </c>
      <c r="B203" s="175"/>
      <c r="C203" s="2">
        <f>C204+C211+C213+C207</f>
        <v>12938</v>
      </c>
      <c r="D203" s="2">
        <f>D204+D211+D213+D207</f>
        <v>12938</v>
      </c>
      <c r="E203" s="2">
        <f>E204+E211+E213+E207</f>
        <v>12938</v>
      </c>
    </row>
    <row r="204" spans="1:5" outlineLevel="2">
      <c r="A204" s="130">
        <v>1</v>
      </c>
      <c r="B204" s="129" t="s">
        <v>859</v>
      </c>
      <c r="C204" s="128">
        <f>C205+C206</f>
        <v>12938</v>
      </c>
      <c r="D204" s="128">
        <f>D205+D206</f>
        <v>12938</v>
      </c>
      <c r="E204" s="128">
        <f>E205+E206</f>
        <v>12938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12938</v>
      </c>
      <c r="D206" s="127">
        <f>C206</f>
        <v>12938</v>
      </c>
      <c r="E206" s="127">
        <f>D206</f>
        <v>12938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4" t="s">
        <v>830</v>
      </c>
      <c r="B228" s="175"/>
      <c r="C228" s="2">
        <f>C229+C233</f>
        <v>56000</v>
      </c>
      <c r="D228" s="2">
        <f>D229+D233</f>
        <v>56000</v>
      </c>
      <c r="E228" s="2">
        <f>E229+E233</f>
        <v>56000</v>
      </c>
    </row>
    <row r="229" spans="1:5" outlineLevel="2">
      <c r="A229" s="130">
        <v>2</v>
      </c>
      <c r="B229" s="129" t="s">
        <v>856</v>
      </c>
      <c r="C229" s="128">
        <f>C231+C232+C230</f>
        <v>56000</v>
      </c>
      <c r="D229" s="128">
        <f>D231+D232+D230</f>
        <v>56000</v>
      </c>
      <c r="E229" s="128">
        <f>E231+E232+E230</f>
        <v>56000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50000</v>
      </c>
      <c r="D231" s="127">
        <f t="shared" ref="D231:E232" si="18">C231</f>
        <v>50000</v>
      </c>
      <c r="E231" s="127">
        <f t="shared" si="18"/>
        <v>50000</v>
      </c>
    </row>
    <row r="232" spans="1:5" outlineLevel="3">
      <c r="A232" s="90"/>
      <c r="B232" s="89" t="s">
        <v>819</v>
      </c>
      <c r="C232" s="127">
        <v>6000</v>
      </c>
      <c r="D232" s="127">
        <f t="shared" si="18"/>
        <v>6000</v>
      </c>
      <c r="E232" s="127">
        <f t="shared" si="18"/>
        <v>6000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4" t="s">
        <v>823</v>
      </c>
      <c r="B243" s="175"/>
      <c r="C243" s="2">
        <f>C244</f>
        <v>260000</v>
      </c>
      <c r="D243" s="2">
        <f>D244</f>
        <v>260000</v>
      </c>
      <c r="E243" s="2">
        <f>E244</f>
        <v>260000</v>
      </c>
    </row>
    <row r="244" spans="1:10" outlineLevel="2">
      <c r="A244" s="130">
        <v>2</v>
      </c>
      <c r="B244" s="129" t="s">
        <v>856</v>
      </c>
      <c r="C244" s="128">
        <f>C246+C247+C248+C249+C245</f>
        <v>260000</v>
      </c>
      <c r="D244" s="128">
        <f>D246+D247+D248+D249+D245</f>
        <v>260000</v>
      </c>
      <c r="E244" s="128">
        <f>E246+E247+E248+E249+E245</f>
        <v>260000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>
        <v>260000</v>
      </c>
      <c r="D247" s="127">
        <f t="shared" si="20"/>
        <v>260000</v>
      </c>
      <c r="E247" s="127">
        <f t="shared" si="20"/>
        <v>260000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4" t="s">
        <v>817</v>
      </c>
      <c r="B250" s="175"/>
      <c r="C250" s="2">
        <f>C251+C252</f>
        <v>22072</v>
      </c>
      <c r="D250" s="2">
        <f>D251+D252</f>
        <v>22072</v>
      </c>
      <c r="E250" s="2">
        <f>E251+E252</f>
        <v>22072</v>
      </c>
    </row>
    <row r="251" spans="1:10" outlineLevel="3">
      <c r="A251" s="90"/>
      <c r="B251" s="89" t="s">
        <v>855</v>
      </c>
      <c r="C251" s="127"/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22072</v>
      </c>
      <c r="D252" s="127">
        <f>C252</f>
        <v>22072</v>
      </c>
      <c r="E252" s="127">
        <f>D252</f>
        <v>22072</v>
      </c>
    </row>
    <row r="256" spans="1:10" ht="18.75">
      <c r="A256" s="176" t="s">
        <v>67</v>
      </c>
      <c r="B256" s="176"/>
      <c r="C256" s="176"/>
      <c r="D256" s="140" t="s">
        <v>853</v>
      </c>
      <c r="E256" s="140" t="s">
        <v>852</v>
      </c>
      <c r="G256" s="47" t="s">
        <v>589</v>
      </c>
      <c r="H256" s="48">
        <f>C257+C559</f>
        <v>1709104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829097</v>
      </c>
      <c r="D257" s="37">
        <f>D258+D550</f>
        <v>829097</v>
      </c>
      <c r="E257" s="37">
        <f>E258+E550</f>
        <v>829097</v>
      </c>
      <c r="G257" s="39" t="s">
        <v>60</v>
      </c>
      <c r="H257" s="41">
        <f>C257</f>
        <v>829097</v>
      </c>
      <c r="I257" s="42"/>
      <c r="J257" s="40" t="b">
        <f>AND(H257=I257)</f>
        <v>0</v>
      </c>
    </row>
    <row r="258" spans="1:10">
      <c r="A258" s="164" t="s">
        <v>266</v>
      </c>
      <c r="B258" s="165"/>
      <c r="C258" s="36">
        <f>C259+C339+C483+C547</f>
        <v>785870</v>
      </c>
      <c r="D258" s="36">
        <f>D259+D339+D483+D547</f>
        <v>785870</v>
      </c>
      <c r="E258" s="36">
        <f>E259+E339+E483+E547</f>
        <v>785870</v>
      </c>
      <c r="G258" s="39" t="s">
        <v>57</v>
      </c>
      <c r="H258" s="41">
        <f t="shared" ref="H258:H321" si="21">C258</f>
        <v>785870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448483</v>
      </c>
      <c r="D259" s="33">
        <f>D260+D263+D314</f>
        <v>448483</v>
      </c>
      <c r="E259" s="33">
        <f>E260+E263+E314</f>
        <v>448483</v>
      </c>
      <c r="G259" s="39" t="s">
        <v>590</v>
      </c>
      <c r="H259" s="41">
        <f t="shared" si="21"/>
        <v>448483</v>
      </c>
      <c r="I259" s="42"/>
      <c r="J259" s="40" t="b">
        <f>AND(H259=I259)</f>
        <v>0</v>
      </c>
    </row>
    <row r="260" spans="1:10" outlineLevel="1">
      <c r="A260" s="166" t="s">
        <v>268</v>
      </c>
      <c r="B260" s="167"/>
      <c r="C260" s="32">
        <f>SUM(C261:C262)</f>
        <v>2624</v>
      </c>
      <c r="D260" s="32">
        <f>SUM(D261:D262)</f>
        <v>2624</v>
      </c>
      <c r="E260" s="32">
        <f>SUM(E261:E262)</f>
        <v>2624</v>
      </c>
      <c r="H260" s="41">
        <f t="shared" si="21"/>
        <v>2624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1664</v>
      </c>
      <c r="D262" s="5">
        <f>C262</f>
        <v>1664</v>
      </c>
      <c r="E262" s="5">
        <f>D262</f>
        <v>1664</v>
      </c>
      <c r="H262" s="41">
        <f t="shared" si="21"/>
        <v>1664</v>
      </c>
    </row>
    <row r="263" spans="1:10" outlineLevel="1">
      <c r="A263" s="166" t="s">
        <v>269</v>
      </c>
      <c r="B263" s="167"/>
      <c r="C263" s="32">
        <f>C264+C265+C289+C296+C298+C302+C305+C308+C313</f>
        <v>417235</v>
      </c>
      <c r="D263" s="32">
        <f>D264+D265+D289+D296+D298+D302+D305+D308+D313</f>
        <v>417235</v>
      </c>
      <c r="E263" s="32">
        <f>E264+E265+E289+E296+E298+E302+E305+E308+E313</f>
        <v>417235</v>
      </c>
      <c r="H263" s="41">
        <f t="shared" si="21"/>
        <v>417235</v>
      </c>
    </row>
    <row r="264" spans="1:10" outlineLevel="2">
      <c r="A264" s="6">
        <v>1101</v>
      </c>
      <c r="B264" s="4" t="s">
        <v>34</v>
      </c>
      <c r="C264" s="5">
        <v>150473</v>
      </c>
      <c r="D264" s="5">
        <f>C264</f>
        <v>150473</v>
      </c>
      <c r="E264" s="5">
        <f>D264</f>
        <v>150473</v>
      </c>
      <c r="H264" s="41">
        <f t="shared" si="21"/>
        <v>150473</v>
      </c>
    </row>
    <row r="265" spans="1:10" outlineLevel="2">
      <c r="A265" s="6">
        <v>1101</v>
      </c>
      <c r="B265" s="4" t="s">
        <v>35</v>
      </c>
      <c r="C265" s="5">
        <f>SUM(C266:C288)</f>
        <v>179161</v>
      </c>
      <c r="D265" s="5">
        <f>SUM(D266:D288)</f>
        <v>179161</v>
      </c>
      <c r="E265" s="5">
        <f>SUM(E266:E288)</f>
        <v>179161</v>
      </c>
      <c r="H265" s="41">
        <f t="shared" si="21"/>
        <v>179161</v>
      </c>
    </row>
    <row r="266" spans="1:10" outlineLevel="3">
      <c r="A266" s="29"/>
      <c r="B266" s="28" t="s">
        <v>218</v>
      </c>
      <c r="C266" s="30">
        <v>8403</v>
      </c>
      <c r="D266" s="30">
        <f>C266</f>
        <v>8403</v>
      </c>
      <c r="E266" s="30">
        <f>D266</f>
        <v>8403</v>
      </c>
      <c r="H266" s="41">
        <f t="shared" si="21"/>
        <v>8403</v>
      </c>
    </row>
    <row r="267" spans="1:10" outlineLevel="3">
      <c r="A267" s="29"/>
      <c r="B267" s="28" t="s">
        <v>219</v>
      </c>
      <c r="C267" s="30">
        <v>70835</v>
      </c>
      <c r="D267" s="30">
        <f t="shared" ref="D267:E282" si="22">C267</f>
        <v>70835</v>
      </c>
      <c r="E267" s="30">
        <f t="shared" si="22"/>
        <v>70835</v>
      </c>
      <c r="H267" s="41">
        <f t="shared" si="21"/>
        <v>70835</v>
      </c>
    </row>
    <row r="268" spans="1:10" outlineLevel="3">
      <c r="A268" s="29"/>
      <c r="B268" s="28" t="s">
        <v>220</v>
      </c>
      <c r="C268" s="30">
        <v>420</v>
      </c>
      <c r="D268" s="30">
        <f t="shared" si="22"/>
        <v>420</v>
      </c>
      <c r="E268" s="30">
        <f t="shared" si="22"/>
        <v>420</v>
      </c>
      <c r="H268" s="41">
        <f t="shared" si="21"/>
        <v>420</v>
      </c>
    </row>
    <row r="269" spans="1:10" outlineLevel="3">
      <c r="A269" s="29"/>
      <c r="B269" s="28" t="s">
        <v>221</v>
      </c>
      <c r="C269" s="30">
        <v>420</v>
      </c>
      <c r="D269" s="30">
        <f t="shared" si="22"/>
        <v>420</v>
      </c>
      <c r="E269" s="30">
        <f t="shared" si="22"/>
        <v>420</v>
      </c>
      <c r="H269" s="41">
        <f t="shared" si="21"/>
        <v>420</v>
      </c>
    </row>
    <row r="270" spans="1:10" outlineLevel="3">
      <c r="A270" s="29"/>
      <c r="B270" s="28" t="s">
        <v>222</v>
      </c>
      <c r="C270" s="30">
        <v>7248</v>
      </c>
      <c r="D270" s="30">
        <f t="shared" si="22"/>
        <v>7248</v>
      </c>
      <c r="E270" s="30">
        <f t="shared" si="22"/>
        <v>7248</v>
      </c>
      <c r="H270" s="41">
        <f t="shared" si="21"/>
        <v>7248</v>
      </c>
    </row>
    <row r="271" spans="1:10" outlineLevel="3">
      <c r="A271" s="29"/>
      <c r="B271" s="28" t="s">
        <v>223</v>
      </c>
      <c r="C271" s="30">
        <v>11004</v>
      </c>
      <c r="D271" s="30">
        <f t="shared" si="22"/>
        <v>11004</v>
      </c>
      <c r="E271" s="30">
        <f t="shared" si="22"/>
        <v>11004</v>
      </c>
      <c r="H271" s="41">
        <f t="shared" si="21"/>
        <v>11004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73961</v>
      </c>
      <c r="D286" s="30">
        <f t="shared" si="23"/>
        <v>73961</v>
      </c>
      <c r="E286" s="30">
        <f t="shared" si="23"/>
        <v>73961</v>
      </c>
      <c r="H286" s="41">
        <f t="shared" si="21"/>
        <v>73961</v>
      </c>
    </row>
    <row r="287" spans="1:8" outlineLevel="3">
      <c r="A287" s="29"/>
      <c r="B287" s="28" t="s">
        <v>239</v>
      </c>
      <c r="C287" s="30">
        <v>6870</v>
      </c>
      <c r="D287" s="30">
        <f t="shared" si="23"/>
        <v>6870</v>
      </c>
      <c r="E287" s="30">
        <f t="shared" si="23"/>
        <v>6870</v>
      </c>
      <c r="H287" s="41">
        <f t="shared" si="21"/>
        <v>6870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4089</v>
      </c>
      <c r="D289" s="5">
        <f>SUM(D290:D295)</f>
        <v>4089</v>
      </c>
      <c r="E289" s="5">
        <f>SUM(E290:E295)</f>
        <v>4089</v>
      </c>
      <c r="H289" s="41">
        <f t="shared" si="21"/>
        <v>4089</v>
      </c>
    </row>
    <row r="290" spans="1:8" outlineLevel="3">
      <c r="A290" s="29"/>
      <c r="B290" s="28" t="s">
        <v>241</v>
      </c>
      <c r="C290" s="30">
        <v>2400</v>
      </c>
      <c r="D290" s="30">
        <f>C290</f>
        <v>2400</v>
      </c>
      <c r="E290" s="30">
        <f>D290</f>
        <v>2400</v>
      </c>
      <c r="H290" s="41">
        <f t="shared" si="21"/>
        <v>2400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609</v>
      </c>
      <c r="D292" s="30">
        <f t="shared" si="24"/>
        <v>609</v>
      </c>
      <c r="E292" s="30">
        <f t="shared" si="24"/>
        <v>609</v>
      </c>
      <c r="H292" s="41">
        <f t="shared" si="21"/>
        <v>609</v>
      </c>
    </row>
    <row r="293" spans="1:8" outlineLevel="3">
      <c r="A293" s="29"/>
      <c r="B293" s="28" t="s">
        <v>244</v>
      </c>
      <c r="C293" s="30">
        <v>420</v>
      </c>
      <c r="D293" s="30">
        <f t="shared" si="24"/>
        <v>420</v>
      </c>
      <c r="E293" s="30">
        <f t="shared" si="24"/>
        <v>420</v>
      </c>
      <c r="H293" s="41">
        <f t="shared" si="21"/>
        <v>420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660</v>
      </c>
      <c r="D295" s="30">
        <f t="shared" si="24"/>
        <v>660</v>
      </c>
      <c r="E295" s="30">
        <f t="shared" si="24"/>
        <v>660</v>
      </c>
      <c r="H295" s="41">
        <f t="shared" si="21"/>
        <v>660</v>
      </c>
    </row>
    <row r="296" spans="1:8" outlineLevel="2">
      <c r="A296" s="6">
        <v>1101</v>
      </c>
      <c r="B296" s="4" t="s">
        <v>247</v>
      </c>
      <c r="C296" s="5">
        <f>SUM(C297)</f>
        <v>800</v>
      </c>
      <c r="D296" s="5">
        <f>SUM(D297)</f>
        <v>800</v>
      </c>
      <c r="E296" s="5">
        <f>SUM(E297)</f>
        <v>800</v>
      </c>
      <c r="H296" s="41">
        <f t="shared" si="21"/>
        <v>800</v>
      </c>
    </row>
    <row r="297" spans="1:8" outlineLevel="3">
      <c r="A297" s="29"/>
      <c r="B297" s="28" t="s">
        <v>111</v>
      </c>
      <c r="C297" s="30">
        <v>800</v>
      </c>
      <c r="D297" s="30">
        <f>C297</f>
        <v>800</v>
      </c>
      <c r="E297" s="30">
        <f>D297</f>
        <v>800</v>
      </c>
      <c r="H297" s="41">
        <f t="shared" si="21"/>
        <v>800</v>
      </c>
    </row>
    <row r="298" spans="1:8" outlineLevel="2">
      <c r="A298" s="6">
        <v>1101</v>
      </c>
      <c r="B298" s="4" t="s">
        <v>37</v>
      </c>
      <c r="C298" s="5">
        <f>SUM(C299:C301)</f>
        <v>9830</v>
      </c>
      <c r="D298" s="5">
        <f>SUM(D299:D301)</f>
        <v>9830</v>
      </c>
      <c r="E298" s="5">
        <f>SUM(E299:E301)</f>
        <v>9830</v>
      </c>
      <c r="H298" s="41">
        <f t="shared" si="21"/>
        <v>9830</v>
      </c>
    </row>
    <row r="299" spans="1:8" outlineLevel="3">
      <c r="A299" s="29"/>
      <c r="B299" s="28" t="s">
        <v>248</v>
      </c>
      <c r="C299" s="30">
        <v>4180</v>
      </c>
      <c r="D299" s="30">
        <f>C299</f>
        <v>4180</v>
      </c>
      <c r="E299" s="30">
        <f>D299</f>
        <v>4180</v>
      </c>
      <c r="H299" s="41">
        <f t="shared" si="21"/>
        <v>4180</v>
      </c>
    </row>
    <row r="300" spans="1:8" outlineLevel="3">
      <c r="A300" s="29"/>
      <c r="B300" s="28" t="s">
        <v>249</v>
      </c>
      <c r="C300" s="30">
        <v>5650</v>
      </c>
      <c r="D300" s="30">
        <f t="shared" ref="D300:E301" si="25">C300</f>
        <v>5650</v>
      </c>
      <c r="E300" s="30">
        <f t="shared" si="25"/>
        <v>5650</v>
      </c>
      <c r="H300" s="41">
        <f t="shared" si="21"/>
        <v>5650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1500</v>
      </c>
      <c r="D302" s="5">
        <f>SUM(D303:D304)</f>
        <v>1500</v>
      </c>
      <c r="E302" s="5">
        <f>SUM(E303:E304)</f>
        <v>1500</v>
      </c>
      <c r="H302" s="41">
        <f t="shared" si="21"/>
        <v>1500</v>
      </c>
    </row>
    <row r="303" spans="1:8" outlineLevel="3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  <c r="H303" s="41">
        <f t="shared" si="21"/>
        <v>1000</v>
      </c>
    </row>
    <row r="304" spans="1:8" outlineLevel="3">
      <c r="A304" s="29"/>
      <c r="B304" s="28" t="s">
        <v>253</v>
      </c>
      <c r="C304" s="30">
        <v>500</v>
      </c>
      <c r="D304" s="30">
        <f>C304</f>
        <v>500</v>
      </c>
      <c r="E304" s="30">
        <f>D304</f>
        <v>500</v>
      </c>
      <c r="H304" s="41">
        <f t="shared" si="21"/>
        <v>500</v>
      </c>
    </row>
    <row r="305" spans="1:8" outlineLevel="2">
      <c r="A305" s="6">
        <v>1101</v>
      </c>
      <c r="B305" s="4" t="s">
        <v>38</v>
      </c>
      <c r="C305" s="5">
        <f>SUM(C306:C307)</f>
        <v>7603</v>
      </c>
      <c r="D305" s="5">
        <f>SUM(D306:D307)</f>
        <v>7603</v>
      </c>
      <c r="E305" s="5">
        <f>SUM(E306:E307)</f>
        <v>7603</v>
      </c>
      <c r="H305" s="41">
        <f t="shared" si="21"/>
        <v>7603</v>
      </c>
    </row>
    <row r="306" spans="1:8" outlineLevel="3">
      <c r="A306" s="29"/>
      <c r="B306" s="28" t="s">
        <v>254</v>
      </c>
      <c r="C306" s="30">
        <v>5442</v>
      </c>
      <c r="D306" s="30">
        <f>C306</f>
        <v>5442</v>
      </c>
      <c r="E306" s="30">
        <f>D306</f>
        <v>5442</v>
      </c>
      <c r="H306" s="41">
        <f t="shared" si="21"/>
        <v>5442</v>
      </c>
    </row>
    <row r="307" spans="1:8" outlineLevel="3">
      <c r="A307" s="29"/>
      <c r="B307" s="28" t="s">
        <v>255</v>
      </c>
      <c r="C307" s="30">
        <v>2161</v>
      </c>
      <c r="D307" s="30">
        <f>C307</f>
        <v>2161</v>
      </c>
      <c r="E307" s="30">
        <f>D307</f>
        <v>2161</v>
      </c>
      <c r="H307" s="41">
        <f t="shared" si="21"/>
        <v>2161</v>
      </c>
    </row>
    <row r="308" spans="1:8" outlineLevel="2">
      <c r="A308" s="6">
        <v>1101</v>
      </c>
      <c r="B308" s="4" t="s">
        <v>39</v>
      </c>
      <c r="C308" s="5">
        <f>SUM(C309:C312)</f>
        <v>63779</v>
      </c>
      <c r="D308" s="5">
        <f>SUM(D309:D312)</f>
        <v>63779</v>
      </c>
      <c r="E308" s="5">
        <f>SUM(E309:E312)</f>
        <v>63779</v>
      </c>
      <c r="H308" s="41">
        <f t="shared" si="21"/>
        <v>63779</v>
      </c>
    </row>
    <row r="309" spans="1:8" outlineLevel="3">
      <c r="A309" s="29"/>
      <c r="B309" s="28" t="s">
        <v>256</v>
      </c>
      <c r="C309" s="30">
        <v>45900</v>
      </c>
      <c r="D309" s="30">
        <f>C309</f>
        <v>45900</v>
      </c>
      <c r="E309" s="30">
        <f>D309</f>
        <v>45900</v>
      </c>
      <c r="H309" s="41">
        <f t="shared" si="21"/>
        <v>45900</v>
      </c>
    </row>
    <row r="310" spans="1:8" outlineLevel="3">
      <c r="A310" s="29"/>
      <c r="B310" s="28" t="s">
        <v>257</v>
      </c>
      <c r="C310" s="30">
        <v>14421</v>
      </c>
      <c r="D310" s="30">
        <f t="shared" ref="D310:E312" si="26">C310</f>
        <v>14421</v>
      </c>
      <c r="E310" s="30">
        <f t="shared" si="26"/>
        <v>14421</v>
      </c>
      <c r="H310" s="41">
        <f t="shared" si="21"/>
        <v>14421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3458</v>
      </c>
      <c r="D312" s="30">
        <f t="shared" si="26"/>
        <v>3458</v>
      </c>
      <c r="E312" s="30">
        <f t="shared" si="26"/>
        <v>3458</v>
      </c>
      <c r="H312" s="41">
        <f t="shared" si="21"/>
        <v>3458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6" t="s">
        <v>601</v>
      </c>
      <c r="B314" s="167"/>
      <c r="C314" s="32">
        <f>C315+C325+C331+C336+C337+C338+C328</f>
        <v>28624</v>
      </c>
      <c r="D314" s="32">
        <f>D315+D325+D331+D336+D337+D338+D328</f>
        <v>28624</v>
      </c>
      <c r="E314" s="32">
        <f>E315+E325+E331+E336+E337+E338+E328</f>
        <v>28624</v>
      </c>
      <c r="H314" s="41">
        <f t="shared" si="21"/>
        <v>28624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23924</v>
      </c>
      <c r="D325" s="5">
        <f>SUM(D326:D327)</f>
        <v>23924</v>
      </c>
      <c r="E325" s="5">
        <f>SUM(E326:E327)</f>
        <v>23924</v>
      </c>
      <c r="H325" s="41">
        <f t="shared" si="28"/>
        <v>23924</v>
      </c>
    </row>
    <row r="326" spans="1:8" outlineLevel="3">
      <c r="A326" s="29"/>
      <c r="B326" s="28" t="s">
        <v>264</v>
      </c>
      <c r="C326" s="30">
        <v>23924</v>
      </c>
      <c r="D326" s="30">
        <f>C326</f>
        <v>23924</v>
      </c>
      <c r="E326" s="30">
        <f>D326</f>
        <v>23924</v>
      </c>
      <c r="H326" s="41">
        <f t="shared" si="28"/>
        <v>23924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4700</v>
      </c>
      <c r="D331" s="5">
        <f>SUM(D332:D335)</f>
        <v>4700</v>
      </c>
      <c r="E331" s="5">
        <f>SUM(E332:E335)</f>
        <v>4700</v>
      </c>
      <c r="H331" s="41">
        <f t="shared" si="28"/>
        <v>4700</v>
      </c>
    </row>
    <row r="332" spans="1:8" outlineLevel="3">
      <c r="A332" s="29"/>
      <c r="B332" s="28" t="s">
        <v>256</v>
      </c>
      <c r="C332" s="30">
        <v>3350</v>
      </c>
      <c r="D332" s="30">
        <f>C332</f>
        <v>3350</v>
      </c>
      <c r="E332" s="30">
        <f>D332</f>
        <v>3350</v>
      </c>
      <c r="H332" s="41">
        <f t="shared" si="28"/>
        <v>3350</v>
      </c>
    </row>
    <row r="333" spans="1:8" outlineLevel="3">
      <c r="A333" s="29"/>
      <c r="B333" s="28" t="s">
        <v>257</v>
      </c>
      <c r="C333" s="30">
        <v>1108</v>
      </c>
      <c r="D333" s="30">
        <f t="shared" ref="D333:E335" si="29">C333</f>
        <v>1108</v>
      </c>
      <c r="E333" s="30">
        <f t="shared" si="29"/>
        <v>1108</v>
      </c>
      <c r="H333" s="41">
        <f t="shared" si="28"/>
        <v>1108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242</v>
      </c>
      <c r="D335" s="30">
        <f t="shared" si="29"/>
        <v>242</v>
      </c>
      <c r="E335" s="30">
        <f t="shared" si="29"/>
        <v>242</v>
      </c>
      <c r="H335" s="41">
        <f t="shared" si="28"/>
        <v>242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2" t="s">
        <v>270</v>
      </c>
      <c r="B339" s="163"/>
      <c r="C339" s="33">
        <f>C340+C444+C482</f>
        <v>298192</v>
      </c>
      <c r="D339" s="33">
        <f>D340+D444+D482</f>
        <v>298192</v>
      </c>
      <c r="E339" s="33">
        <f>E340+E444+E482</f>
        <v>298192</v>
      </c>
      <c r="G339" s="39" t="s">
        <v>591</v>
      </c>
      <c r="H339" s="41">
        <f t="shared" si="28"/>
        <v>298192</v>
      </c>
      <c r="I339" s="42"/>
      <c r="J339" s="40" t="b">
        <f>AND(H339=I339)</f>
        <v>0</v>
      </c>
    </row>
    <row r="340" spans="1:10" outlineLevel="1">
      <c r="A340" s="166" t="s">
        <v>271</v>
      </c>
      <c r="B340" s="167"/>
      <c r="C340" s="32">
        <f>C341+C342+C343+C344+C347+C348+C353+C356+C357+C362+C367+C368+C371+C372+C373+C376+C377+C378+C382+C388+C391+C392+C395+C398+C399+C404+C407+C408+C409+C412+C415+C416+C419+C420+C421+C422+C429+C443</f>
        <v>234614</v>
      </c>
      <c r="D340" s="32">
        <f>D341+D342+D343+D344+D347+D348+D353+D356+D357+D362+D367+BH290668+D371+D372+D373+D376+D377+D378+D382+D388+D391+D392+D395+D398+D399+D404+D407+D408+D409+D412+D415+D416+D419+D420+D421+D422+D429+D443</f>
        <v>234614</v>
      </c>
      <c r="E340" s="32">
        <f>E341+E342+E343+E344+E347+E348+E353+E356+E357+E362+E367+BI290668+E371+E372+E373+E376+E377+E378+E382+E388+E391+E392+E395+E398+E399+E404+E407+E408+E409+E412+E415+E416+E419+E420+E421+E422+E429+E443</f>
        <v>234614</v>
      </c>
      <c r="H340" s="41">
        <f t="shared" si="28"/>
        <v>234614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2300</v>
      </c>
      <c r="D342" s="5">
        <f t="shared" ref="D342:E343" si="31">C342</f>
        <v>2300</v>
      </c>
      <c r="E342" s="5">
        <f t="shared" si="31"/>
        <v>2300</v>
      </c>
      <c r="H342" s="41">
        <f t="shared" si="28"/>
        <v>2300</v>
      </c>
    </row>
    <row r="343" spans="1:10" outlineLevel="2">
      <c r="A343" s="6">
        <v>2201</v>
      </c>
      <c r="B343" s="4" t="s">
        <v>41</v>
      </c>
      <c r="C343" s="5">
        <v>91000</v>
      </c>
      <c r="D343" s="5">
        <f t="shared" si="31"/>
        <v>91000</v>
      </c>
      <c r="E343" s="5">
        <f t="shared" si="31"/>
        <v>91000</v>
      </c>
      <c r="H343" s="41">
        <f t="shared" si="28"/>
        <v>91000</v>
      </c>
    </row>
    <row r="344" spans="1:10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28"/>
        <v>5000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4000</v>
      </c>
      <c r="D347" s="5">
        <f t="shared" si="32"/>
        <v>4000</v>
      </c>
      <c r="E347" s="5">
        <f t="shared" si="32"/>
        <v>4000</v>
      </c>
      <c r="H347" s="41">
        <f t="shared" si="28"/>
        <v>4000</v>
      </c>
    </row>
    <row r="348" spans="1:10" outlineLevel="2">
      <c r="A348" s="6">
        <v>2201</v>
      </c>
      <c r="B348" s="4" t="s">
        <v>277</v>
      </c>
      <c r="C348" s="5">
        <f>SUM(C349:C352)</f>
        <v>28000</v>
      </c>
      <c r="D348" s="5">
        <f>SUM(D349:D352)</f>
        <v>28000</v>
      </c>
      <c r="E348" s="5">
        <f>SUM(E349:E352)</f>
        <v>28000</v>
      </c>
      <c r="H348" s="41">
        <f t="shared" si="28"/>
        <v>28000</v>
      </c>
    </row>
    <row r="349" spans="1:10" outlineLevel="3">
      <c r="A349" s="29"/>
      <c r="B349" s="28" t="s">
        <v>278</v>
      </c>
      <c r="C349" s="30">
        <v>28000</v>
      </c>
      <c r="D349" s="30">
        <f>C349</f>
        <v>28000</v>
      </c>
      <c r="E349" s="30">
        <f>D349</f>
        <v>28000</v>
      </c>
      <c r="H349" s="41">
        <f t="shared" si="28"/>
        <v>28000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8"/>
        <v>400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200</v>
      </c>
      <c r="D356" s="5">
        <f t="shared" si="34"/>
        <v>200</v>
      </c>
      <c r="E356" s="5">
        <f t="shared" si="34"/>
        <v>200</v>
      </c>
      <c r="H356" s="41">
        <f t="shared" si="28"/>
        <v>200</v>
      </c>
    </row>
    <row r="357" spans="1:8" outlineLevel="2">
      <c r="A357" s="6">
        <v>2201</v>
      </c>
      <c r="B357" s="4" t="s">
        <v>285</v>
      </c>
      <c r="C357" s="5">
        <f>SUM(C358:C361)</f>
        <v>11500</v>
      </c>
      <c r="D357" s="5">
        <f>SUM(D358:D361)</f>
        <v>11500</v>
      </c>
      <c r="E357" s="5">
        <f>SUM(E358:E361)</f>
        <v>11500</v>
      </c>
      <c r="H357" s="41">
        <f t="shared" si="28"/>
        <v>11500</v>
      </c>
    </row>
    <row r="358" spans="1:8" outlineLevel="3">
      <c r="A358" s="29"/>
      <c r="B358" s="28" t="s">
        <v>286</v>
      </c>
      <c r="C358" s="30">
        <v>8500</v>
      </c>
      <c r="D358" s="30">
        <f>C358</f>
        <v>8500</v>
      </c>
      <c r="E358" s="30">
        <f>D358</f>
        <v>8500</v>
      </c>
      <c r="H358" s="41">
        <f t="shared" si="28"/>
        <v>8500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35200</v>
      </c>
      <c r="D362" s="5">
        <f>SUM(D363:D366)</f>
        <v>35200</v>
      </c>
      <c r="E362" s="5">
        <f>SUM(E363:E366)</f>
        <v>35200</v>
      </c>
      <c r="H362" s="41">
        <f t="shared" si="28"/>
        <v>35200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>
        <v>200</v>
      </c>
      <c r="D365" s="30">
        <f t="shared" si="36"/>
        <v>200</v>
      </c>
      <c r="E365" s="30">
        <f t="shared" si="36"/>
        <v>200</v>
      </c>
      <c r="H365" s="41">
        <f t="shared" si="28"/>
        <v>200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69</v>
      </c>
      <c r="D373" s="5">
        <f>SUM(D374:D375)</f>
        <v>69</v>
      </c>
      <c r="E373" s="5">
        <f>SUM(E374:E375)</f>
        <v>69</v>
      </c>
      <c r="H373" s="41">
        <f t="shared" si="28"/>
        <v>69</v>
      </c>
    </row>
    <row r="374" spans="1:8" outlineLevel="3">
      <c r="A374" s="29"/>
      <c r="B374" s="28" t="s">
        <v>299</v>
      </c>
      <c r="C374" s="30">
        <v>69</v>
      </c>
      <c r="D374" s="30">
        <f t="shared" ref="D374:E377" si="38">C374</f>
        <v>69</v>
      </c>
      <c r="E374" s="30">
        <f t="shared" si="38"/>
        <v>69</v>
      </c>
      <c r="H374" s="41">
        <f t="shared" si="28"/>
        <v>69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350</v>
      </c>
      <c r="D376" s="5">
        <f t="shared" si="38"/>
        <v>350</v>
      </c>
      <c r="E376" s="5">
        <f t="shared" si="38"/>
        <v>350</v>
      </c>
      <c r="H376" s="41">
        <f t="shared" si="28"/>
        <v>350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28"/>
        <v>9000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9285</v>
      </c>
      <c r="D382" s="5">
        <f>SUM(D383:D387)</f>
        <v>9285</v>
      </c>
      <c r="E382" s="5">
        <f>SUM(E383:E387)</f>
        <v>9285</v>
      </c>
      <c r="H382" s="41">
        <f t="shared" si="28"/>
        <v>9285</v>
      </c>
    </row>
    <row r="383" spans="1:8" outlineLevel="3">
      <c r="A383" s="29"/>
      <c r="B383" s="28" t="s">
        <v>304</v>
      </c>
      <c r="C383" s="30">
        <v>850</v>
      </c>
      <c r="D383" s="30">
        <f>C383</f>
        <v>850</v>
      </c>
      <c r="E383" s="30">
        <f>D383</f>
        <v>850</v>
      </c>
      <c r="H383" s="41">
        <f t="shared" si="28"/>
        <v>850</v>
      </c>
    </row>
    <row r="384" spans="1:8" outlineLevel="3">
      <c r="A384" s="29"/>
      <c r="B384" s="28" t="s">
        <v>305</v>
      </c>
      <c r="C384" s="30">
        <v>3435</v>
      </c>
      <c r="D384" s="30">
        <f t="shared" ref="D384:E387" si="40">C384</f>
        <v>3435</v>
      </c>
      <c r="E384" s="30">
        <f t="shared" si="40"/>
        <v>3435</v>
      </c>
      <c r="H384" s="41">
        <f t="shared" si="28"/>
        <v>3435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3000</v>
      </c>
      <c r="D387" s="30">
        <f t="shared" si="40"/>
        <v>3000</v>
      </c>
      <c r="E387" s="30">
        <f t="shared" si="40"/>
        <v>3000</v>
      </c>
      <c r="H387" s="41">
        <f t="shared" si="41"/>
        <v>3000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5850</v>
      </c>
      <c r="D392" s="5">
        <f>SUM(D393:D394)</f>
        <v>5850</v>
      </c>
      <c r="E392" s="5">
        <f>SUM(E393:E394)</f>
        <v>5850</v>
      </c>
      <c r="H392" s="41">
        <f t="shared" si="41"/>
        <v>5850</v>
      </c>
    </row>
    <row r="393" spans="1:8" outlineLevel="3">
      <c r="A393" s="29"/>
      <c r="B393" s="28" t="s">
        <v>313</v>
      </c>
      <c r="C393" s="30">
        <v>5850</v>
      </c>
      <c r="D393" s="30">
        <f>C393</f>
        <v>5850</v>
      </c>
      <c r="E393" s="30">
        <f>D393</f>
        <v>5850</v>
      </c>
      <c r="H393" s="41">
        <f t="shared" si="41"/>
        <v>5850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v>800</v>
      </c>
      <c r="D399" s="5">
        <f>SUM(D400:D403)</f>
        <v>800</v>
      </c>
      <c r="E399" s="5">
        <f>SUM(E400:E403)</f>
        <v>800</v>
      </c>
      <c r="H399" s="41">
        <f t="shared" si="41"/>
        <v>800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800</v>
      </c>
      <c r="D403" s="30">
        <f t="shared" si="44"/>
        <v>800</v>
      </c>
      <c r="E403" s="30">
        <f t="shared" si="44"/>
        <v>800</v>
      </c>
      <c r="H403" s="41">
        <f t="shared" si="41"/>
        <v>800</v>
      </c>
    </row>
    <row r="404" spans="1:8" outlineLevel="2">
      <c r="A404" s="6">
        <v>2201</v>
      </c>
      <c r="B404" s="4" t="s">
        <v>322</v>
      </c>
      <c r="C404" s="5">
        <f>SUM(C405:C406)</f>
        <v>1200</v>
      </c>
      <c r="D404" s="5">
        <f>SUM(D405:D406)</f>
        <v>1200</v>
      </c>
      <c r="E404" s="5">
        <f>SUM(E405:E406)</f>
        <v>1200</v>
      </c>
      <c r="H404" s="41">
        <f t="shared" si="41"/>
        <v>1200</v>
      </c>
    </row>
    <row r="405" spans="1:8" outlineLevel="3">
      <c r="A405" s="29"/>
      <c r="B405" s="28" t="s">
        <v>323</v>
      </c>
      <c r="C405" s="30">
        <v>300</v>
      </c>
      <c r="D405" s="30">
        <f t="shared" ref="D405:E408" si="45">C405</f>
        <v>300</v>
      </c>
      <c r="E405" s="30">
        <f t="shared" si="45"/>
        <v>300</v>
      </c>
      <c r="H405" s="41">
        <f t="shared" si="41"/>
        <v>300</v>
      </c>
    </row>
    <row r="406" spans="1:8" outlineLevel="3">
      <c r="A406" s="29"/>
      <c r="B406" s="28" t="s">
        <v>324</v>
      </c>
      <c r="C406" s="30">
        <v>900</v>
      </c>
      <c r="D406" s="30">
        <f t="shared" si="45"/>
        <v>900</v>
      </c>
      <c r="E406" s="30">
        <f t="shared" si="45"/>
        <v>900</v>
      </c>
      <c r="H406" s="41">
        <f t="shared" si="41"/>
        <v>900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2000</v>
      </c>
      <c r="D415" s="5">
        <f t="shared" si="46"/>
        <v>2000</v>
      </c>
      <c r="E415" s="5">
        <f t="shared" si="46"/>
        <v>2000</v>
      </c>
      <c r="H415" s="41">
        <f t="shared" si="41"/>
        <v>2000</v>
      </c>
    </row>
    <row r="416" spans="1:8" outlineLevel="2" collapsed="1">
      <c r="A416" s="6">
        <v>2201</v>
      </c>
      <c r="B416" s="4" t="s">
        <v>332</v>
      </c>
      <c r="C416" s="5">
        <f>SUM(C417:C418)</f>
        <v>910</v>
      </c>
      <c r="D416" s="5">
        <f>SUM(D417:D418)</f>
        <v>910</v>
      </c>
      <c r="E416" s="5">
        <f>SUM(E417:E418)</f>
        <v>910</v>
      </c>
      <c r="H416" s="41">
        <f t="shared" si="41"/>
        <v>910</v>
      </c>
    </row>
    <row r="417" spans="1:8" outlineLevel="3" collapsed="1">
      <c r="A417" s="29"/>
      <c r="B417" s="28" t="s">
        <v>330</v>
      </c>
      <c r="C417" s="30">
        <v>910</v>
      </c>
      <c r="D417" s="30">
        <f t="shared" ref="D417:E421" si="47">C417</f>
        <v>910</v>
      </c>
      <c r="E417" s="30">
        <f t="shared" si="47"/>
        <v>910</v>
      </c>
      <c r="H417" s="41">
        <f t="shared" si="41"/>
        <v>910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v>350</v>
      </c>
      <c r="D422" s="5">
        <f>SUM(D423:D428)</f>
        <v>350</v>
      </c>
      <c r="E422" s="5">
        <f>SUM(E423:E428)</f>
        <v>350</v>
      </c>
      <c r="H422" s="41">
        <f t="shared" si="41"/>
        <v>350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350</v>
      </c>
      <c r="D427" s="30">
        <f t="shared" si="48"/>
        <v>350</v>
      </c>
      <c r="E427" s="30">
        <f t="shared" si="48"/>
        <v>350</v>
      </c>
      <c r="H427" s="41">
        <f t="shared" si="41"/>
        <v>350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3200</v>
      </c>
      <c r="D429" s="5">
        <f>SUM(D430:D442)</f>
        <v>3200</v>
      </c>
      <c r="E429" s="5">
        <f>SUM(E430:E442)</f>
        <v>3200</v>
      </c>
      <c r="H429" s="41">
        <f t="shared" si="41"/>
        <v>3200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>
        <v>3200</v>
      </c>
      <c r="D438" s="30">
        <f t="shared" si="49"/>
        <v>3200</v>
      </c>
      <c r="E438" s="30">
        <f t="shared" si="49"/>
        <v>3200</v>
      </c>
      <c r="H438" s="41">
        <f t="shared" si="41"/>
        <v>3200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6" t="s">
        <v>357</v>
      </c>
      <c r="B444" s="167"/>
      <c r="C444" s="32">
        <f>C445+C454+C455+C459+C462+C463+C468+C474+C477+C480+C481+C450</f>
        <v>63578</v>
      </c>
      <c r="D444" s="32">
        <f>D445+D454+D455+D459+D462+D463+D468+D474+D477+D480+D481+D450</f>
        <v>63578</v>
      </c>
      <c r="E444" s="32">
        <f>E445+E454+E455+E459+E462+E463+E468+E474+E477+E480+E481+E450</f>
        <v>63578</v>
      </c>
      <c r="H444" s="41">
        <f t="shared" si="41"/>
        <v>63578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12000</v>
      </c>
      <c r="D445" s="5">
        <f>SUM(D446:D449)</f>
        <v>12000</v>
      </c>
      <c r="E445" s="5">
        <f>SUM(E446:E449)</f>
        <v>12000</v>
      </c>
      <c r="H445" s="41">
        <f t="shared" si="41"/>
        <v>12000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9000</v>
      </c>
      <c r="D449" s="30">
        <f t="shared" si="50"/>
        <v>9000</v>
      </c>
      <c r="E449" s="30">
        <f t="shared" si="50"/>
        <v>9000</v>
      </c>
      <c r="H449" s="41">
        <f t="shared" si="41"/>
        <v>9000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14500</v>
      </c>
      <c r="D450" s="5">
        <f>SUM(D451:D453)</f>
        <v>14500</v>
      </c>
      <c r="E450" s="5">
        <f>SUM(E451:E453)</f>
        <v>14500</v>
      </c>
      <c r="H450" s="41">
        <f t="shared" ref="H450:H513" si="51">C450</f>
        <v>14500</v>
      </c>
    </row>
    <row r="451" spans="1:8" ht="15" customHeight="1" outlineLevel="3">
      <c r="A451" s="28"/>
      <c r="B451" s="28" t="s">
        <v>364</v>
      </c>
      <c r="C451" s="30">
        <v>14500</v>
      </c>
      <c r="D451" s="30">
        <f>C451</f>
        <v>14500</v>
      </c>
      <c r="E451" s="30">
        <f>D451</f>
        <v>14500</v>
      </c>
      <c r="H451" s="41">
        <f t="shared" si="51"/>
        <v>14500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9000</v>
      </c>
      <c r="D454" s="5">
        <f>C454</f>
        <v>9000</v>
      </c>
      <c r="E454" s="5">
        <f>D454</f>
        <v>9000</v>
      </c>
      <c r="H454" s="41">
        <f t="shared" si="51"/>
        <v>9000</v>
      </c>
    </row>
    <row r="455" spans="1:8" outlineLevel="2">
      <c r="A455" s="6">
        <v>2202</v>
      </c>
      <c r="B455" s="4" t="s">
        <v>120</v>
      </c>
      <c r="C455" s="5">
        <f>SUM(C456:C458)</f>
        <v>16078</v>
      </c>
      <c r="D455" s="5">
        <f>SUM(D456:D458)</f>
        <v>16078</v>
      </c>
      <c r="E455" s="5">
        <f>SUM(E456:E458)</f>
        <v>16078</v>
      </c>
      <c r="H455" s="41">
        <f t="shared" si="51"/>
        <v>16078</v>
      </c>
    </row>
    <row r="456" spans="1:8" ht="15" customHeight="1" outlineLevel="3">
      <c r="A456" s="28"/>
      <c r="B456" s="28" t="s">
        <v>367</v>
      </c>
      <c r="C456" s="30">
        <v>16078</v>
      </c>
      <c r="D456" s="30">
        <f>C456</f>
        <v>16078</v>
      </c>
      <c r="E456" s="30">
        <f>D456</f>
        <v>16078</v>
      </c>
      <c r="H456" s="41">
        <f t="shared" si="51"/>
        <v>16078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6" t="s">
        <v>388</v>
      </c>
      <c r="B482" s="16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2" t="s">
        <v>389</v>
      </c>
      <c r="B483" s="173"/>
      <c r="C483" s="35">
        <f>C484+C504+C509+C522+C528+C538</f>
        <v>39195</v>
      </c>
      <c r="D483" s="35">
        <f>D484+D504+D509+D522+D528+D538</f>
        <v>39195</v>
      </c>
      <c r="E483" s="35">
        <f>E484+E504+E509+E522+E528+E538</f>
        <v>39195</v>
      </c>
      <c r="G483" s="39" t="s">
        <v>592</v>
      </c>
      <c r="H483" s="41">
        <f t="shared" si="51"/>
        <v>39195</v>
      </c>
      <c r="I483" s="42"/>
      <c r="J483" s="40" t="b">
        <f>AND(H483=I483)</f>
        <v>0</v>
      </c>
    </row>
    <row r="484" spans="1:10" outlineLevel="1">
      <c r="A484" s="166" t="s">
        <v>390</v>
      </c>
      <c r="B484" s="167"/>
      <c r="C484" s="32">
        <f>C485+C486+C490+C491+C494+C497+C500+C501+C502+C503</f>
        <v>15438</v>
      </c>
      <c r="D484" s="32">
        <f>D485+D486+D490+D491+D494+D497+D500+D501+D502+D503</f>
        <v>15438</v>
      </c>
      <c r="E484" s="32">
        <f>E485+E486+E490+E491+E494+E497+E500+E501+E502+E503</f>
        <v>15438</v>
      </c>
      <c r="H484" s="41">
        <f t="shared" si="51"/>
        <v>15438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5998</v>
      </c>
      <c r="D486" s="5">
        <f>SUM(D487:D489)</f>
        <v>5998</v>
      </c>
      <c r="E486" s="5">
        <f>SUM(E487:E489)</f>
        <v>5998</v>
      </c>
      <c r="H486" s="41">
        <f t="shared" si="51"/>
        <v>5998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5998</v>
      </c>
      <c r="D488" s="30">
        <f t="shared" ref="D488:E489" si="58">C488</f>
        <v>5998</v>
      </c>
      <c r="E488" s="30">
        <f t="shared" si="58"/>
        <v>5998</v>
      </c>
      <c r="H488" s="41">
        <f t="shared" si="51"/>
        <v>5998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600</v>
      </c>
      <c r="D494" s="5">
        <f>SUM(D495:D496)</f>
        <v>600</v>
      </c>
      <c r="E494" s="5">
        <f>SUM(E495:E496)</f>
        <v>600</v>
      </c>
      <c r="H494" s="41">
        <f t="shared" si="51"/>
        <v>600</v>
      </c>
    </row>
    <row r="495" spans="1:10" ht="15" customHeight="1" outlineLevel="3">
      <c r="A495" s="28"/>
      <c r="B495" s="28" t="s">
        <v>401</v>
      </c>
      <c r="C495" s="30">
        <v>600</v>
      </c>
      <c r="D495" s="30">
        <f>C495</f>
        <v>600</v>
      </c>
      <c r="E495" s="30">
        <f>D495</f>
        <v>600</v>
      </c>
      <c r="H495" s="41">
        <f t="shared" si="51"/>
        <v>600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6840</v>
      </c>
      <c r="D500" s="5">
        <f t="shared" si="59"/>
        <v>6840</v>
      </c>
      <c r="E500" s="5">
        <f t="shared" si="59"/>
        <v>6840</v>
      </c>
      <c r="H500" s="41">
        <f t="shared" si="51"/>
        <v>6840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6" t="s">
        <v>410</v>
      </c>
      <c r="B504" s="167"/>
      <c r="C504" s="32">
        <f>SUM(C505:C508)</f>
        <v>2928</v>
      </c>
      <c r="D504" s="32">
        <f>SUM(D505:D508)</f>
        <v>2928</v>
      </c>
      <c r="E504" s="32">
        <f>SUM(E505:E508)</f>
        <v>2928</v>
      </c>
      <c r="H504" s="41">
        <f t="shared" si="51"/>
        <v>2928</v>
      </c>
    </row>
    <row r="505" spans="1:12" outlineLevel="2" collapsed="1">
      <c r="A505" s="6">
        <v>3303</v>
      </c>
      <c r="B505" s="4" t="s">
        <v>411</v>
      </c>
      <c r="C505" s="5">
        <v>2228</v>
      </c>
      <c r="D505" s="5">
        <f>C505</f>
        <v>2228</v>
      </c>
      <c r="E505" s="5">
        <f>D505</f>
        <v>2228</v>
      </c>
      <c r="H505" s="41">
        <f t="shared" si="51"/>
        <v>2228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700</v>
      </c>
      <c r="D507" s="5">
        <f t="shared" si="60"/>
        <v>700</v>
      </c>
      <c r="E507" s="5">
        <f t="shared" si="60"/>
        <v>700</v>
      </c>
      <c r="H507" s="41">
        <f t="shared" si="51"/>
        <v>700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6" t="s">
        <v>414</v>
      </c>
      <c r="B509" s="167"/>
      <c r="C509" s="32">
        <f>C510+C511+C512+C513+C517+C518+C519+C520+C521</f>
        <v>20000</v>
      </c>
      <c r="D509" s="32">
        <f>D510+D511+D512+D513+D517+D518+D519+D520+D521</f>
        <v>20000</v>
      </c>
      <c r="E509" s="32">
        <f>E510+E511+E512+E513+E517+E518+E519+E520+E521</f>
        <v>20000</v>
      </c>
      <c r="F509" s="51"/>
      <c r="H509" s="41">
        <f t="shared" si="51"/>
        <v>20000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2550</v>
      </c>
      <c r="D517" s="5">
        <f t="shared" si="62"/>
        <v>2550</v>
      </c>
      <c r="E517" s="5">
        <f t="shared" si="62"/>
        <v>2550</v>
      </c>
      <c r="H517" s="41">
        <f t="shared" si="63"/>
        <v>2550</v>
      </c>
    </row>
    <row r="518" spans="1:8" outlineLevel="2">
      <c r="A518" s="6">
        <v>3305</v>
      </c>
      <c r="B518" s="4" t="s">
        <v>423</v>
      </c>
      <c r="C518" s="5">
        <v>400</v>
      </c>
      <c r="D518" s="5">
        <f t="shared" si="62"/>
        <v>400</v>
      </c>
      <c r="E518" s="5">
        <f t="shared" si="62"/>
        <v>400</v>
      </c>
      <c r="H518" s="41">
        <f t="shared" si="63"/>
        <v>400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15000</v>
      </c>
      <c r="D520" s="5">
        <f t="shared" si="62"/>
        <v>15000</v>
      </c>
      <c r="E520" s="5">
        <f t="shared" si="62"/>
        <v>15000</v>
      </c>
      <c r="H520" s="41">
        <f t="shared" si="63"/>
        <v>15000</v>
      </c>
    </row>
    <row r="521" spans="1:8" outlineLevel="2">
      <c r="A521" s="6">
        <v>3305</v>
      </c>
      <c r="B521" s="4" t="s">
        <v>409</v>
      </c>
      <c r="C521" s="5">
        <v>1050</v>
      </c>
      <c r="D521" s="5">
        <f t="shared" si="62"/>
        <v>1050</v>
      </c>
      <c r="E521" s="5">
        <f t="shared" si="62"/>
        <v>1050</v>
      </c>
      <c r="H521" s="41">
        <f t="shared" si="63"/>
        <v>1050</v>
      </c>
    </row>
    <row r="522" spans="1:8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6" t="s">
        <v>441</v>
      </c>
      <c r="B538" s="167"/>
      <c r="C538" s="32">
        <f>SUM(C539:C544)</f>
        <v>829</v>
      </c>
      <c r="D538" s="32">
        <f>SUM(D539:D544)</f>
        <v>829</v>
      </c>
      <c r="E538" s="32">
        <f>SUM(E539:E544)</f>
        <v>829</v>
      </c>
      <c r="H538" s="41">
        <f t="shared" si="63"/>
        <v>829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829</v>
      </c>
      <c r="D540" s="5">
        <f t="shared" ref="D540:E543" si="66">C540</f>
        <v>829</v>
      </c>
      <c r="E540" s="5">
        <f t="shared" si="66"/>
        <v>829</v>
      </c>
      <c r="H540" s="41">
        <f t="shared" si="63"/>
        <v>829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4" t="s">
        <v>455</v>
      </c>
      <c r="B550" s="165"/>
      <c r="C550" s="36">
        <f>C551</f>
        <v>43227</v>
      </c>
      <c r="D550" s="36">
        <f>D551</f>
        <v>43227</v>
      </c>
      <c r="E550" s="36">
        <f>E551</f>
        <v>43227</v>
      </c>
      <c r="G550" s="39" t="s">
        <v>59</v>
      </c>
      <c r="H550" s="41">
        <f t="shared" si="63"/>
        <v>43227</v>
      </c>
      <c r="I550" s="42"/>
      <c r="J550" s="40" t="b">
        <f>AND(H550=I550)</f>
        <v>0</v>
      </c>
    </row>
    <row r="551" spans="1:10">
      <c r="A551" s="162" t="s">
        <v>456</v>
      </c>
      <c r="B551" s="163"/>
      <c r="C551" s="33">
        <f>C552+C556</f>
        <v>43227</v>
      </c>
      <c r="D551" s="33">
        <f>D552+D556</f>
        <v>43227</v>
      </c>
      <c r="E551" s="33">
        <f>E552+E556</f>
        <v>43227</v>
      </c>
      <c r="G551" s="39" t="s">
        <v>594</v>
      </c>
      <c r="H551" s="41">
        <f t="shared" si="63"/>
        <v>43227</v>
      </c>
      <c r="I551" s="42"/>
      <c r="J551" s="40" t="b">
        <f>AND(H551=I551)</f>
        <v>0</v>
      </c>
    </row>
    <row r="552" spans="1:10" outlineLevel="1">
      <c r="A552" s="166" t="s">
        <v>457</v>
      </c>
      <c r="B552" s="167"/>
      <c r="C552" s="32">
        <f>SUM(C553:C555)</f>
        <v>43227</v>
      </c>
      <c r="D552" s="32">
        <f>SUM(D553:D555)</f>
        <v>43227</v>
      </c>
      <c r="E552" s="32">
        <f>SUM(E553:E555)</f>
        <v>43227</v>
      </c>
      <c r="H552" s="41">
        <f t="shared" si="63"/>
        <v>43227</v>
      </c>
    </row>
    <row r="553" spans="1:10" outlineLevel="2" collapsed="1">
      <c r="A553" s="6">
        <v>5500</v>
      </c>
      <c r="B553" s="4" t="s">
        <v>458</v>
      </c>
      <c r="C553" s="5">
        <v>43227</v>
      </c>
      <c r="D553" s="5">
        <f t="shared" ref="D553:E555" si="67">C553</f>
        <v>43227</v>
      </c>
      <c r="E553" s="5">
        <f t="shared" si="67"/>
        <v>43227</v>
      </c>
      <c r="H553" s="41">
        <f t="shared" si="63"/>
        <v>43227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8" t="s">
        <v>62</v>
      </c>
      <c r="B559" s="169"/>
      <c r="C559" s="37">
        <f>C560+C716+C725</f>
        <v>880007</v>
      </c>
      <c r="D559" s="37">
        <f>D560+D716+D725</f>
        <v>880007</v>
      </c>
      <c r="E559" s="37">
        <f>E560+E716+E725</f>
        <v>880007</v>
      </c>
      <c r="G559" s="39" t="s">
        <v>62</v>
      </c>
      <c r="H559" s="41">
        <f t="shared" si="63"/>
        <v>880007</v>
      </c>
      <c r="I559" s="42"/>
      <c r="J559" s="40" t="b">
        <f>AND(H559=I559)</f>
        <v>0</v>
      </c>
    </row>
    <row r="560" spans="1:10">
      <c r="A560" s="164" t="s">
        <v>464</v>
      </c>
      <c r="B560" s="165"/>
      <c r="C560" s="36">
        <f>C561+C638+C642+C645</f>
        <v>439422</v>
      </c>
      <c r="D560" s="36">
        <f>D561+D638+D642+D645</f>
        <v>439422</v>
      </c>
      <c r="E560" s="36">
        <f>E561+E638+E642+E645</f>
        <v>439422</v>
      </c>
      <c r="G560" s="39" t="s">
        <v>61</v>
      </c>
      <c r="H560" s="41">
        <f t="shared" si="63"/>
        <v>439422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415539</v>
      </c>
      <c r="D561" s="38">
        <f>D562+D567+D568+D569+D576+D577+D581+D584+D585+D586+D587+D592+D595+D599+D603+D610+D616+D628</f>
        <v>415539</v>
      </c>
      <c r="E561" s="38">
        <f>E562+E567+E568+E569+E576+E577+E581+E584+E585+E586+E587+E592+E595+E599+E603+E610+E616+E628</f>
        <v>415539</v>
      </c>
      <c r="G561" s="39" t="s">
        <v>595</v>
      </c>
      <c r="H561" s="41">
        <f t="shared" si="63"/>
        <v>415539</v>
      </c>
      <c r="I561" s="42"/>
      <c r="J561" s="40" t="b">
        <f>AND(H561=I561)</f>
        <v>0</v>
      </c>
    </row>
    <row r="562" spans="1:10" outlineLevel="1">
      <c r="A562" s="166" t="s">
        <v>466</v>
      </c>
      <c r="B562" s="167"/>
      <c r="C562" s="32">
        <f>SUM(C563:C566)</f>
        <v>8100</v>
      </c>
      <c r="D562" s="32">
        <f>SUM(D563:D566)</f>
        <v>8100</v>
      </c>
      <c r="E562" s="32">
        <f>SUM(E563:E566)</f>
        <v>8100</v>
      </c>
      <c r="H562" s="41">
        <f t="shared" si="63"/>
        <v>8100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8100</v>
      </c>
      <c r="D566" s="5">
        <f t="shared" si="68"/>
        <v>8100</v>
      </c>
      <c r="E566" s="5">
        <f t="shared" si="68"/>
        <v>8100</v>
      </c>
      <c r="H566" s="41">
        <f t="shared" si="63"/>
        <v>8100</v>
      </c>
    </row>
    <row r="567" spans="1:10" outlineLevel="1">
      <c r="A567" s="166" t="s">
        <v>467</v>
      </c>
      <c r="B567" s="167"/>
      <c r="C567" s="31">
        <v>5000</v>
      </c>
      <c r="D567" s="31">
        <f>C567</f>
        <v>5000</v>
      </c>
      <c r="E567" s="31">
        <f>D567</f>
        <v>5000</v>
      </c>
      <c r="H567" s="41">
        <f t="shared" si="63"/>
        <v>5000</v>
      </c>
    </row>
    <row r="568" spans="1:10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6" t="s">
        <v>473</v>
      </c>
      <c r="B569" s="167"/>
      <c r="C569" s="32">
        <f>SUM(C570:C575)</f>
        <v>78489</v>
      </c>
      <c r="D569" s="32">
        <f>SUM(D570:D575)</f>
        <v>78489</v>
      </c>
      <c r="E569" s="32">
        <f>SUM(E570:E575)</f>
        <v>78489</v>
      </c>
      <c r="H569" s="41">
        <f t="shared" si="63"/>
        <v>78489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50000</v>
      </c>
      <c r="D572" s="5">
        <f t="shared" si="69"/>
        <v>50000</v>
      </c>
      <c r="E572" s="5">
        <f t="shared" si="69"/>
        <v>50000</v>
      </c>
      <c r="H572" s="41">
        <f t="shared" si="63"/>
        <v>50000</v>
      </c>
    </row>
    <row r="573" spans="1:10" outlineLevel="2">
      <c r="A573" s="7">
        <v>6603</v>
      </c>
      <c r="B573" s="4" t="s">
        <v>477</v>
      </c>
      <c r="C573" s="5">
        <v>20000</v>
      </c>
      <c r="D573" s="5">
        <f t="shared" si="69"/>
        <v>20000</v>
      </c>
      <c r="E573" s="5">
        <f t="shared" si="69"/>
        <v>20000</v>
      </c>
      <c r="H573" s="41">
        <f t="shared" si="63"/>
        <v>20000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8489</v>
      </c>
      <c r="D575" s="5">
        <f t="shared" si="69"/>
        <v>8489</v>
      </c>
      <c r="E575" s="5">
        <f t="shared" si="69"/>
        <v>8489</v>
      </c>
      <c r="H575" s="41">
        <f t="shared" si="63"/>
        <v>8489</v>
      </c>
    </row>
    <row r="576" spans="1:10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6" t="s">
        <v>481</v>
      </c>
      <c r="B577" s="16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6" t="s">
        <v>485</v>
      </c>
      <c r="B581" s="16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6" t="s">
        <v>488</v>
      </c>
      <c r="B584" s="16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6" t="s">
        <v>489</v>
      </c>
      <c r="B585" s="16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6" t="s">
        <v>490</v>
      </c>
      <c r="B586" s="16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6" t="s">
        <v>491</v>
      </c>
      <c r="B587" s="167"/>
      <c r="C587" s="32">
        <f>SUM(C588:C591)</f>
        <v>146341</v>
      </c>
      <c r="D587" s="32">
        <f>SUM(D588:D591)</f>
        <v>146341</v>
      </c>
      <c r="E587" s="32">
        <f>SUM(E588:E591)</f>
        <v>146341</v>
      </c>
      <c r="H587" s="41">
        <f t="shared" si="71"/>
        <v>146341</v>
      </c>
    </row>
    <row r="588" spans="1:8" outlineLevel="2">
      <c r="A588" s="7">
        <v>6610</v>
      </c>
      <c r="B588" s="4" t="s">
        <v>492</v>
      </c>
      <c r="C588" s="5">
        <v>146341</v>
      </c>
      <c r="D588" s="5">
        <f>C588</f>
        <v>146341</v>
      </c>
      <c r="E588" s="5">
        <f>D588</f>
        <v>146341</v>
      </c>
      <c r="H588" s="41">
        <f t="shared" si="71"/>
        <v>146341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6" t="s">
        <v>502</v>
      </c>
      <c r="B595" s="167"/>
      <c r="C595" s="32">
        <f>SUM(C596:C598)</f>
        <v>15000</v>
      </c>
      <c r="D595" s="32">
        <f>SUM(D596:D598)</f>
        <v>15000</v>
      </c>
      <c r="E595" s="32">
        <f>SUM(E596:E598)</f>
        <v>15000</v>
      </c>
      <c r="H595" s="41">
        <f t="shared" si="71"/>
        <v>15000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15000</v>
      </c>
      <c r="D597" s="5">
        <f t="shared" ref="D597:E598" si="74">C597</f>
        <v>15000</v>
      </c>
      <c r="E597" s="5">
        <f t="shared" si="74"/>
        <v>15000</v>
      </c>
      <c r="H597" s="41">
        <f t="shared" si="71"/>
        <v>15000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6" t="s">
        <v>503</v>
      </c>
      <c r="B599" s="167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6" t="s">
        <v>506</v>
      </c>
      <c r="B603" s="167"/>
      <c r="C603" s="32">
        <f>SUM(C604:C609)</f>
        <v>680</v>
      </c>
      <c r="D603" s="32">
        <f>SUM(D604:D609)</f>
        <v>680</v>
      </c>
      <c r="E603" s="32">
        <f>SUM(E604:E609)</f>
        <v>680</v>
      </c>
      <c r="H603" s="41">
        <f t="shared" si="71"/>
        <v>680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680</v>
      </c>
      <c r="D609" s="5">
        <f t="shared" si="76"/>
        <v>680</v>
      </c>
      <c r="E609" s="5">
        <f t="shared" si="76"/>
        <v>680</v>
      </c>
      <c r="H609" s="41">
        <f t="shared" si="71"/>
        <v>680</v>
      </c>
    </row>
    <row r="610" spans="1:8" outlineLevel="1">
      <c r="A610" s="166" t="s">
        <v>513</v>
      </c>
      <c r="B610" s="167"/>
      <c r="C610" s="32">
        <f>SUM(C611:C615)</f>
        <v>23000</v>
      </c>
      <c r="D610" s="32">
        <f>SUM(D611:D615)</f>
        <v>23000</v>
      </c>
      <c r="E610" s="32">
        <f>SUM(E611:E615)</f>
        <v>23000</v>
      </c>
      <c r="H610" s="41">
        <f t="shared" si="71"/>
        <v>23000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23000</v>
      </c>
      <c r="D615" s="5">
        <f t="shared" si="77"/>
        <v>23000</v>
      </c>
      <c r="E615" s="5">
        <f t="shared" si="77"/>
        <v>23000</v>
      </c>
      <c r="H615" s="41">
        <f t="shared" si="71"/>
        <v>23000</v>
      </c>
    </row>
    <row r="616" spans="1:8" outlineLevel="1">
      <c r="A616" s="166" t="s">
        <v>519</v>
      </c>
      <c r="B616" s="167"/>
      <c r="C616" s="32">
        <f>SUM(C617:C627)</f>
        <v>70000</v>
      </c>
      <c r="D616" s="32">
        <f>SUM(D617:D627)</f>
        <v>70000</v>
      </c>
      <c r="E616" s="32">
        <f>SUM(E617:E627)</f>
        <v>70000</v>
      </c>
      <c r="H616" s="41">
        <f t="shared" si="71"/>
        <v>70000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70000</v>
      </c>
      <c r="D619" s="5">
        <f t="shared" si="78"/>
        <v>70000</v>
      </c>
      <c r="E619" s="5">
        <f t="shared" si="78"/>
        <v>70000</v>
      </c>
      <c r="H619" s="41">
        <f t="shared" si="71"/>
        <v>70000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6" t="s">
        <v>531</v>
      </c>
      <c r="B628" s="167"/>
      <c r="C628" s="32">
        <f>SUM(C629:C637)</f>
        <v>68929</v>
      </c>
      <c r="D628" s="32">
        <f>SUM(D629:D637)</f>
        <v>68929</v>
      </c>
      <c r="E628" s="32">
        <f>SUM(E629:E637)</f>
        <v>68929</v>
      </c>
      <c r="H628" s="41">
        <f t="shared" si="71"/>
        <v>68929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68929</v>
      </c>
      <c r="D637" s="5">
        <f t="shared" si="79"/>
        <v>68929</v>
      </c>
      <c r="E637" s="5">
        <f t="shared" si="79"/>
        <v>68929</v>
      </c>
      <c r="H637" s="41">
        <f t="shared" si="71"/>
        <v>68929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6" t="s">
        <v>542</v>
      </c>
      <c r="B639" s="16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6" t="s">
        <v>543</v>
      </c>
      <c r="B640" s="16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6" t="s">
        <v>544</v>
      </c>
      <c r="B641" s="16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2" t="s">
        <v>545</v>
      </c>
      <c r="B642" s="163"/>
      <c r="C642" s="38">
        <f>C643+C644</f>
        <v>23883</v>
      </c>
      <c r="D642" s="38">
        <f>D643+D644</f>
        <v>23883</v>
      </c>
      <c r="E642" s="38">
        <f>E643+E644</f>
        <v>23883</v>
      </c>
      <c r="G642" s="39" t="s">
        <v>597</v>
      </c>
      <c r="H642" s="41">
        <f t="shared" ref="H642:H705" si="81">C642</f>
        <v>23883</v>
      </c>
      <c r="I642" s="42"/>
      <c r="J642" s="40" t="b">
        <f>AND(H642=I642)</f>
        <v>0</v>
      </c>
    </row>
    <row r="643" spans="1:10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6" t="s">
        <v>547</v>
      </c>
      <c r="B644" s="167"/>
      <c r="C644" s="32">
        <v>23883</v>
      </c>
      <c r="D644" s="32">
        <f>C644</f>
        <v>23883</v>
      </c>
      <c r="E644" s="32">
        <f>D644</f>
        <v>23883</v>
      </c>
      <c r="H644" s="41">
        <f t="shared" si="81"/>
        <v>23883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6" t="s">
        <v>556</v>
      </c>
      <c r="B668" s="16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6" t="s">
        <v>557</v>
      </c>
      <c r="B669" s="16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6" t="s">
        <v>558</v>
      </c>
      <c r="B670" s="16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6" t="s">
        <v>567</v>
      </c>
      <c r="B713" s="16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6" t="s">
        <v>568</v>
      </c>
      <c r="B714" s="16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6" t="s">
        <v>569</v>
      </c>
      <c r="B715" s="16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4" t="s">
        <v>570</v>
      </c>
      <c r="B716" s="165"/>
      <c r="C716" s="36">
        <f>C717</f>
        <v>79751</v>
      </c>
      <c r="D716" s="36">
        <f>D717</f>
        <v>79751</v>
      </c>
      <c r="E716" s="36">
        <f>E717</f>
        <v>79751</v>
      </c>
      <c r="G716" s="39" t="s">
        <v>66</v>
      </c>
      <c r="H716" s="41">
        <f t="shared" si="92"/>
        <v>79751</v>
      </c>
      <c r="I716" s="42"/>
      <c r="J716" s="40" t="b">
        <f>AND(H716=I716)</f>
        <v>0</v>
      </c>
    </row>
    <row r="717" spans="1:10">
      <c r="A717" s="162" t="s">
        <v>571</v>
      </c>
      <c r="B717" s="163"/>
      <c r="C717" s="33">
        <f>C718+C722</f>
        <v>79751</v>
      </c>
      <c r="D717" s="33">
        <f>D718+D722</f>
        <v>79751</v>
      </c>
      <c r="E717" s="33">
        <f>E718+E722</f>
        <v>79751</v>
      </c>
      <c r="G717" s="39" t="s">
        <v>599</v>
      </c>
      <c r="H717" s="41">
        <f t="shared" si="92"/>
        <v>79751</v>
      </c>
      <c r="I717" s="42"/>
      <c r="J717" s="40" t="b">
        <f>AND(H717=I717)</f>
        <v>0</v>
      </c>
    </row>
    <row r="718" spans="1:10" outlineLevel="1" collapsed="1">
      <c r="A718" s="160" t="s">
        <v>851</v>
      </c>
      <c r="B718" s="161"/>
      <c r="C718" s="31">
        <f>SUM(C719:C721)</f>
        <v>79751</v>
      </c>
      <c r="D718" s="31">
        <f>SUM(D719:D721)</f>
        <v>79751</v>
      </c>
      <c r="E718" s="31">
        <f>SUM(E719:E721)</f>
        <v>79751</v>
      </c>
      <c r="H718" s="41">
        <f t="shared" si="92"/>
        <v>79751</v>
      </c>
    </row>
    <row r="719" spans="1:10" ht="15" customHeight="1" outlineLevel="2">
      <c r="A719" s="6">
        <v>10950</v>
      </c>
      <c r="B719" s="4" t="s">
        <v>572</v>
      </c>
      <c r="C719" s="5">
        <v>79751</v>
      </c>
      <c r="D719" s="5">
        <f>C719</f>
        <v>79751</v>
      </c>
      <c r="E719" s="5">
        <f>D719</f>
        <v>79751</v>
      </c>
      <c r="H719" s="41">
        <f t="shared" si="92"/>
        <v>79751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4" t="s">
        <v>577</v>
      </c>
      <c r="B725" s="165"/>
      <c r="C725" s="36">
        <f>C726</f>
        <v>360834</v>
      </c>
      <c r="D725" s="36">
        <f>D726</f>
        <v>360834</v>
      </c>
      <c r="E725" s="36">
        <f>E726</f>
        <v>360834</v>
      </c>
      <c r="G725" s="39" t="s">
        <v>216</v>
      </c>
      <c r="H725" s="41">
        <f t="shared" si="92"/>
        <v>360834</v>
      </c>
      <c r="I725" s="42"/>
      <c r="J725" s="40" t="b">
        <f>AND(H725=I725)</f>
        <v>0</v>
      </c>
    </row>
    <row r="726" spans="1:10">
      <c r="A726" s="162" t="s">
        <v>588</v>
      </c>
      <c r="B726" s="163"/>
      <c r="C726" s="33">
        <f>C727+C730+C733+C739+C741+C743+C750+C755+C760+C765+C767+C771+C777</f>
        <v>360834</v>
      </c>
      <c r="D726" s="33">
        <f>D727+D730+D733+D739+D741+D743+D750+D755+D760+D765+D767+D771+D777</f>
        <v>360834</v>
      </c>
      <c r="E726" s="33">
        <f>E727+E730+E733+E739+E741+E743+E750+E755+E760+E765+E767+E771+E777</f>
        <v>360834</v>
      </c>
      <c r="G726" s="39" t="s">
        <v>600</v>
      </c>
      <c r="H726" s="41">
        <f t="shared" si="92"/>
        <v>360834</v>
      </c>
      <c r="I726" s="42"/>
      <c r="J726" s="40" t="b">
        <f>AND(H726=I726)</f>
        <v>0</v>
      </c>
    </row>
    <row r="727" spans="1:10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0" t="s">
        <v>848</v>
      </c>
      <c r="B730" s="16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0" t="s">
        <v>841</v>
      </c>
      <c r="B743" s="161"/>
      <c r="C743" s="31">
        <f>C744+C748+C749+C746</f>
        <v>12938</v>
      </c>
      <c r="D743" s="31">
        <f>D744+D748+D749+D746</f>
        <v>12938</v>
      </c>
      <c r="E743" s="31">
        <f>E744+E748+E749+E746</f>
        <v>12938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12938</v>
      </c>
      <c r="D746" s="5">
        <f>D747</f>
        <v>12938</v>
      </c>
      <c r="E746" s="5">
        <f>E747</f>
        <v>12938</v>
      </c>
    </row>
    <row r="747" spans="1:5" outlineLevel="3">
      <c r="A747" s="29"/>
      <c r="B747" s="28" t="s">
        <v>838</v>
      </c>
      <c r="C747" s="30">
        <v>12938</v>
      </c>
      <c r="D747" s="30">
        <f t="shared" ref="D747:E749" si="97">C747</f>
        <v>12938</v>
      </c>
      <c r="E747" s="30">
        <f t="shared" si="97"/>
        <v>12938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0" t="s">
        <v>830</v>
      </c>
      <c r="B760" s="161"/>
      <c r="C760" s="31">
        <f>C761+C764</f>
        <v>56000</v>
      </c>
      <c r="D760" s="31">
        <f>D761+D764</f>
        <v>56000</v>
      </c>
      <c r="E760" s="31">
        <f>E761+E764</f>
        <v>56000</v>
      </c>
    </row>
    <row r="761" spans="1:5" outlineLevel="2">
      <c r="A761" s="6">
        <v>2</v>
      </c>
      <c r="B761" s="4" t="s">
        <v>822</v>
      </c>
      <c r="C761" s="5">
        <f>C762+C763</f>
        <v>56000</v>
      </c>
      <c r="D761" s="5">
        <f>D762+D763</f>
        <v>56000</v>
      </c>
      <c r="E761" s="5">
        <f>E762+E763</f>
        <v>56000</v>
      </c>
    </row>
    <row r="762" spans="1:5" outlineLevel="3">
      <c r="A762" s="29"/>
      <c r="B762" s="28" t="s">
        <v>829</v>
      </c>
      <c r="C762" s="30">
        <v>10000</v>
      </c>
      <c r="D762" s="30">
        <f t="shared" ref="D762:E764" si="100">C762</f>
        <v>10000</v>
      </c>
      <c r="E762" s="30">
        <f t="shared" si="100"/>
        <v>10000</v>
      </c>
    </row>
    <row r="763" spans="1:5" outlineLevel="3">
      <c r="A763" s="29"/>
      <c r="B763" s="28" t="s">
        <v>819</v>
      </c>
      <c r="C763" s="30">
        <v>46000</v>
      </c>
      <c r="D763" s="30">
        <f t="shared" si="100"/>
        <v>46000</v>
      </c>
      <c r="E763" s="30">
        <f t="shared" si="100"/>
        <v>46000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0" t="s">
        <v>823</v>
      </c>
      <c r="B771" s="161"/>
      <c r="C771" s="31">
        <f>C772</f>
        <v>269824</v>
      </c>
      <c r="D771" s="31">
        <f>D772</f>
        <v>269824</v>
      </c>
      <c r="E771" s="31">
        <f>E772</f>
        <v>269824</v>
      </c>
    </row>
    <row r="772" spans="1:5" outlineLevel="2">
      <c r="A772" s="6">
        <v>2</v>
      </c>
      <c r="B772" s="4" t="s">
        <v>822</v>
      </c>
      <c r="C772" s="5">
        <f>C773+C774+C775+C776</f>
        <v>269824</v>
      </c>
      <c r="D772" s="5">
        <f>D773+D774+D775+D776</f>
        <v>269824</v>
      </c>
      <c r="E772" s="5">
        <f>E773+E774+E775+E776</f>
        <v>269824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>
        <v>260000</v>
      </c>
      <c r="D774" s="30">
        <f t="shared" ref="D774:E776" si="101">C774</f>
        <v>260000</v>
      </c>
      <c r="E774" s="30">
        <f t="shared" si="101"/>
        <v>260000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>
        <v>9824</v>
      </c>
      <c r="D776" s="30">
        <f t="shared" si="101"/>
        <v>9824</v>
      </c>
      <c r="E776" s="30">
        <f t="shared" si="101"/>
        <v>9824</v>
      </c>
    </row>
    <row r="777" spans="1:5" outlineLevel="1">
      <c r="A777" s="160" t="s">
        <v>817</v>
      </c>
      <c r="B777" s="161"/>
      <c r="C777" s="31">
        <f>C778</f>
        <v>22072</v>
      </c>
      <c r="D777" s="31">
        <f>D778</f>
        <v>22072</v>
      </c>
      <c r="E777" s="31">
        <f>E778</f>
        <v>22072</v>
      </c>
    </row>
    <row r="778" spans="1:5" outlineLevel="2">
      <c r="A778" s="6"/>
      <c r="B778" s="4" t="s">
        <v>816</v>
      </c>
      <c r="C778" s="5">
        <v>22072</v>
      </c>
      <c r="D778" s="5">
        <f>C778</f>
        <v>22072</v>
      </c>
      <c r="E778" s="5">
        <f>D778</f>
        <v>22072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abSelected="1" topLeftCell="A548" workbookViewId="0">
      <selection activeCell="C548" sqref="C548"/>
    </sheetView>
  </sheetViews>
  <sheetFormatPr baseColWidth="10" defaultColWidth="9.140625" defaultRowHeight="15" outlineLevelRow="3"/>
  <cols>
    <col min="1" max="1" width="7" bestFit="1" customWidth="1"/>
    <col min="2" max="2" width="109.85546875" customWidth="1"/>
    <col min="3" max="3" width="18.28515625" customWidth="1"/>
    <col min="4" max="4" width="24.140625" customWidth="1"/>
    <col min="5" max="5" width="23.7109375" customWidth="1"/>
    <col min="7" max="7" width="15.5703125" bestFit="1" customWidth="1"/>
    <col min="8" max="8" width="27.140625" customWidth="1"/>
    <col min="9" max="9" width="15.42578125" bestFit="1" customWidth="1"/>
    <col min="10" max="10" width="20.42578125" bestFit="1" customWidth="1"/>
  </cols>
  <sheetData>
    <row r="1" spans="1:14" ht="18.75">
      <c r="A1" s="176" t="s">
        <v>30</v>
      </c>
      <c r="B1" s="176"/>
      <c r="C1" s="176"/>
      <c r="D1" s="142" t="s">
        <v>853</v>
      </c>
      <c r="E1" s="142" t="s">
        <v>852</v>
      </c>
      <c r="G1" s="43" t="s">
        <v>31</v>
      </c>
      <c r="H1" s="44">
        <f>C2+C114</f>
        <v>2230949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f>C3+C67</f>
        <v>1042011</v>
      </c>
      <c r="D2" s="26">
        <f>D3+D67</f>
        <v>1042011</v>
      </c>
      <c r="E2" s="26">
        <f>E3+E67</f>
        <v>1042011</v>
      </c>
      <c r="G2" s="39" t="s">
        <v>60</v>
      </c>
      <c r="H2" s="41">
        <f>C2</f>
        <v>1042011</v>
      </c>
      <c r="I2" s="42"/>
      <c r="J2" s="40" t="b">
        <f>AND(H2=I2)</f>
        <v>0</v>
      </c>
    </row>
    <row r="3" spans="1:14">
      <c r="A3" s="181" t="s">
        <v>578</v>
      </c>
      <c r="B3" s="181"/>
      <c r="C3" s="23">
        <f>C4+C11+C38+C61</f>
        <v>534278</v>
      </c>
      <c r="D3" s="23">
        <f>D4+D11+D38+D61</f>
        <v>534278</v>
      </c>
      <c r="E3" s="23">
        <f>E4+E11+E38+E61</f>
        <v>534278</v>
      </c>
      <c r="G3" s="39" t="s">
        <v>57</v>
      </c>
      <c r="H3" s="41">
        <f t="shared" ref="H3:H66" si="0">C3</f>
        <v>534278</v>
      </c>
      <c r="I3" s="42"/>
      <c r="J3" s="40" t="b">
        <f>AND(H3=I3)</f>
        <v>0</v>
      </c>
    </row>
    <row r="4" spans="1:14" ht="15" customHeight="1">
      <c r="A4" s="177" t="s">
        <v>124</v>
      </c>
      <c r="B4" s="178"/>
      <c r="C4" s="21">
        <f>SUM(C5:C10)</f>
        <v>231572</v>
      </c>
      <c r="D4" s="21">
        <f>SUM(D5:D10)</f>
        <v>231572</v>
      </c>
      <c r="E4" s="21">
        <f>SUM(E5:E10)</f>
        <v>231572</v>
      </c>
      <c r="F4" s="17"/>
      <c r="G4" s="39" t="s">
        <v>53</v>
      </c>
      <c r="H4" s="41">
        <f t="shared" si="0"/>
        <v>231572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60500</v>
      </c>
      <c r="D5" s="2">
        <f>C5</f>
        <v>60500</v>
      </c>
      <c r="E5" s="2">
        <f>D5</f>
        <v>60500</v>
      </c>
      <c r="F5" s="17"/>
      <c r="G5" s="17"/>
      <c r="H5" s="41">
        <f t="shared" si="0"/>
        <v>60500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38072</v>
      </c>
      <c r="D6" s="2">
        <f t="shared" ref="D6:E10" si="1">C6</f>
        <v>38072</v>
      </c>
      <c r="E6" s="2">
        <f t="shared" si="1"/>
        <v>38072</v>
      </c>
      <c r="F6" s="17"/>
      <c r="G6" s="17"/>
      <c r="H6" s="41">
        <f t="shared" si="0"/>
        <v>38072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106000</v>
      </c>
      <c r="D7" s="2">
        <f t="shared" si="1"/>
        <v>106000</v>
      </c>
      <c r="E7" s="2">
        <f t="shared" si="1"/>
        <v>106000</v>
      </c>
      <c r="F7" s="17"/>
      <c r="G7" s="17"/>
      <c r="H7" s="41">
        <f t="shared" si="0"/>
        <v>106000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23000</v>
      </c>
      <c r="D8" s="2">
        <f t="shared" si="1"/>
        <v>23000</v>
      </c>
      <c r="E8" s="2">
        <f t="shared" si="1"/>
        <v>23000</v>
      </c>
      <c r="F8" s="17"/>
      <c r="G8" s="17"/>
      <c r="H8" s="41">
        <f t="shared" si="0"/>
        <v>23000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2000</v>
      </c>
      <c r="D9" s="2">
        <f t="shared" si="1"/>
        <v>2000</v>
      </c>
      <c r="E9" s="2">
        <f t="shared" si="1"/>
        <v>2000</v>
      </c>
      <c r="F9" s="17"/>
      <c r="G9" s="17"/>
      <c r="H9" s="41">
        <f t="shared" si="0"/>
        <v>2000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153542</v>
      </c>
      <c r="D11" s="21">
        <f>SUM(D12:D37)</f>
        <v>153542</v>
      </c>
      <c r="E11" s="21">
        <f>SUM(E12:E37)</f>
        <v>153542</v>
      </c>
      <c r="F11" s="17"/>
      <c r="G11" s="39" t="s">
        <v>54</v>
      </c>
      <c r="H11" s="41">
        <f t="shared" si="0"/>
        <v>153542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60000</v>
      </c>
      <c r="D12" s="2">
        <f>C12</f>
        <v>60000</v>
      </c>
      <c r="E12" s="2">
        <f>D12</f>
        <v>60000</v>
      </c>
      <c r="H12" s="41">
        <f t="shared" si="0"/>
        <v>60000</v>
      </c>
    </row>
    <row r="13" spans="1:14" outlineLevel="1">
      <c r="A13" s="3">
        <v>2102</v>
      </c>
      <c r="B13" s="1" t="s">
        <v>126</v>
      </c>
      <c r="C13" s="2">
        <v>31000</v>
      </c>
      <c r="D13" s="2">
        <f t="shared" ref="D13:E28" si="2">C13</f>
        <v>31000</v>
      </c>
      <c r="E13" s="2">
        <f t="shared" si="2"/>
        <v>31000</v>
      </c>
      <c r="H13" s="41">
        <f t="shared" si="0"/>
        <v>31000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3500</v>
      </c>
      <c r="D18" s="2">
        <f t="shared" si="2"/>
        <v>3500</v>
      </c>
      <c r="E18" s="2">
        <f t="shared" si="2"/>
        <v>3500</v>
      </c>
      <c r="H18" s="41">
        <f t="shared" si="0"/>
        <v>3500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2000</v>
      </c>
      <c r="D29" s="2">
        <f t="shared" ref="D29:E37" si="3">C29</f>
        <v>2000</v>
      </c>
      <c r="E29" s="2">
        <f t="shared" si="3"/>
        <v>2000</v>
      </c>
      <c r="H29" s="41">
        <f t="shared" si="0"/>
        <v>2000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6000</v>
      </c>
      <c r="D32" s="2">
        <f t="shared" si="3"/>
        <v>6000</v>
      </c>
      <c r="E32" s="2">
        <f t="shared" si="3"/>
        <v>6000</v>
      </c>
      <c r="H32" s="41">
        <f t="shared" si="0"/>
        <v>6000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3"/>
        <v>2000</v>
      </c>
      <c r="E33" s="2">
        <f t="shared" si="3"/>
        <v>2000</v>
      </c>
      <c r="H33" s="41">
        <f t="shared" si="0"/>
        <v>2000</v>
      </c>
    </row>
    <row r="34" spans="1:10" outlineLevel="1">
      <c r="A34" s="3">
        <v>2404</v>
      </c>
      <c r="B34" s="1" t="s">
        <v>7</v>
      </c>
      <c r="C34" s="2">
        <v>38042</v>
      </c>
      <c r="D34" s="2">
        <f t="shared" si="3"/>
        <v>38042</v>
      </c>
      <c r="E34" s="2">
        <f t="shared" si="3"/>
        <v>38042</v>
      </c>
      <c r="H34" s="41">
        <f t="shared" si="0"/>
        <v>38042</v>
      </c>
    </row>
    <row r="35" spans="1:10" outlineLevel="1">
      <c r="A35" s="3">
        <v>2405</v>
      </c>
      <c r="B35" s="1" t="s">
        <v>8</v>
      </c>
      <c r="C35" s="2">
        <v>9000</v>
      </c>
      <c r="D35" s="2">
        <f t="shared" si="3"/>
        <v>9000</v>
      </c>
      <c r="E35" s="2">
        <f t="shared" si="3"/>
        <v>9000</v>
      </c>
      <c r="H35" s="41">
        <f t="shared" si="0"/>
        <v>9000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7" t="s">
        <v>145</v>
      </c>
      <c r="B38" s="178"/>
      <c r="C38" s="21">
        <f>SUM(C39:C60)</f>
        <v>142327</v>
      </c>
      <c r="D38" s="21">
        <f>SUM(D39:D60)</f>
        <v>142327</v>
      </c>
      <c r="E38" s="21">
        <f>SUM(E39:E60)</f>
        <v>142327</v>
      </c>
      <c r="G38" s="39" t="s">
        <v>55</v>
      </c>
      <c r="H38" s="41">
        <f t="shared" si="0"/>
        <v>142327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0"/>
        <v>9000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44000</v>
      </c>
      <c r="D55" s="2">
        <f t="shared" si="4"/>
        <v>44000</v>
      </c>
      <c r="E55" s="2">
        <f t="shared" si="4"/>
        <v>44000</v>
      </c>
      <c r="H55" s="41">
        <f t="shared" si="0"/>
        <v>44000</v>
      </c>
    </row>
    <row r="56" spans="1:10" outlineLevel="1">
      <c r="A56" s="20">
        <v>3303</v>
      </c>
      <c r="B56" s="20" t="s">
        <v>154</v>
      </c>
      <c r="C56" s="2">
        <v>22000</v>
      </c>
      <c r="D56" s="2">
        <f t="shared" ref="D56:E60" si="5">C56</f>
        <v>22000</v>
      </c>
      <c r="E56" s="2">
        <f t="shared" si="5"/>
        <v>22000</v>
      </c>
      <c r="H56" s="41">
        <f t="shared" si="0"/>
        <v>22000</v>
      </c>
    </row>
    <row r="57" spans="1:10" outlineLevel="1">
      <c r="A57" s="20">
        <v>3304</v>
      </c>
      <c r="B57" s="20" t="s">
        <v>155</v>
      </c>
      <c r="C57" s="2">
        <v>41077</v>
      </c>
      <c r="D57" s="2">
        <f t="shared" si="5"/>
        <v>41077</v>
      </c>
      <c r="E57" s="2">
        <f t="shared" si="5"/>
        <v>41077</v>
      </c>
      <c r="H57" s="41">
        <f t="shared" si="0"/>
        <v>41077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7" t="s">
        <v>158</v>
      </c>
      <c r="B61" s="178"/>
      <c r="C61" s="22">
        <f>SUM(C62:C66)</f>
        <v>6837</v>
      </c>
      <c r="D61" s="22">
        <f>SUM(D62:D66)</f>
        <v>6837</v>
      </c>
      <c r="E61" s="22">
        <f>SUM(E62:E66)</f>
        <v>6837</v>
      </c>
      <c r="G61" s="39" t="s">
        <v>105</v>
      </c>
      <c r="H61" s="41">
        <f t="shared" si="0"/>
        <v>6837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6837</v>
      </c>
      <c r="D62" s="2">
        <f>C62</f>
        <v>6837</v>
      </c>
      <c r="E62" s="2">
        <f>D62</f>
        <v>6837</v>
      </c>
      <c r="H62" s="41">
        <f t="shared" si="0"/>
        <v>6837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1" t="s">
        <v>579</v>
      </c>
      <c r="B67" s="181"/>
      <c r="C67" s="25">
        <f>C97+C68</f>
        <v>507733</v>
      </c>
      <c r="D67" s="25">
        <f>D97+D68</f>
        <v>507733</v>
      </c>
      <c r="E67" s="25">
        <f>E97+E68</f>
        <v>507733</v>
      </c>
      <c r="G67" s="39" t="s">
        <v>59</v>
      </c>
      <c r="H67" s="41">
        <f t="shared" ref="H67:H130" si="7">C67</f>
        <v>507733</v>
      </c>
      <c r="I67" s="42"/>
      <c r="J67" s="40" t="b">
        <f>AND(H67=I67)</f>
        <v>0</v>
      </c>
    </row>
    <row r="68" spans="1:10">
      <c r="A68" s="177" t="s">
        <v>163</v>
      </c>
      <c r="B68" s="178"/>
      <c r="C68" s="21">
        <f>SUM(C69:C96)</f>
        <v>54233</v>
      </c>
      <c r="D68" s="21">
        <f>SUM(D69:D96)</f>
        <v>54233</v>
      </c>
      <c r="E68" s="21">
        <f>SUM(E69:E96)</f>
        <v>54233</v>
      </c>
      <c r="G68" s="39" t="s">
        <v>56</v>
      </c>
      <c r="H68" s="41">
        <f t="shared" si="7"/>
        <v>54233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1000</v>
      </c>
      <c r="D76" s="2">
        <f t="shared" si="8"/>
        <v>1000</v>
      </c>
      <c r="E76" s="2">
        <f t="shared" si="8"/>
        <v>1000</v>
      </c>
      <c r="H76" s="41">
        <f t="shared" si="7"/>
        <v>1000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21168</v>
      </c>
      <c r="D79" s="2">
        <f t="shared" si="8"/>
        <v>21168</v>
      </c>
      <c r="E79" s="2">
        <f t="shared" si="8"/>
        <v>21168</v>
      </c>
      <c r="H79" s="41">
        <f t="shared" si="7"/>
        <v>21168</v>
      </c>
    </row>
    <row r="80" spans="1:10" ht="15" customHeight="1" outlineLevel="1">
      <c r="A80" s="3">
        <v>5202</v>
      </c>
      <c r="B80" s="2" t="s">
        <v>172</v>
      </c>
      <c r="C80" s="2">
        <v>6331</v>
      </c>
      <c r="D80" s="2">
        <f t="shared" si="8"/>
        <v>6331</v>
      </c>
      <c r="E80" s="2">
        <f t="shared" si="8"/>
        <v>6331</v>
      </c>
      <c r="H80" s="41">
        <f t="shared" si="7"/>
        <v>6331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customHeight="1" outlineLevel="1">
      <c r="A92" s="3">
        <v>5212</v>
      </c>
      <c r="B92" s="2" t="s">
        <v>181</v>
      </c>
      <c r="C92" s="2">
        <v>20234</v>
      </c>
      <c r="D92" s="2">
        <f t="shared" si="9"/>
        <v>20234</v>
      </c>
      <c r="E92" s="2">
        <f t="shared" si="9"/>
        <v>20234</v>
      </c>
      <c r="H92" s="41">
        <f t="shared" si="7"/>
        <v>20234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453500</v>
      </c>
      <c r="D97" s="21">
        <f>SUM(D98:D113)</f>
        <v>453500</v>
      </c>
      <c r="E97" s="21">
        <f>SUM(E98:E113)</f>
        <v>453500</v>
      </c>
      <c r="G97" s="39" t="s">
        <v>58</v>
      </c>
      <c r="H97" s="41">
        <f t="shared" si="7"/>
        <v>453500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448000</v>
      </c>
      <c r="D98" s="2">
        <f>C98</f>
        <v>448000</v>
      </c>
      <c r="E98" s="2">
        <f>D98</f>
        <v>448000</v>
      </c>
      <c r="H98" s="41">
        <f t="shared" si="7"/>
        <v>448000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4000</v>
      </c>
      <c r="D109" s="2">
        <f t="shared" si="10"/>
        <v>4000</v>
      </c>
      <c r="E109" s="2">
        <f t="shared" si="10"/>
        <v>4000</v>
      </c>
      <c r="H109" s="41">
        <f t="shared" si="7"/>
        <v>4000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2" t="s">
        <v>62</v>
      </c>
      <c r="B114" s="183"/>
      <c r="C114" s="26">
        <f>C115+C152+C177</f>
        <v>1188938</v>
      </c>
      <c r="D114" s="26">
        <v>1711928.9709999999</v>
      </c>
      <c r="E114" s="26">
        <v>1711928.9709999999</v>
      </c>
      <c r="G114" s="39" t="s">
        <v>62</v>
      </c>
      <c r="H114" s="41">
        <f t="shared" si="7"/>
        <v>1188938</v>
      </c>
      <c r="I114" s="42"/>
      <c r="J114" s="40" t="b">
        <f>AND(H114=I114)</f>
        <v>0</v>
      </c>
    </row>
    <row r="115" spans="1:10">
      <c r="A115" s="179" t="s">
        <v>580</v>
      </c>
      <c r="B115" s="180"/>
      <c r="C115" s="23">
        <f>C116+C135</f>
        <v>1070000</v>
      </c>
      <c r="D115" s="23">
        <f>D116+D135</f>
        <v>1070000</v>
      </c>
      <c r="E115" s="23">
        <f>E116+E135</f>
        <v>1070000</v>
      </c>
      <c r="G115" s="39" t="s">
        <v>61</v>
      </c>
      <c r="H115" s="41">
        <f t="shared" si="7"/>
        <v>1070000</v>
      </c>
      <c r="I115" s="42"/>
      <c r="J115" s="40" t="b">
        <f>AND(H115=I115)</f>
        <v>0</v>
      </c>
    </row>
    <row r="116" spans="1:10" ht="15" customHeight="1">
      <c r="A116" s="177" t="s">
        <v>195</v>
      </c>
      <c r="B116" s="178"/>
      <c r="C116" s="21">
        <f>C117+C120+C123+C126+C129+C132</f>
        <v>631000</v>
      </c>
      <c r="D116" s="21">
        <f>D117+D120+D123+D126+D129+D132</f>
        <v>631000</v>
      </c>
      <c r="E116" s="21">
        <f>E117+E120+E123+E126+E129+E132</f>
        <v>631000</v>
      </c>
      <c r="G116" s="39" t="s">
        <v>583</v>
      </c>
      <c r="H116" s="41">
        <f t="shared" si="7"/>
        <v>631000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81000</v>
      </c>
      <c r="D117" s="2">
        <f>D118+D119</f>
        <v>81000</v>
      </c>
      <c r="E117" s="2">
        <f>E118+E119</f>
        <v>81000</v>
      </c>
      <c r="H117" s="41">
        <f t="shared" si="7"/>
        <v>81000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81000</v>
      </c>
      <c r="D119" s="128">
        <f>C119</f>
        <v>81000</v>
      </c>
      <c r="E119" s="128">
        <f>D119</f>
        <v>81000</v>
      </c>
      <c r="H119" s="41">
        <f t="shared" si="7"/>
        <v>81000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550000</v>
      </c>
      <c r="D126" s="2">
        <f>D127+D128</f>
        <v>550000</v>
      </c>
      <c r="E126" s="2">
        <f>E127+E128</f>
        <v>550000</v>
      </c>
      <c r="H126" s="41">
        <f t="shared" si="7"/>
        <v>550000</v>
      </c>
    </row>
    <row r="127" spans="1:10" ht="15" customHeight="1" outlineLevel="2">
      <c r="A127" s="130"/>
      <c r="B127" s="129" t="s">
        <v>855</v>
      </c>
      <c r="C127" s="128">
        <v>250000</v>
      </c>
      <c r="D127" s="128">
        <f>C127</f>
        <v>250000</v>
      </c>
      <c r="E127" s="128">
        <f>D127</f>
        <v>250000</v>
      </c>
      <c r="H127" s="41">
        <f t="shared" si="7"/>
        <v>250000</v>
      </c>
    </row>
    <row r="128" spans="1:10" ht="15" customHeight="1" outlineLevel="2">
      <c r="A128" s="130"/>
      <c r="B128" s="129" t="s">
        <v>860</v>
      </c>
      <c r="C128" s="128">
        <v>300000</v>
      </c>
      <c r="D128" s="128">
        <f>C128</f>
        <v>300000</v>
      </c>
      <c r="E128" s="128">
        <f>D128</f>
        <v>300000</v>
      </c>
      <c r="H128" s="41">
        <f t="shared" si="7"/>
        <v>300000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7" t="s">
        <v>202</v>
      </c>
      <c r="B135" s="178"/>
      <c r="C135" s="21">
        <f>C136+C140+C143+C146+C149</f>
        <v>439000</v>
      </c>
      <c r="D135" s="21">
        <f>D136+D140+D143+D146+D149</f>
        <v>439000</v>
      </c>
      <c r="E135" s="21">
        <f>E136+E140+E143+E146+E149</f>
        <v>439000</v>
      </c>
      <c r="G135" s="39" t="s">
        <v>584</v>
      </c>
      <c r="H135" s="41">
        <f t="shared" si="11"/>
        <v>439000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130112</v>
      </c>
      <c r="D136" s="2">
        <f>D137+D138+D139</f>
        <v>130112</v>
      </c>
      <c r="E136" s="2">
        <f>E137+E138+E139</f>
        <v>130112</v>
      </c>
      <c r="H136" s="41">
        <f t="shared" si="11"/>
        <v>130112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88000</v>
      </c>
      <c r="D138" s="128">
        <f t="shared" ref="D138:E139" si="12">C138</f>
        <v>88000</v>
      </c>
      <c r="E138" s="128">
        <f t="shared" si="12"/>
        <v>88000</v>
      </c>
      <c r="H138" s="41">
        <f t="shared" si="11"/>
        <v>88000</v>
      </c>
    </row>
    <row r="139" spans="1:10" ht="15" customHeight="1" outlineLevel="2">
      <c r="A139" s="130"/>
      <c r="B139" s="129" t="s">
        <v>861</v>
      </c>
      <c r="C139" s="128">
        <v>42112</v>
      </c>
      <c r="D139" s="128">
        <f t="shared" si="12"/>
        <v>42112</v>
      </c>
      <c r="E139" s="128">
        <f t="shared" si="12"/>
        <v>42112</v>
      </c>
      <c r="H139" s="41">
        <f t="shared" si="11"/>
        <v>42112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308888</v>
      </c>
      <c r="D149" s="2">
        <f>D150+D151</f>
        <v>308888</v>
      </c>
      <c r="E149" s="2">
        <f>E150+E151</f>
        <v>308888</v>
      </c>
      <c r="H149" s="41">
        <f t="shared" si="11"/>
        <v>308888</v>
      </c>
    </row>
    <row r="150" spans="1:10" ht="15" customHeight="1" outlineLevel="2">
      <c r="A150" s="130"/>
      <c r="B150" s="129" t="s">
        <v>855</v>
      </c>
      <c r="C150" s="128">
        <v>308888</v>
      </c>
      <c r="D150" s="128">
        <f>C150</f>
        <v>308888</v>
      </c>
      <c r="E150" s="128">
        <f>D150</f>
        <v>308888</v>
      </c>
      <c r="H150" s="41">
        <f t="shared" si="11"/>
        <v>308888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9" t="s">
        <v>581</v>
      </c>
      <c r="B152" s="180"/>
      <c r="C152" s="23">
        <f>C153+C163+C170</f>
        <v>100000</v>
      </c>
      <c r="D152" s="23">
        <f>D153+D163+D170</f>
        <v>100000</v>
      </c>
      <c r="E152" s="23">
        <f>E153+E163+E170</f>
        <v>100000</v>
      </c>
      <c r="G152" s="39" t="s">
        <v>66</v>
      </c>
      <c r="H152" s="41">
        <f t="shared" si="11"/>
        <v>100000</v>
      </c>
      <c r="I152" s="42"/>
      <c r="J152" s="40" t="b">
        <f>AND(H152=I152)</f>
        <v>0</v>
      </c>
    </row>
    <row r="153" spans="1:10">
      <c r="A153" s="177" t="s">
        <v>208</v>
      </c>
      <c r="B153" s="178"/>
      <c r="C153" s="21">
        <f>C154+C157+C160</f>
        <v>100000</v>
      </c>
      <c r="D153" s="21">
        <f>D154+D157+D160</f>
        <v>100000</v>
      </c>
      <c r="E153" s="21">
        <f>E154+E157+E160</f>
        <v>100000</v>
      </c>
      <c r="G153" s="39" t="s">
        <v>585</v>
      </c>
      <c r="H153" s="41">
        <f t="shared" si="11"/>
        <v>100000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100000</v>
      </c>
      <c r="D154" s="2">
        <f>D155+D156</f>
        <v>100000</v>
      </c>
      <c r="E154" s="2">
        <f>E155+E156</f>
        <v>100000</v>
      </c>
      <c r="H154" s="41">
        <f t="shared" si="11"/>
        <v>100000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100000</v>
      </c>
      <c r="D156" s="128">
        <f>C156</f>
        <v>100000</v>
      </c>
      <c r="E156" s="128">
        <f>D156</f>
        <v>100000</v>
      </c>
      <c r="H156" s="41">
        <f t="shared" si="11"/>
        <v>100000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9" t="s">
        <v>582</v>
      </c>
      <c r="B177" s="180"/>
      <c r="C177" s="27">
        <f>C178</f>
        <v>18938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18938</v>
      </c>
      <c r="I177" s="42"/>
      <c r="J177" s="40" t="b">
        <f>AND(H177=I177)</f>
        <v>0</v>
      </c>
    </row>
    <row r="178" spans="1:10">
      <c r="A178" s="177" t="s">
        <v>217</v>
      </c>
      <c r="B178" s="178"/>
      <c r="C178" s="21">
        <f>C179+C184+C188+C197+C200+C203+C215+C222+C228+C235+C238+C243+C250</f>
        <v>18938</v>
      </c>
      <c r="D178" s="21">
        <v>0</v>
      </c>
      <c r="E178" s="21">
        <v>0</v>
      </c>
      <c r="G178" s="39" t="s">
        <v>587</v>
      </c>
      <c r="H178" s="41">
        <f t="shared" si="11"/>
        <v>18938</v>
      </c>
      <c r="I178" s="42"/>
      <c r="J178" s="40" t="b">
        <f>AND(H178=I178)</f>
        <v>0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4" t="s">
        <v>841</v>
      </c>
      <c r="B203" s="175"/>
      <c r="C203" s="2">
        <f>C204+C211+C213+C207</f>
        <v>12938</v>
      </c>
      <c r="D203" s="2">
        <f>D204+D211+D213+D207</f>
        <v>12938</v>
      </c>
      <c r="E203" s="2">
        <f>E204+E211+E213+E207</f>
        <v>12938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12938</v>
      </c>
      <c r="D207" s="128">
        <f>D209+D208+D210</f>
        <v>12938</v>
      </c>
      <c r="E207" s="128">
        <f>E209+E208+E210</f>
        <v>12938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>
        <v>12938</v>
      </c>
      <c r="D209" s="127">
        <f t="shared" si="15"/>
        <v>12938</v>
      </c>
      <c r="E209" s="127">
        <f t="shared" si="15"/>
        <v>12938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4" t="s">
        <v>830</v>
      </c>
      <c r="B228" s="175"/>
      <c r="C228" s="2">
        <f>C229+C233</f>
        <v>6000</v>
      </c>
      <c r="D228" s="2">
        <f>D229+D233</f>
        <v>6000</v>
      </c>
      <c r="E228" s="2">
        <f>E229+E233</f>
        <v>6000</v>
      </c>
    </row>
    <row r="229" spans="1:5" outlineLevel="2">
      <c r="A229" s="130">
        <v>2</v>
      </c>
      <c r="B229" s="129" t="s">
        <v>856</v>
      </c>
      <c r="C229" s="128">
        <f>C231+C232+C230</f>
        <v>6000</v>
      </c>
      <c r="D229" s="128">
        <f>D231+D232+D230</f>
        <v>6000</v>
      </c>
      <c r="E229" s="128">
        <f>E231+E232+E230</f>
        <v>6000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>
        <v>6000</v>
      </c>
      <c r="D232" s="127">
        <f t="shared" si="18"/>
        <v>6000</v>
      </c>
      <c r="E232" s="127">
        <f t="shared" si="18"/>
        <v>6000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6" t="s">
        <v>67</v>
      </c>
      <c r="B256" s="176"/>
      <c r="C256" s="176"/>
      <c r="D256" s="142" t="s">
        <v>853</v>
      </c>
      <c r="E256" s="142" t="s">
        <v>852</v>
      </c>
      <c r="G256" s="47" t="s">
        <v>589</v>
      </c>
      <c r="H256" s="48">
        <f>C257+C559</f>
        <v>2230949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911627</v>
      </c>
      <c r="D257" s="37">
        <f>D258+D550</f>
        <v>936419</v>
      </c>
      <c r="E257" s="37">
        <f>E258+E550</f>
        <v>936419</v>
      </c>
      <c r="G257" s="39" t="s">
        <v>60</v>
      </c>
      <c r="H257" s="41">
        <f>C257</f>
        <v>911627</v>
      </c>
      <c r="I257" s="42"/>
      <c r="J257" s="40" t="b">
        <f>AND(H257=I257)</f>
        <v>0</v>
      </c>
    </row>
    <row r="258" spans="1:10">
      <c r="A258" s="164" t="s">
        <v>266</v>
      </c>
      <c r="B258" s="165"/>
      <c r="C258" s="36">
        <f>C259+C339+C483+C547</f>
        <v>843598</v>
      </c>
      <c r="D258" s="36">
        <f>D259+D339+D483+D547</f>
        <v>868390</v>
      </c>
      <c r="E258" s="36">
        <f>E259+E339+E483+E547</f>
        <v>868390</v>
      </c>
      <c r="G258" s="39" t="s">
        <v>57</v>
      </c>
      <c r="H258" s="41">
        <f t="shared" ref="H258:H321" si="21">C258</f>
        <v>843598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493080</v>
      </c>
      <c r="D259" s="33">
        <f>D260+D263+D314</f>
        <v>517872</v>
      </c>
      <c r="E259" s="33">
        <f>E260+E263+E314</f>
        <v>517872</v>
      </c>
      <c r="G259" s="39" t="s">
        <v>590</v>
      </c>
      <c r="H259" s="41">
        <f t="shared" si="21"/>
        <v>493080</v>
      </c>
      <c r="I259" s="42"/>
      <c r="J259" s="40" t="b">
        <f>AND(H259=I259)</f>
        <v>0</v>
      </c>
    </row>
    <row r="260" spans="1:10" outlineLevel="1">
      <c r="A260" s="166" t="s">
        <v>268</v>
      </c>
      <c r="B260" s="167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6" t="s">
        <v>269</v>
      </c>
      <c r="B263" s="167"/>
      <c r="C263" s="32">
        <f>C264+C265+C289+C296+C298+C302+C305+C308+C313</f>
        <v>462697</v>
      </c>
      <c r="D263" s="32">
        <f>D264+D265+D289+D296+D298+D302+D305+D308+D313</f>
        <v>462697</v>
      </c>
      <c r="E263" s="32">
        <f>E264+E265+E289+E296+E298+E302+E305+E308+E313</f>
        <v>462697</v>
      </c>
      <c r="H263" s="41">
        <f t="shared" si="21"/>
        <v>462697</v>
      </c>
    </row>
    <row r="264" spans="1:10" outlineLevel="2">
      <c r="A264" s="6">
        <v>1101</v>
      </c>
      <c r="B264" s="4" t="s">
        <v>34</v>
      </c>
      <c r="C264" s="5">
        <v>152323</v>
      </c>
      <c r="D264" s="5">
        <f>C264</f>
        <v>152323</v>
      </c>
      <c r="E264" s="5">
        <f>D264</f>
        <v>152323</v>
      </c>
      <c r="H264" s="41">
        <f t="shared" si="21"/>
        <v>152323</v>
      </c>
    </row>
    <row r="265" spans="1:10" outlineLevel="2">
      <c r="A265" s="6">
        <v>1101</v>
      </c>
      <c r="B265" s="4" t="s">
        <v>35</v>
      </c>
      <c r="C265" s="5">
        <f>SUM(C266:C288)</f>
        <v>212914</v>
      </c>
      <c r="D265" s="5">
        <f>SUM(D266:D288)</f>
        <v>212914</v>
      </c>
      <c r="E265" s="5">
        <f>SUM(E266:E288)</f>
        <v>212914</v>
      </c>
      <c r="H265" s="41">
        <f t="shared" si="21"/>
        <v>212914</v>
      </c>
    </row>
    <row r="266" spans="1:10" outlineLevel="3">
      <c r="A266" s="29"/>
      <c r="B266" s="28" t="s">
        <v>218</v>
      </c>
      <c r="C266" s="30">
        <v>8975</v>
      </c>
      <c r="D266" s="30">
        <f>C266</f>
        <v>8975</v>
      </c>
      <c r="E266" s="30">
        <f>D266</f>
        <v>8975</v>
      </c>
      <c r="H266" s="41">
        <f t="shared" si="21"/>
        <v>8975</v>
      </c>
    </row>
    <row r="267" spans="1:10" outlineLevel="3">
      <c r="A267" s="29"/>
      <c r="B267" s="28" t="s">
        <v>219</v>
      </c>
      <c r="C267" s="30">
        <v>108559</v>
      </c>
      <c r="D267" s="30">
        <f t="shared" ref="D267:E282" si="22">C267</f>
        <v>108559</v>
      </c>
      <c r="E267" s="30">
        <f t="shared" si="22"/>
        <v>108559</v>
      </c>
      <c r="H267" s="41">
        <f t="shared" si="21"/>
        <v>108559</v>
      </c>
    </row>
    <row r="268" spans="1:10" outlineLevel="3">
      <c r="A268" s="29"/>
      <c r="B268" s="28" t="s">
        <v>220</v>
      </c>
      <c r="C268" s="30">
        <v>420</v>
      </c>
      <c r="D268" s="30">
        <f t="shared" si="22"/>
        <v>420</v>
      </c>
      <c r="E268" s="30">
        <f t="shared" si="22"/>
        <v>420</v>
      </c>
      <c r="H268" s="41">
        <f t="shared" si="21"/>
        <v>420</v>
      </c>
    </row>
    <row r="269" spans="1:10" outlineLevel="3">
      <c r="A269" s="29"/>
      <c r="B269" s="28" t="s">
        <v>221</v>
      </c>
      <c r="C269" s="30">
        <v>420</v>
      </c>
      <c r="D269" s="30">
        <f t="shared" si="22"/>
        <v>420</v>
      </c>
      <c r="E269" s="30">
        <f t="shared" si="22"/>
        <v>420</v>
      </c>
      <c r="H269" s="41">
        <f t="shared" si="21"/>
        <v>420</v>
      </c>
    </row>
    <row r="270" spans="1:10" outlineLevel="3">
      <c r="A270" s="29"/>
      <c r="B270" s="28" t="s">
        <v>222</v>
      </c>
      <c r="C270" s="30">
        <v>7248</v>
      </c>
      <c r="D270" s="30">
        <f t="shared" si="22"/>
        <v>7248</v>
      </c>
      <c r="E270" s="30">
        <f t="shared" si="22"/>
        <v>7248</v>
      </c>
      <c r="H270" s="41">
        <f t="shared" si="21"/>
        <v>7248</v>
      </c>
    </row>
    <row r="271" spans="1:10" outlineLevel="3">
      <c r="A271" s="29"/>
      <c r="B271" s="28" t="s">
        <v>223</v>
      </c>
      <c r="C271" s="30">
        <v>11004</v>
      </c>
      <c r="D271" s="30">
        <f t="shared" si="22"/>
        <v>11004</v>
      </c>
      <c r="E271" s="30">
        <f t="shared" si="22"/>
        <v>11004</v>
      </c>
      <c r="H271" s="41">
        <f t="shared" si="21"/>
        <v>11004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67048</v>
      </c>
      <c r="D286" s="30">
        <f t="shared" si="23"/>
        <v>67048</v>
      </c>
      <c r="E286" s="30">
        <f t="shared" si="23"/>
        <v>67048</v>
      </c>
      <c r="H286" s="41">
        <f t="shared" si="21"/>
        <v>67048</v>
      </c>
    </row>
    <row r="287" spans="1:8" outlineLevel="3">
      <c r="A287" s="29"/>
      <c r="B287" s="28" t="s">
        <v>239</v>
      </c>
      <c r="C287" s="30">
        <v>6240</v>
      </c>
      <c r="D287" s="30">
        <f t="shared" si="23"/>
        <v>6240</v>
      </c>
      <c r="E287" s="30">
        <f t="shared" si="23"/>
        <v>6240</v>
      </c>
      <c r="H287" s="41">
        <f t="shared" si="21"/>
        <v>6240</v>
      </c>
    </row>
    <row r="288" spans="1:8" outlineLevel="3">
      <c r="A288" s="29"/>
      <c r="B288" s="28" t="s">
        <v>240</v>
      </c>
      <c r="C288" s="30">
        <v>3000</v>
      </c>
      <c r="D288" s="30">
        <f t="shared" si="23"/>
        <v>3000</v>
      </c>
      <c r="E288" s="30">
        <f t="shared" si="23"/>
        <v>3000</v>
      </c>
      <c r="H288" s="41">
        <f t="shared" si="21"/>
        <v>3000</v>
      </c>
    </row>
    <row r="289" spans="1:8" outlineLevel="2">
      <c r="A289" s="6">
        <v>1101</v>
      </c>
      <c r="B289" s="4" t="s">
        <v>36</v>
      </c>
      <c r="C289" s="5">
        <f>SUM(C290:C295)</f>
        <v>4089</v>
      </c>
      <c r="D289" s="5">
        <f>SUM(D290:D295)</f>
        <v>4089</v>
      </c>
      <c r="E289" s="5">
        <f>SUM(E290:E295)</f>
        <v>4089</v>
      </c>
      <c r="H289" s="41">
        <f t="shared" si="21"/>
        <v>4089</v>
      </c>
    </row>
    <row r="290" spans="1:8" outlineLevel="3">
      <c r="A290" s="29"/>
      <c r="B290" s="28" t="s">
        <v>241</v>
      </c>
      <c r="C290" s="30">
        <v>2400</v>
      </c>
      <c r="D290" s="30">
        <f>C290</f>
        <v>2400</v>
      </c>
      <c r="E290" s="30">
        <f>D290</f>
        <v>2400</v>
      </c>
      <c r="H290" s="41">
        <f t="shared" si="21"/>
        <v>2400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609</v>
      </c>
      <c r="D292" s="30">
        <f t="shared" si="24"/>
        <v>609</v>
      </c>
      <c r="E292" s="30">
        <f t="shared" si="24"/>
        <v>609</v>
      </c>
      <c r="H292" s="41">
        <f t="shared" si="21"/>
        <v>609</v>
      </c>
    </row>
    <row r="293" spans="1:8" outlineLevel="3">
      <c r="A293" s="29"/>
      <c r="B293" s="28" t="s">
        <v>244</v>
      </c>
      <c r="C293" s="30">
        <v>420</v>
      </c>
      <c r="D293" s="30">
        <f t="shared" si="24"/>
        <v>420</v>
      </c>
      <c r="E293" s="30">
        <f t="shared" si="24"/>
        <v>420</v>
      </c>
      <c r="H293" s="41">
        <f t="shared" si="21"/>
        <v>420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660</v>
      </c>
      <c r="D295" s="30">
        <f t="shared" si="24"/>
        <v>660</v>
      </c>
      <c r="E295" s="30">
        <f t="shared" si="24"/>
        <v>660</v>
      </c>
      <c r="H295" s="41">
        <f t="shared" si="21"/>
        <v>660</v>
      </c>
    </row>
    <row r="296" spans="1:8" outlineLevel="2">
      <c r="A296" s="6">
        <v>1101</v>
      </c>
      <c r="B296" s="4" t="s">
        <v>247</v>
      </c>
      <c r="C296" s="5">
        <f>SUM(C297)</f>
        <v>800</v>
      </c>
      <c r="D296" s="5">
        <f>SUM(D297)</f>
        <v>800</v>
      </c>
      <c r="E296" s="5">
        <f>SUM(E297)</f>
        <v>800</v>
      </c>
      <c r="H296" s="41">
        <f t="shared" si="21"/>
        <v>800</v>
      </c>
    </row>
    <row r="297" spans="1:8" outlineLevel="3">
      <c r="A297" s="29"/>
      <c r="B297" s="28" t="s">
        <v>111</v>
      </c>
      <c r="C297" s="30">
        <v>800</v>
      </c>
      <c r="D297" s="30">
        <f>C297</f>
        <v>800</v>
      </c>
      <c r="E297" s="30">
        <f>D297</f>
        <v>800</v>
      </c>
      <c r="H297" s="41">
        <f t="shared" si="21"/>
        <v>800</v>
      </c>
    </row>
    <row r="298" spans="1:8" outlineLevel="2">
      <c r="A298" s="6">
        <v>1101</v>
      </c>
      <c r="B298" s="4" t="s">
        <v>37</v>
      </c>
      <c r="C298" s="5">
        <f>SUM(C299:C301)</f>
        <v>9908</v>
      </c>
      <c r="D298" s="5">
        <f>SUM(D299:D301)</f>
        <v>9908</v>
      </c>
      <c r="E298" s="5">
        <f>SUM(E299:E301)</f>
        <v>9908</v>
      </c>
      <c r="H298" s="41">
        <f t="shared" si="21"/>
        <v>9908</v>
      </c>
    </row>
    <row r="299" spans="1:8" outlineLevel="3">
      <c r="A299" s="29"/>
      <c r="B299" s="28" t="s">
        <v>248</v>
      </c>
      <c r="C299" s="30">
        <v>4054</v>
      </c>
      <c r="D299" s="30">
        <f>C299</f>
        <v>4054</v>
      </c>
      <c r="E299" s="30">
        <f>D299</f>
        <v>4054</v>
      </c>
      <c r="H299" s="41">
        <f t="shared" si="21"/>
        <v>4054</v>
      </c>
    </row>
    <row r="300" spans="1:8" outlineLevel="3">
      <c r="A300" s="29"/>
      <c r="B300" s="28" t="s">
        <v>249</v>
      </c>
      <c r="C300" s="30">
        <v>5854</v>
      </c>
      <c r="D300" s="30">
        <f t="shared" ref="D300:E301" si="25">C300</f>
        <v>5854</v>
      </c>
      <c r="E300" s="30">
        <f t="shared" si="25"/>
        <v>5854</v>
      </c>
      <c r="H300" s="41">
        <f t="shared" si="21"/>
        <v>5854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2626</v>
      </c>
      <c r="D302" s="5">
        <f>SUM(D303:D304)</f>
        <v>2626</v>
      </c>
      <c r="E302" s="5">
        <f>SUM(E303:E304)</f>
        <v>2626</v>
      </c>
      <c r="H302" s="41">
        <f t="shared" si="21"/>
        <v>2626</v>
      </c>
    </row>
    <row r="303" spans="1:8" outlineLevel="3">
      <c r="A303" s="29"/>
      <c r="B303" s="28" t="s">
        <v>252</v>
      </c>
      <c r="C303" s="30">
        <v>2376</v>
      </c>
      <c r="D303" s="30">
        <f>C303</f>
        <v>2376</v>
      </c>
      <c r="E303" s="30">
        <f>D303</f>
        <v>2376</v>
      </c>
      <c r="H303" s="41">
        <f t="shared" si="21"/>
        <v>2376</v>
      </c>
    </row>
    <row r="304" spans="1:8" outlineLevel="3">
      <c r="A304" s="29"/>
      <c r="B304" s="28" t="s">
        <v>253</v>
      </c>
      <c r="C304" s="30">
        <v>250</v>
      </c>
      <c r="D304" s="30">
        <f>C304</f>
        <v>250</v>
      </c>
      <c r="E304" s="30">
        <f>D304</f>
        <v>250</v>
      </c>
      <c r="H304" s="41">
        <f t="shared" si="21"/>
        <v>250</v>
      </c>
    </row>
    <row r="305" spans="1:8" outlineLevel="2">
      <c r="A305" s="6">
        <v>1101</v>
      </c>
      <c r="B305" s="4" t="s">
        <v>38</v>
      </c>
      <c r="C305" s="5">
        <f>SUM(C306:C307)</f>
        <v>6342</v>
      </c>
      <c r="D305" s="5">
        <f>SUM(D306:D307)</f>
        <v>6342</v>
      </c>
      <c r="E305" s="5">
        <f>SUM(E306:E307)</f>
        <v>6342</v>
      </c>
      <c r="H305" s="41">
        <f t="shared" si="21"/>
        <v>6342</v>
      </c>
    </row>
    <row r="306" spans="1:8" outlineLevel="3">
      <c r="A306" s="29"/>
      <c r="B306" s="28" t="s">
        <v>254</v>
      </c>
      <c r="C306" s="30">
        <v>4517</v>
      </c>
      <c r="D306" s="30">
        <f>C306</f>
        <v>4517</v>
      </c>
      <c r="E306" s="30">
        <f>D306</f>
        <v>4517</v>
      </c>
      <c r="H306" s="41">
        <f t="shared" si="21"/>
        <v>4517</v>
      </c>
    </row>
    <row r="307" spans="1:8" outlineLevel="3">
      <c r="A307" s="29"/>
      <c r="B307" s="28" t="s">
        <v>255</v>
      </c>
      <c r="C307" s="30">
        <v>1825</v>
      </c>
      <c r="D307" s="30">
        <f>C307</f>
        <v>1825</v>
      </c>
      <c r="E307" s="30">
        <f>D307</f>
        <v>1825</v>
      </c>
      <c r="H307" s="41">
        <f t="shared" si="21"/>
        <v>1825</v>
      </c>
    </row>
    <row r="308" spans="1:8" outlineLevel="2">
      <c r="A308" s="6">
        <v>1101</v>
      </c>
      <c r="B308" s="4" t="s">
        <v>39</v>
      </c>
      <c r="C308" s="5">
        <v>73695</v>
      </c>
      <c r="D308" s="5">
        <v>73695</v>
      </c>
      <c r="E308" s="5">
        <v>73695</v>
      </c>
      <c r="H308" s="41">
        <f t="shared" si="21"/>
        <v>73695</v>
      </c>
    </row>
    <row r="309" spans="1:8" outlineLevel="3">
      <c r="A309" s="29"/>
      <c r="B309" s="28" t="s">
        <v>256</v>
      </c>
      <c r="C309" s="30">
        <v>0</v>
      </c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>
        <v>0</v>
      </c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0</v>
      </c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6" t="s">
        <v>601</v>
      </c>
      <c r="B314" s="167"/>
      <c r="C314" s="32">
        <f>C315+C325+C331+C336+C337+C338+C328</f>
        <v>29423</v>
      </c>
      <c r="D314" s="32">
        <f>D315+D325+D331+D336+D337+D338+D328</f>
        <v>54215</v>
      </c>
      <c r="E314" s="32">
        <f>E315+E325+E331+E336+E337+E338+E328</f>
        <v>54215</v>
      </c>
      <c r="H314" s="41">
        <f t="shared" si="21"/>
        <v>29423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24792</v>
      </c>
      <c r="D325" s="5">
        <f>SUM(D326:D327)</f>
        <v>24792</v>
      </c>
      <c r="E325" s="5">
        <f>SUM(E326:E327)</f>
        <v>24792</v>
      </c>
      <c r="H325" s="41">
        <f t="shared" si="28"/>
        <v>24792</v>
      </c>
    </row>
    <row r="326" spans="1:8" outlineLevel="3">
      <c r="A326" s="29"/>
      <c r="B326" s="28" t="s">
        <v>264</v>
      </c>
      <c r="C326" s="30">
        <v>24792</v>
      </c>
      <c r="D326" s="30">
        <f>C326</f>
        <v>24792</v>
      </c>
      <c r="E326" s="30">
        <f>D326</f>
        <v>24792</v>
      </c>
      <c r="H326" s="41">
        <f t="shared" si="28"/>
        <v>24792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4631</v>
      </c>
      <c r="D331" s="5">
        <v>29423</v>
      </c>
      <c r="E331" s="5">
        <v>29423</v>
      </c>
      <c r="H331" s="41">
        <f t="shared" si="28"/>
        <v>4631</v>
      </c>
    </row>
    <row r="332" spans="1:8" outlineLevel="3">
      <c r="A332" s="29"/>
      <c r="B332" s="28" t="s">
        <v>256</v>
      </c>
      <c r="C332" s="30">
        <v>0</v>
      </c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>
        <v>0</v>
      </c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0</v>
      </c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2" t="s">
        <v>270</v>
      </c>
      <c r="B339" s="163"/>
      <c r="C339" s="33">
        <f>C340+C444+C482</f>
        <v>309933</v>
      </c>
      <c r="D339" s="33">
        <f>D340+D444+D482</f>
        <v>309933</v>
      </c>
      <c r="E339" s="33">
        <f>E340+E444+E482</f>
        <v>309933</v>
      </c>
      <c r="G339" s="39" t="s">
        <v>591</v>
      </c>
      <c r="H339" s="41">
        <f t="shared" si="28"/>
        <v>309933</v>
      </c>
      <c r="I339" s="42"/>
      <c r="J339" s="40" t="b">
        <f>AND(H339=I339)</f>
        <v>0</v>
      </c>
    </row>
    <row r="340" spans="1:10" outlineLevel="1">
      <c r="A340" s="166" t="s">
        <v>271</v>
      </c>
      <c r="B340" s="167"/>
      <c r="C340" s="32">
        <f>C341+C342+C343+C344+C347+C348+C353+C356+C357+C362+C367+C368+C371+C372+C373+C376+C377+C378+C382+C388+C391+C392+C395+C398+C399+C404+C407+C408+C409+C412+C415+C416+C419+C420+C421+C422+C429+C443</f>
        <v>280933</v>
      </c>
      <c r="D340" s="32">
        <f>D341+D342+D343+D344+D347+D348+D353+D356+D357+D362+D367+BH290668+D371+D372+D373+D376+D377+D378+D382+D388+D391+D392+D395+D398+D399+D404+D407+D408+D409+D412+D415+D416+D419+D420+D421+D422+D429+D443</f>
        <v>280933</v>
      </c>
      <c r="E340" s="32">
        <f>E341+E342+E343+E344+E347+E348+E353+E356+E357+E362+E367+BI290668+E371+E372+E373+E376+E377+E378+E382+E388+E391+E392+E395+E398+E399+E404+E407+E408+E409+E412+E415+E416+E419+E420+E421+E422+E429+E443</f>
        <v>280933</v>
      </c>
      <c r="H340" s="41">
        <f t="shared" si="28"/>
        <v>280933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4119</v>
      </c>
      <c r="D342" s="5">
        <f t="shared" ref="D342:E343" si="31">C342</f>
        <v>4119</v>
      </c>
      <c r="E342" s="5">
        <f t="shared" si="31"/>
        <v>4119</v>
      </c>
      <c r="H342" s="41">
        <f t="shared" si="28"/>
        <v>4119</v>
      </c>
    </row>
    <row r="343" spans="1:10" outlineLevel="2">
      <c r="A343" s="6">
        <v>2201</v>
      </c>
      <c r="B343" s="4" t="s">
        <v>41</v>
      </c>
      <c r="C343" s="5">
        <v>145000</v>
      </c>
      <c r="D343" s="5">
        <f t="shared" si="31"/>
        <v>145000</v>
      </c>
      <c r="E343" s="5">
        <f t="shared" si="31"/>
        <v>145000</v>
      </c>
      <c r="H343" s="41">
        <f t="shared" si="28"/>
        <v>145000</v>
      </c>
    </row>
    <row r="344" spans="1:10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28"/>
        <v>5000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  <c r="H348" s="41">
        <f t="shared" si="28"/>
        <v>30000</v>
      </c>
    </row>
    <row r="349" spans="1:10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  <c r="H349" s="41">
        <f t="shared" si="28"/>
        <v>30000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8"/>
        <v>400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200</v>
      </c>
      <c r="D356" s="5">
        <f t="shared" si="34"/>
        <v>200</v>
      </c>
      <c r="E356" s="5">
        <f t="shared" si="34"/>
        <v>200</v>
      </c>
      <c r="H356" s="41">
        <f t="shared" si="28"/>
        <v>200</v>
      </c>
    </row>
    <row r="357" spans="1:8" outlineLevel="2">
      <c r="A357" s="6">
        <v>2201</v>
      </c>
      <c r="B357" s="4" t="s">
        <v>285</v>
      </c>
      <c r="C357" s="5">
        <f>SUM(C358:C361)</f>
        <v>9500</v>
      </c>
      <c r="D357" s="5">
        <f>SUM(D358:D361)</f>
        <v>9500</v>
      </c>
      <c r="E357" s="5">
        <f>SUM(E358:E361)</f>
        <v>9500</v>
      </c>
      <c r="H357" s="41">
        <f t="shared" si="28"/>
        <v>9500</v>
      </c>
    </row>
    <row r="358" spans="1:8" outlineLevel="3">
      <c r="A358" s="29"/>
      <c r="B358" s="28" t="s">
        <v>286</v>
      </c>
      <c r="C358" s="30">
        <v>6500</v>
      </c>
      <c r="D358" s="30">
        <f>C358</f>
        <v>6500</v>
      </c>
      <c r="E358" s="30">
        <f>D358</f>
        <v>6500</v>
      </c>
      <c r="H358" s="41">
        <f t="shared" si="28"/>
        <v>6500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34200</v>
      </c>
      <c r="D362" s="5">
        <f>SUM(D363:D366)</f>
        <v>34200</v>
      </c>
      <c r="E362" s="5">
        <f>SUM(E363:E366)</f>
        <v>34200</v>
      </c>
      <c r="H362" s="41">
        <f t="shared" si="28"/>
        <v>34200</v>
      </c>
    </row>
    <row r="363" spans="1:8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>
        <v>200</v>
      </c>
      <c r="D365" s="30">
        <f t="shared" si="36"/>
        <v>200</v>
      </c>
      <c r="E365" s="30">
        <f t="shared" si="36"/>
        <v>200</v>
      </c>
      <c r="H365" s="41">
        <f t="shared" si="28"/>
        <v>200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69</v>
      </c>
      <c r="D373" s="5">
        <f>SUM(D374:D375)</f>
        <v>69</v>
      </c>
      <c r="E373" s="5">
        <f>SUM(E374:E375)</f>
        <v>69</v>
      </c>
      <c r="H373" s="41">
        <f t="shared" si="28"/>
        <v>69</v>
      </c>
    </row>
    <row r="374" spans="1:8" outlineLevel="3">
      <c r="A374" s="29"/>
      <c r="B374" s="28" t="s">
        <v>299</v>
      </c>
      <c r="C374" s="30">
        <v>69</v>
      </c>
      <c r="D374" s="30">
        <f t="shared" ref="D374:E377" si="38">C374</f>
        <v>69</v>
      </c>
      <c r="E374" s="30">
        <f t="shared" si="38"/>
        <v>69</v>
      </c>
      <c r="H374" s="41">
        <f t="shared" si="28"/>
        <v>69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350</v>
      </c>
      <c r="D376" s="5">
        <f t="shared" si="38"/>
        <v>350</v>
      </c>
      <c r="E376" s="5">
        <f t="shared" si="38"/>
        <v>350</v>
      </c>
      <c r="H376" s="41">
        <f t="shared" si="28"/>
        <v>350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  <c r="H378" s="41">
        <f t="shared" si="28"/>
        <v>8000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7285</v>
      </c>
      <c r="D382" s="5">
        <f>SUM(D383:D387)</f>
        <v>7285</v>
      </c>
      <c r="E382" s="5">
        <f>SUM(E383:E387)</f>
        <v>7285</v>
      </c>
      <c r="H382" s="41">
        <f t="shared" si="28"/>
        <v>7285</v>
      </c>
    </row>
    <row r="383" spans="1:8" outlineLevel="3">
      <c r="A383" s="29"/>
      <c r="B383" s="28" t="s">
        <v>304</v>
      </c>
      <c r="C383" s="30">
        <v>850</v>
      </c>
      <c r="D383" s="30">
        <f>C383</f>
        <v>850</v>
      </c>
      <c r="E383" s="30">
        <f>D383</f>
        <v>850</v>
      </c>
      <c r="H383" s="41">
        <f t="shared" si="28"/>
        <v>850</v>
      </c>
    </row>
    <row r="384" spans="1:8" outlineLevel="3">
      <c r="A384" s="29"/>
      <c r="B384" s="28" t="s">
        <v>305</v>
      </c>
      <c r="C384" s="30">
        <v>2435</v>
      </c>
      <c r="D384" s="30">
        <f t="shared" ref="D384:E387" si="40">C384</f>
        <v>2435</v>
      </c>
      <c r="E384" s="30">
        <f t="shared" si="40"/>
        <v>2435</v>
      </c>
      <c r="H384" s="41">
        <f t="shared" si="28"/>
        <v>2435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5850</v>
      </c>
      <c r="D392" s="5">
        <f>SUM(D393:D394)</f>
        <v>5850</v>
      </c>
      <c r="E392" s="5">
        <f>SUM(E393:E394)</f>
        <v>5850</v>
      </c>
      <c r="H392" s="41">
        <f t="shared" si="41"/>
        <v>5850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5850</v>
      </c>
      <c r="D394" s="30">
        <f>C394</f>
        <v>5850</v>
      </c>
      <c r="E394" s="30">
        <f>D394</f>
        <v>5850</v>
      </c>
      <c r="H394" s="41">
        <f t="shared" si="41"/>
        <v>5850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800</v>
      </c>
      <c r="D399" s="5">
        <f>SUM(D400:D403)</f>
        <v>800</v>
      </c>
      <c r="E399" s="5">
        <f>SUM(E400:E403)</f>
        <v>800</v>
      </c>
      <c r="H399" s="41">
        <f t="shared" si="41"/>
        <v>800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800</v>
      </c>
      <c r="D403" s="30">
        <f t="shared" si="44"/>
        <v>800</v>
      </c>
      <c r="E403" s="30">
        <f t="shared" si="44"/>
        <v>800</v>
      </c>
      <c r="H403" s="41">
        <f t="shared" si="41"/>
        <v>800</v>
      </c>
    </row>
    <row r="404" spans="1:8" outlineLevel="2">
      <c r="A404" s="6">
        <v>2201</v>
      </c>
      <c r="B404" s="4" t="s">
        <v>322</v>
      </c>
      <c r="C404" s="5">
        <f>SUM(C405:C406)</f>
        <v>1200</v>
      </c>
      <c r="D404" s="5">
        <f>SUM(D405:D406)</f>
        <v>1200</v>
      </c>
      <c r="E404" s="5">
        <f>SUM(E405:E406)</f>
        <v>1200</v>
      </c>
      <c r="H404" s="41">
        <f t="shared" si="41"/>
        <v>1200</v>
      </c>
    </row>
    <row r="405" spans="1:8" outlineLevel="3">
      <c r="A405" s="29"/>
      <c r="B405" s="28" t="s">
        <v>323</v>
      </c>
      <c r="C405" s="30">
        <v>300</v>
      </c>
      <c r="D405" s="30">
        <f t="shared" ref="D405:E408" si="45">C405</f>
        <v>300</v>
      </c>
      <c r="E405" s="30">
        <f t="shared" si="45"/>
        <v>300</v>
      </c>
      <c r="H405" s="41">
        <f t="shared" si="41"/>
        <v>300</v>
      </c>
    </row>
    <row r="406" spans="1:8" outlineLevel="3">
      <c r="A406" s="29"/>
      <c r="B406" s="28" t="s">
        <v>324</v>
      </c>
      <c r="C406" s="30">
        <v>900</v>
      </c>
      <c r="D406" s="30">
        <f t="shared" si="45"/>
        <v>900</v>
      </c>
      <c r="E406" s="30">
        <f t="shared" si="45"/>
        <v>900</v>
      </c>
      <c r="H406" s="41">
        <f t="shared" si="41"/>
        <v>900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2000</v>
      </c>
      <c r="D415" s="5">
        <f t="shared" si="46"/>
        <v>2000</v>
      </c>
      <c r="E415" s="5">
        <f t="shared" si="46"/>
        <v>2000</v>
      </c>
      <c r="H415" s="41">
        <f t="shared" si="41"/>
        <v>2000</v>
      </c>
    </row>
    <row r="416" spans="1:8" outlineLevel="2" collapsed="1">
      <c r="A416" s="6">
        <v>2201</v>
      </c>
      <c r="B416" s="4" t="s">
        <v>332</v>
      </c>
      <c r="C416" s="5">
        <v>910</v>
      </c>
      <c r="D416" s="5">
        <v>910</v>
      </c>
      <c r="E416" s="5">
        <v>910</v>
      </c>
      <c r="H416" s="41">
        <f t="shared" si="41"/>
        <v>910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200</v>
      </c>
      <c r="D420" s="5">
        <f t="shared" si="47"/>
        <v>200</v>
      </c>
      <c r="E420" s="5">
        <f t="shared" si="47"/>
        <v>200</v>
      </c>
      <c r="H420" s="41">
        <f t="shared" si="41"/>
        <v>200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  <c r="H422" s="41">
        <f t="shared" si="41"/>
        <v>350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350</v>
      </c>
      <c r="D427" s="30">
        <f t="shared" si="48"/>
        <v>350</v>
      </c>
      <c r="E427" s="30">
        <f t="shared" si="48"/>
        <v>350</v>
      </c>
      <c r="H427" s="41">
        <f t="shared" si="41"/>
        <v>350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6" t="s">
        <v>357</v>
      </c>
      <c r="B444" s="167"/>
      <c r="C444" s="32">
        <f>C445+C454+C455+C459+C462+C463+C468+C474+C477+C480+C481+C450</f>
        <v>29000</v>
      </c>
      <c r="D444" s="32">
        <f>D445+D454+D455+D459+D462+D463+D468+D474+D477+D480+D481+D450</f>
        <v>29000</v>
      </c>
      <c r="E444" s="32">
        <f>E445+E454+E455+E459+E462+E463+E468+E474+E477+E480+E481+E450</f>
        <v>29000</v>
      </c>
      <c r="H444" s="41">
        <f t="shared" si="41"/>
        <v>29000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11000</v>
      </c>
      <c r="D445" s="5">
        <f>SUM(D446:D449)</f>
        <v>11000</v>
      </c>
      <c r="E445" s="5">
        <f>SUM(E446:E449)</f>
        <v>11000</v>
      </c>
      <c r="H445" s="41">
        <f t="shared" si="41"/>
        <v>11000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9000</v>
      </c>
      <c r="D449" s="30">
        <f t="shared" si="50"/>
        <v>9000</v>
      </c>
      <c r="E449" s="30">
        <f t="shared" si="50"/>
        <v>9000</v>
      </c>
      <c r="H449" s="41">
        <f t="shared" si="41"/>
        <v>9000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51"/>
        <v>3000</v>
      </c>
    </row>
    <row r="460" spans="1:8" ht="15" customHeight="1" outlineLevel="3">
      <c r="A460" s="28"/>
      <c r="B460" s="28" t="s">
        <v>369</v>
      </c>
      <c r="C460" s="30">
        <v>3000</v>
      </c>
      <c r="D460" s="30">
        <f t="shared" ref="D460:E462" si="54">C460</f>
        <v>3000</v>
      </c>
      <c r="E460" s="30">
        <f t="shared" si="54"/>
        <v>3000</v>
      </c>
      <c r="H460" s="41">
        <f t="shared" si="51"/>
        <v>3000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6" t="s">
        <v>388</v>
      </c>
      <c r="B482" s="16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2" t="s">
        <v>389</v>
      </c>
      <c r="B483" s="173"/>
      <c r="C483" s="35">
        <f>C484+C504+C509+C522+C528+C538</f>
        <v>40585</v>
      </c>
      <c r="D483" s="35">
        <f>D484+D504+D509+D522+D528+D538</f>
        <v>40585</v>
      </c>
      <c r="E483" s="35">
        <f>E484+E504+E509+E522+E528+E538</f>
        <v>40585</v>
      </c>
      <c r="G483" s="39" t="s">
        <v>592</v>
      </c>
      <c r="H483" s="41">
        <f t="shared" si="51"/>
        <v>40585</v>
      </c>
      <c r="I483" s="42"/>
      <c r="J483" s="40" t="b">
        <f>AND(H483=I483)</f>
        <v>0</v>
      </c>
    </row>
    <row r="484" spans="1:10" outlineLevel="1">
      <c r="A484" s="166" t="s">
        <v>390</v>
      </c>
      <c r="B484" s="167"/>
      <c r="C484" s="32">
        <f>C485+C486+C490+C491+C494+C497+C500+C501+C502+C503</f>
        <v>16815</v>
      </c>
      <c r="D484" s="32">
        <f>D485+D486+D490+D491+D494+D497+D500+D501+D502+D503</f>
        <v>16815</v>
      </c>
      <c r="E484" s="32">
        <f>E485+E486+E490+E491+E494+E497+E500+E501+E502+E503</f>
        <v>16815</v>
      </c>
      <c r="H484" s="41">
        <f t="shared" si="51"/>
        <v>16815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5998</v>
      </c>
      <c r="D486" s="5">
        <f>SUM(D487:D489)</f>
        <v>5998</v>
      </c>
      <c r="E486" s="5">
        <f>SUM(E487:E489)</f>
        <v>5998</v>
      </c>
      <c r="H486" s="41">
        <f t="shared" si="51"/>
        <v>5998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5998</v>
      </c>
      <c r="D488" s="30">
        <f t="shared" ref="D488:E489" si="58">C488</f>
        <v>5998</v>
      </c>
      <c r="E488" s="30">
        <f t="shared" si="58"/>
        <v>5998</v>
      </c>
      <c r="H488" s="41">
        <f t="shared" si="51"/>
        <v>5998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600</v>
      </c>
      <c r="D494" s="5">
        <f>SUM(D495:D496)</f>
        <v>600</v>
      </c>
      <c r="E494" s="5">
        <f>SUM(E495:E496)</f>
        <v>600</v>
      </c>
      <c r="H494" s="41">
        <f t="shared" si="51"/>
        <v>600</v>
      </c>
    </row>
    <row r="495" spans="1:10" ht="15" customHeight="1" outlineLevel="3">
      <c r="A495" s="28"/>
      <c r="B495" s="28" t="s">
        <v>401</v>
      </c>
      <c r="C495" s="30">
        <v>600</v>
      </c>
      <c r="D495" s="30">
        <f>C495</f>
        <v>600</v>
      </c>
      <c r="E495" s="30">
        <f>D495</f>
        <v>600</v>
      </c>
      <c r="H495" s="41">
        <f t="shared" si="51"/>
        <v>600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8217</v>
      </c>
      <c r="D500" s="5">
        <f t="shared" si="59"/>
        <v>8217</v>
      </c>
      <c r="E500" s="5">
        <f t="shared" si="59"/>
        <v>8217</v>
      </c>
      <c r="H500" s="41">
        <f t="shared" si="51"/>
        <v>8217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6" t="s">
        <v>410</v>
      </c>
      <c r="B504" s="167"/>
      <c r="C504" s="32">
        <f>SUM(C505:C508)</f>
        <v>2853</v>
      </c>
      <c r="D504" s="32">
        <f>SUM(D505:D508)</f>
        <v>2853</v>
      </c>
      <c r="E504" s="32">
        <f>SUM(E505:E508)</f>
        <v>2853</v>
      </c>
      <c r="H504" s="41">
        <f t="shared" si="51"/>
        <v>2853</v>
      </c>
    </row>
    <row r="505" spans="1:12" outlineLevel="2" collapsed="1">
      <c r="A505" s="6">
        <v>3303</v>
      </c>
      <c r="B505" s="4" t="s">
        <v>411</v>
      </c>
      <c r="C505" s="5">
        <v>2153</v>
      </c>
      <c r="D505" s="5">
        <f>C505</f>
        <v>2153</v>
      </c>
      <c r="E505" s="5">
        <f>D505</f>
        <v>2153</v>
      </c>
      <c r="H505" s="41">
        <f t="shared" si="51"/>
        <v>2153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700</v>
      </c>
      <c r="D507" s="5">
        <f t="shared" si="60"/>
        <v>700</v>
      </c>
      <c r="E507" s="5">
        <f t="shared" si="60"/>
        <v>700</v>
      </c>
      <c r="H507" s="41">
        <f t="shared" si="51"/>
        <v>700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6" t="s">
        <v>414</v>
      </c>
      <c r="B509" s="167"/>
      <c r="C509" s="32">
        <f>C510+C511+C512+C513+C517+C518+C519+C520+C521</f>
        <v>20000</v>
      </c>
      <c r="D509" s="32">
        <f>D510+D511+D512+D513+D517+D518+D519+D520+D521</f>
        <v>20000</v>
      </c>
      <c r="E509" s="32">
        <f>E510+E511+E512+E513+E517+E518+E519+E520+E521</f>
        <v>20000</v>
      </c>
      <c r="F509" s="51"/>
      <c r="H509" s="41">
        <f t="shared" si="51"/>
        <v>20000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2550</v>
      </c>
      <c r="D517" s="5">
        <f t="shared" si="62"/>
        <v>2550</v>
      </c>
      <c r="E517" s="5">
        <f t="shared" si="62"/>
        <v>2550</v>
      </c>
      <c r="H517" s="41">
        <f t="shared" si="63"/>
        <v>2550</v>
      </c>
    </row>
    <row r="518" spans="1:8" outlineLevel="2">
      <c r="A518" s="6">
        <v>3305</v>
      </c>
      <c r="B518" s="4" t="s">
        <v>423</v>
      </c>
      <c r="C518" s="5">
        <v>400</v>
      </c>
      <c r="D518" s="5">
        <f t="shared" si="62"/>
        <v>400</v>
      </c>
      <c r="E518" s="5">
        <f t="shared" si="62"/>
        <v>400</v>
      </c>
      <c r="H518" s="41">
        <f t="shared" si="63"/>
        <v>400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15000</v>
      </c>
      <c r="D520" s="5">
        <f t="shared" si="62"/>
        <v>15000</v>
      </c>
      <c r="E520" s="5">
        <f t="shared" si="62"/>
        <v>15000</v>
      </c>
      <c r="H520" s="41">
        <f t="shared" si="63"/>
        <v>15000</v>
      </c>
    </row>
    <row r="521" spans="1:8" outlineLevel="2">
      <c r="A521" s="6">
        <v>3305</v>
      </c>
      <c r="B521" s="4" t="s">
        <v>409</v>
      </c>
      <c r="C521" s="5">
        <v>1050</v>
      </c>
      <c r="D521" s="5">
        <f t="shared" si="62"/>
        <v>1050</v>
      </c>
      <c r="E521" s="5">
        <f t="shared" si="62"/>
        <v>1050</v>
      </c>
      <c r="H521" s="41">
        <f t="shared" si="63"/>
        <v>1050</v>
      </c>
    </row>
    <row r="522" spans="1:8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6" t="s">
        <v>441</v>
      </c>
      <c r="B538" s="167"/>
      <c r="C538" s="32">
        <f>SUM(C539:C544)</f>
        <v>917</v>
      </c>
      <c r="D538" s="32">
        <f>SUM(D539:D544)</f>
        <v>917</v>
      </c>
      <c r="E538" s="32">
        <f>SUM(E539:E544)</f>
        <v>917</v>
      </c>
      <c r="H538" s="41">
        <f t="shared" si="63"/>
        <v>917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917</v>
      </c>
      <c r="D540" s="5">
        <f t="shared" ref="D540:E543" si="66">C540</f>
        <v>917</v>
      </c>
      <c r="E540" s="5">
        <f t="shared" si="66"/>
        <v>917</v>
      </c>
      <c r="H540" s="41">
        <f t="shared" si="63"/>
        <v>917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4" t="s">
        <v>455</v>
      </c>
      <c r="B550" s="165"/>
      <c r="C550" s="36">
        <f>C551</f>
        <v>68029</v>
      </c>
      <c r="D550" s="36">
        <f>D551</f>
        <v>68029</v>
      </c>
      <c r="E550" s="36">
        <f>E551</f>
        <v>68029</v>
      </c>
      <c r="G550" s="39" t="s">
        <v>59</v>
      </c>
      <c r="H550" s="41">
        <f t="shared" si="63"/>
        <v>68029</v>
      </c>
      <c r="I550" s="42"/>
      <c r="J550" s="40" t="b">
        <f>AND(H550=I550)</f>
        <v>0</v>
      </c>
    </row>
    <row r="551" spans="1:10">
      <c r="A551" s="162" t="s">
        <v>456</v>
      </c>
      <c r="B551" s="163"/>
      <c r="C551" s="33">
        <f>C552+C556</f>
        <v>68029</v>
      </c>
      <c r="D551" s="33">
        <f>D552+D556</f>
        <v>68029</v>
      </c>
      <c r="E551" s="33">
        <f>E552+E556</f>
        <v>68029</v>
      </c>
      <c r="G551" s="39" t="s">
        <v>594</v>
      </c>
      <c r="H551" s="41">
        <f t="shared" si="63"/>
        <v>68029</v>
      </c>
      <c r="I551" s="42"/>
      <c r="J551" s="40" t="b">
        <f>AND(H551=I551)</f>
        <v>0</v>
      </c>
    </row>
    <row r="552" spans="1:10" outlineLevel="1">
      <c r="A552" s="166" t="s">
        <v>457</v>
      </c>
      <c r="B552" s="167"/>
      <c r="C552" s="32">
        <f>SUM(C553:C555)</f>
        <v>68029</v>
      </c>
      <c r="D552" s="32">
        <f>SUM(D553:D555)</f>
        <v>68029</v>
      </c>
      <c r="E552" s="32">
        <f>SUM(E553:E555)</f>
        <v>68029</v>
      </c>
      <c r="H552" s="41">
        <f t="shared" si="63"/>
        <v>68029</v>
      </c>
    </row>
    <row r="553" spans="1:10" outlineLevel="2" collapsed="1">
      <c r="A553" s="6">
        <v>5500</v>
      </c>
      <c r="B553" s="4" t="s">
        <v>458</v>
      </c>
      <c r="C553" s="5">
        <v>68029</v>
      </c>
      <c r="D553" s="5">
        <f t="shared" ref="D553:E555" si="67">C553</f>
        <v>68029</v>
      </c>
      <c r="E553" s="5">
        <f t="shared" si="67"/>
        <v>68029</v>
      </c>
      <c r="H553" s="41">
        <f t="shared" si="63"/>
        <v>68029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8" t="s">
        <v>62</v>
      </c>
      <c r="B559" s="169"/>
      <c r="C559" s="37">
        <f>C560+C716+C725</f>
        <v>1319322</v>
      </c>
      <c r="D559" s="37">
        <v>1842312.9709999999</v>
      </c>
      <c r="E559" s="37">
        <v>1842312.9709999999</v>
      </c>
      <c r="G559" s="39" t="s">
        <v>62</v>
      </c>
      <c r="H559" s="41">
        <f t="shared" si="63"/>
        <v>1319322</v>
      </c>
      <c r="I559" s="42"/>
      <c r="J559" s="40" t="b">
        <f>AND(H559=I559)</f>
        <v>0</v>
      </c>
    </row>
    <row r="560" spans="1:10">
      <c r="A560" s="164" t="s">
        <v>464</v>
      </c>
      <c r="B560" s="165"/>
      <c r="C560" s="36">
        <f>C561+C638+C642+C645</f>
        <v>1200000</v>
      </c>
      <c r="D560" s="36">
        <f>D561+D638+D642+D645</f>
        <v>1200000</v>
      </c>
      <c r="E560" s="36">
        <f>E561+E638+E642+E645</f>
        <v>1200000</v>
      </c>
      <c r="G560" s="39" t="s">
        <v>61</v>
      </c>
      <c r="H560" s="41">
        <f t="shared" si="63"/>
        <v>1200000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1170000</v>
      </c>
      <c r="D561" s="38">
        <f>D562+D567+D568+D569+D576+D577+D581+D584+D585+D586+D587+D592+D595+D599+D603+D610+D616+D628</f>
        <v>1170000</v>
      </c>
      <c r="E561" s="38">
        <f>E562+E567+E568+E569+E576+E577+E581+E584+E585+E586+E587+E592+E595+E599+E603+E610+E616+E628</f>
        <v>1170000</v>
      </c>
      <c r="G561" s="39" t="s">
        <v>595</v>
      </c>
      <c r="H561" s="41">
        <f t="shared" si="63"/>
        <v>1170000</v>
      </c>
      <c r="I561" s="42"/>
      <c r="J561" s="40" t="b">
        <f>AND(H561=I561)</f>
        <v>0</v>
      </c>
    </row>
    <row r="562" spans="1:10" outlineLevel="1">
      <c r="A562" s="166" t="s">
        <v>466</v>
      </c>
      <c r="B562" s="167"/>
      <c r="C562" s="32">
        <f>SUM(C563:C566)</f>
        <v>35000</v>
      </c>
      <c r="D562" s="32">
        <f>SUM(D563:D566)</f>
        <v>35000</v>
      </c>
      <c r="E562" s="32">
        <f>SUM(E563:E566)</f>
        <v>35000</v>
      </c>
      <c r="H562" s="41">
        <f t="shared" si="63"/>
        <v>35000</v>
      </c>
    </row>
    <row r="563" spans="1:10" outlineLevel="2">
      <c r="A563" s="7">
        <v>6600</v>
      </c>
      <c r="B563" s="4" t="s">
        <v>468</v>
      </c>
      <c r="C563" s="5">
        <v>25000</v>
      </c>
      <c r="D563" s="5">
        <f>C563</f>
        <v>25000</v>
      </c>
      <c r="E563" s="5">
        <f>D563</f>
        <v>25000</v>
      </c>
      <c r="H563" s="41">
        <f t="shared" si="63"/>
        <v>25000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10000</v>
      </c>
      <c r="D566" s="5">
        <f t="shared" si="68"/>
        <v>10000</v>
      </c>
      <c r="E566" s="5">
        <f t="shared" si="68"/>
        <v>10000</v>
      </c>
      <c r="H566" s="41">
        <f t="shared" si="63"/>
        <v>10000</v>
      </c>
    </row>
    <row r="567" spans="1:10" outlineLevel="1">
      <c r="A567" s="166" t="s">
        <v>467</v>
      </c>
      <c r="B567" s="167"/>
      <c r="C567" s="31">
        <v>5000</v>
      </c>
      <c r="D567" s="31">
        <f>C567</f>
        <v>5000</v>
      </c>
      <c r="E567" s="31">
        <f>D567</f>
        <v>5000</v>
      </c>
      <c r="H567" s="41">
        <f t="shared" si="63"/>
        <v>5000</v>
      </c>
    </row>
    <row r="568" spans="1:10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6" t="s">
        <v>473</v>
      </c>
      <c r="B569" s="167"/>
      <c r="C569" s="32">
        <f>SUM(C570:C575)</f>
        <v>250000</v>
      </c>
      <c r="D569" s="32">
        <f>SUM(D570:D575)</f>
        <v>250000</v>
      </c>
      <c r="E569" s="32">
        <f>SUM(E570:E575)</f>
        <v>250000</v>
      </c>
      <c r="H569" s="41">
        <f t="shared" si="63"/>
        <v>250000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250000</v>
      </c>
      <c r="D572" s="5">
        <f t="shared" si="69"/>
        <v>250000</v>
      </c>
      <c r="E572" s="5">
        <f t="shared" si="69"/>
        <v>250000</v>
      </c>
      <c r="H572" s="41">
        <f t="shared" si="63"/>
        <v>250000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6" t="s">
        <v>481</v>
      </c>
      <c r="B577" s="16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6" t="s">
        <v>485</v>
      </c>
      <c r="B581" s="16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6" t="s">
        <v>488</v>
      </c>
      <c r="B584" s="16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6" t="s">
        <v>489</v>
      </c>
      <c r="B585" s="16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6" t="s">
        <v>490</v>
      </c>
      <c r="B586" s="16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6" t="s">
        <v>491</v>
      </c>
      <c r="B587" s="167"/>
      <c r="C587" s="32">
        <f>SUM(C588:C591)</f>
        <v>130000</v>
      </c>
      <c r="D587" s="32">
        <f>SUM(D588:D591)</f>
        <v>130000</v>
      </c>
      <c r="E587" s="32">
        <f>SUM(E588:E591)</f>
        <v>130000</v>
      </c>
      <c r="H587" s="41">
        <f t="shared" si="71"/>
        <v>130000</v>
      </c>
    </row>
    <row r="588" spans="1:8" outlineLevel="2">
      <c r="A588" s="7">
        <v>6610</v>
      </c>
      <c r="B588" s="4" t="s">
        <v>492</v>
      </c>
      <c r="C588" s="5">
        <v>130000</v>
      </c>
      <c r="D588" s="5">
        <f>C588</f>
        <v>130000</v>
      </c>
      <c r="E588" s="5">
        <f>D588</f>
        <v>130000</v>
      </c>
      <c r="H588" s="41">
        <f t="shared" si="71"/>
        <v>130000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6" t="s">
        <v>502</v>
      </c>
      <c r="B595" s="16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6" t="s">
        <v>503</v>
      </c>
      <c r="B599" s="167"/>
      <c r="C599" s="32">
        <f>SUM(C600:C602)</f>
        <v>450000</v>
      </c>
      <c r="D599" s="32">
        <f>SUM(D600:D602)</f>
        <v>450000</v>
      </c>
      <c r="E599" s="32">
        <f>SUM(E600:E602)</f>
        <v>450000</v>
      </c>
      <c r="H599" s="41">
        <f t="shared" si="71"/>
        <v>450000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450000</v>
      </c>
      <c r="D602" s="5">
        <f t="shared" si="75"/>
        <v>450000</v>
      </c>
      <c r="E602" s="5">
        <f t="shared" si="75"/>
        <v>450000</v>
      </c>
      <c r="H602" s="41">
        <f t="shared" si="71"/>
        <v>450000</v>
      </c>
    </row>
    <row r="603" spans="1:8" outlineLevel="1">
      <c r="A603" s="166" t="s">
        <v>506</v>
      </c>
      <c r="B603" s="167"/>
      <c r="C603" s="32">
        <f>SUM(C604:C609)</f>
        <v>300000</v>
      </c>
      <c r="D603" s="32">
        <f>SUM(D604:D609)</f>
        <v>300000</v>
      </c>
      <c r="E603" s="32">
        <f>SUM(E604:E609)</f>
        <v>300000</v>
      </c>
      <c r="H603" s="41">
        <f t="shared" si="71"/>
        <v>300000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300000</v>
      </c>
      <c r="D609" s="5">
        <f t="shared" si="76"/>
        <v>300000</v>
      </c>
      <c r="E609" s="5">
        <f t="shared" si="76"/>
        <v>300000</v>
      </c>
      <c r="H609" s="41">
        <f t="shared" si="71"/>
        <v>300000</v>
      </c>
    </row>
    <row r="610" spans="1:8" outlineLevel="1">
      <c r="A610" s="166" t="s">
        <v>513</v>
      </c>
      <c r="B610" s="16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6" t="s">
        <v>519</v>
      </c>
      <c r="B616" s="16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6" t="s">
        <v>531</v>
      </c>
      <c r="B628" s="16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2" t="s">
        <v>541</v>
      </c>
      <c r="B638" s="163"/>
      <c r="C638" s="38">
        <f>C639+C640+C641</f>
        <v>30000</v>
      </c>
      <c r="D638" s="38">
        <f>D639+D640+D641</f>
        <v>30000</v>
      </c>
      <c r="E638" s="38">
        <f>E639+E640+E641</f>
        <v>30000</v>
      </c>
      <c r="G638" s="39" t="s">
        <v>596</v>
      </c>
      <c r="H638" s="41">
        <f t="shared" si="71"/>
        <v>30000</v>
      </c>
      <c r="I638" s="42"/>
      <c r="J638" s="40" t="b">
        <f>AND(H638=I638)</f>
        <v>0</v>
      </c>
    </row>
    <row r="639" spans="1:10" outlineLevel="1">
      <c r="A639" s="166" t="s">
        <v>542</v>
      </c>
      <c r="B639" s="16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6" t="s">
        <v>543</v>
      </c>
      <c r="B640" s="16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6" t="s">
        <v>544</v>
      </c>
      <c r="B641" s="167"/>
      <c r="C641" s="32">
        <v>30000</v>
      </c>
      <c r="D641" s="32">
        <f t="shared" si="80"/>
        <v>30000</v>
      </c>
      <c r="E641" s="32">
        <f t="shared" si="80"/>
        <v>30000</v>
      </c>
      <c r="H641" s="41">
        <f t="shared" si="71"/>
        <v>30000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6" t="s">
        <v>556</v>
      </c>
      <c r="B668" s="16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6" t="s">
        <v>557</v>
      </c>
      <c r="B669" s="16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6" t="s">
        <v>558</v>
      </c>
      <c r="B670" s="16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6" t="s">
        <v>567</v>
      </c>
      <c r="B713" s="16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6" t="s">
        <v>568</v>
      </c>
      <c r="B714" s="16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6" t="s">
        <v>569</v>
      </c>
      <c r="B715" s="16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4" t="s">
        <v>570</v>
      </c>
      <c r="B716" s="165"/>
      <c r="C716" s="36">
        <f>C717</f>
        <v>100384</v>
      </c>
      <c r="D716" s="36">
        <f>D717</f>
        <v>100384</v>
      </c>
      <c r="E716" s="36">
        <f>E717</f>
        <v>100384</v>
      </c>
      <c r="G716" s="39" t="s">
        <v>66</v>
      </c>
      <c r="H716" s="41">
        <f t="shared" si="92"/>
        <v>100384</v>
      </c>
      <c r="I716" s="42"/>
      <c r="J716" s="40" t="b">
        <f>AND(H716=I716)</f>
        <v>0</v>
      </c>
    </row>
    <row r="717" spans="1:10">
      <c r="A717" s="162" t="s">
        <v>571</v>
      </c>
      <c r="B717" s="163"/>
      <c r="C717" s="33">
        <f>C718+C722</f>
        <v>100384</v>
      </c>
      <c r="D717" s="33">
        <f>D718+D722</f>
        <v>100384</v>
      </c>
      <c r="E717" s="33">
        <f>E718+E722</f>
        <v>100384</v>
      </c>
      <c r="G717" s="39" t="s">
        <v>599</v>
      </c>
      <c r="H717" s="41">
        <f t="shared" si="92"/>
        <v>100384</v>
      </c>
      <c r="I717" s="42"/>
      <c r="J717" s="40" t="b">
        <f>AND(H717=I717)</f>
        <v>0</v>
      </c>
    </row>
    <row r="718" spans="1:10" outlineLevel="1" collapsed="1">
      <c r="A718" s="160" t="s">
        <v>851</v>
      </c>
      <c r="B718" s="161"/>
      <c r="C718" s="31">
        <f>SUM(C719:C721)</f>
        <v>100384</v>
      </c>
      <c r="D718" s="31">
        <f>SUM(D719:D721)</f>
        <v>100384</v>
      </c>
      <c r="E718" s="31">
        <f>SUM(E719:E721)</f>
        <v>100384</v>
      </c>
      <c r="H718" s="41">
        <f t="shared" si="92"/>
        <v>100384</v>
      </c>
    </row>
    <row r="719" spans="1:10" ht="15" customHeight="1" outlineLevel="2">
      <c r="A719" s="6">
        <v>10950</v>
      </c>
      <c r="B719" s="4" t="s">
        <v>572</v>
      </c>
      <c r="C719" s="5">
        <v>100384</v>
      </c>
      <c r="D719" s="5">
        <f>C719</f>
        <v>100384</v>
      </c>
      <c r="E719" s="5">
        <f>D719</f>
        <v>100384</v>
      </c>
      <c r="H719" s="41">
        <f t="shared" si="92"/>
        <v>100384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4" t="s">
        <v>577</v>
      </c>
      <c r="B725" s="165"/>
      <c r="C725" s="36">
        <f>C726</f>
        <v>18938</v>
      </c>
      <c r="D725" s="36">
        <f>D726</f>
        <v>18938</v>
      </c>
      <c r="E725" s="36">
        <f>E726</f>
        <v>18938</v>
      </c>
      <c r="G725" s="39" t="s">
        <v>216</v>
      </c>
      <c r="H725" s="41">
        <f t="shared" si="92"/>
        <v>18938</v>
      </c>
      <c r="I725" s="42"/>
      <c r="J725" s="40" t="b">
        <f>AND(H725=I725)</f>
        <v>0</v>
      </c>
    </row>
    <row r="726" spans="1:10">
      <c r="A726" s="162" t="s">
        <v>588</v>
      </c>
      <c r="B726" s="163"/>
      <c r="C726" s="33">
        <f>C727+C730+C733+C739+C741+C743+C750+C755+C760+C765+C767+C771+C777</f>
        <v>18938</v>
      </c>
      <c r="D726" s="33">
        <f>D727+D730+D733+D739+D741+D743+D750+D755+D760+D765+D767+D771+D777</f>
        <v>18938</v>
      </c>
      <c r="E726" s="33">
        <f>E727+E730+E733+E739+E741+E743+E750+E755+E760+E765+E767+E771+E777</f>
        <v>18938</v>
      </c>
      <c r="G726" s="39" t="s">
        <v>600</v>
      </c>
      <c r="H726" s="41">
        <f t="shared" si="92"/>
        <v>18938</v>
      </c>
      <c r="I726" s="42"/>
      <c r="J726" s="40" t="b">
        <f>AND(H726=I726)</f>
        <v>0</v>
      </c>
    </row>
    <row r="727" spans="1:10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0" t="s">
        <v>848</v>
      </c>
      <c r="B730" s="16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0" t="s">
        <v>841</v>
      </c>
      <c r="B743" s="161"/>
      <c r="C743" s="31">
        <f>C744+C748+C749+C746</f>
        <v>12938</v>
      </c>
      <c r="D743" s="31">
        <f>D744+D748+D749+D746</f>
        <v>12938</v>
      </c>
      <c r="E743" s="31">
        <f>E744+E748+E749+E746</f>
        <v>12938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12938</v>
      </c>
      <c r="D746" s="5">
        <f>D747</f>
        <v>12938</v>
      </c>
      <c r="E746" s="5">
        <f>E747</f>
        <v>12938</v>
      </c>
    </row>
    <row r="747" spans="1:5" outlineLevel="3">
      <c r="A747" s="29"/>
      <c r="B747" s="28" t="s">
        <v>838</v>
      </c>
      <c r="C747" s="30">
        <v>12938</v>
      </c>
      <c r="D747" s="30">
        <f t="shared" ref="D747:E749" si="97">C747</f>
        <v>12938</v>
      </c>
      <c r="E747" s="30">
        <f t="shared" si="97"/>
        <v>12938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>
        <v>0</v>
      </c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0" t="s">
        <v>823</v>
      </c>
      <c r="B771" s="161"/>
      <c r="C771" s="31">
        <f>C772</f>
        <v>6000</v>
      </c>
      <c r="D771" s="31">
        <f>D772</f>
        <v>6000</v>
      </c>
      <c r="E771" s="31">
        <f>E772</f>
        <v>6000</v>
      </c>
    </row>
    <row r="772" spans="1:5" outlineLevel="2">
      <c r="A772" s="6">
        <v>2</v>
      </c>
      <c r="B772" s="4" t="s">
        <v>822</v>
      </c>
      <c r="C772" s="5">
        <f>C773+C774+C775+C776</f>
        <v>6000</v>
      </c>
      <c r="D772" s="5">
        <f>D773+D774+D775+D776</f>
        <v>6000</v>
      </c>
      <c r="E772" s="5">
        <f>E773+E774+E775+E776</f>
        <v>6000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>
        <v>6000</v>
      </c>
      <c r="D775" s="30">
        <f t="shared" si="101"/>
        <v>6000</v>
      </c>
      <c r="E775" s="30">
        <f t="shared" si="101"/>
        <v>6000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63" workbookViewId="0">
      <selection activeCell="F2" sqref="F2"/>
    </sheetView>
  </sheetViews>
  <sheetFormatPr baseColWidth="10" defaultColWidth="19.42578125" defaultRowHeight="15" outlineLevelRow="3"/>
  <cols>
    <col min="1" max="1" width="11.28515625" customWidth="1"/>
    <col min="2" max="2" width="107" customWidth="1"/>
  </cols>
  <sheetData>
    <row r="1" spans="1:14" ht="18.75">
      <c r="A1" s="176" t="s">
        <v>30</v>
      </c>
      <c r="B1" s="176"/>
      <c r="C1" s="176"/>
      <c r="D1" s="143" t="s">
        <v>853</v>
      </c>
      <c r="E1" s="143" t="s">
        <v>852</v>
      </c>
      <c r="G1" s="43" t="s">
        <v>31</v>
      </c>
      <c r="H1" s="44">
        <f>C2+C114</f>
        <v>1781800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f>C3+C67</f>
        <v>1644000</v>
      </c>
      <c r="D2" s="26">
        <f>D3+D67</f>
        <v>1644000</v>
      </c>
      <c r="E2" s="26">
        <f>E3+E67</f>
        <v>1644000</v>
      </c>
      <c r="G2" s="39" t="s">
        <v>60</v>
      </c>
      <c r="H2" s="41">
        <f>C2</f>
        <v>1644000</v>
      </c>
      <c r="I2" s="42"/>
      <c r="J2" s="40" t="b">
        <f>AND(H2=I2)</f>
        <v>0</v>
      </c>
    </row>
    <row r="3" spans="1:14">
      <c r="A3" s="181" t="s">
        <v>578</v>
      </c>
      <c r="B3" s="181"/>
      <c r="C3" s="23">
        <f>C4+C11+C38+C61</f>
        <v>762000</v>
      </c>
      <c r="D3" s="23">
        <f>D4+D11+D38+D61</f>
        <v>762000</v>
      </c>
      <c r="E3" s="23">
        <f>E4+E11+E38+E61</f>
        <v>762000</v>
      </c>
      <c r="G3" s="39" t="s">
        <v>57</v>
      </c>
      <c r="H3" s="41">
        <f t="shared" ref="H3:H66" si="0">C3</f>
        <v>762000</v>
      </c>
      <c r="I3" s="42"/>
      <c r="J3" s="40" t="b">
        <f>AND(H3=I3)</f>
        <v>0</v>
      </c>
    </row>
    <row r="4" spans="1:14" ht="15" customHeight="1">
      <c r="A4" s="177" t="s">
        <v>124</v>
      </c>
      <c r="B4" s="178"/>
      <c r="C4" s="21">
        <f>SUM(C5:C10)</f>
        <v>361000</v>
      </c>
      <c r="D4" s="21">
        <f>SUM(D5:D10)</f>
        <v>361000</v>
      </c>
      <c r="E4" s="21">
        <f>SUM(E5:E10)</f>
        <v>361000</v>
      </c>
      <c r="F4" s="17"/>
      <c r="G4" s="39" t="s">
        <v>53</v>
      </c>
      <c r="H4" s="41">
        <f t="shared" si="0"/>
        <v>361000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90000</v>
      </c>
      <c r="D5" s="2">
        <f>C5</f>
        <v>90000</v>
      </c>
      <c r="E5" s="2">
        <f>D5</f>
        <v>90000</v>
      </c>
      <c r="F5" s="17"/>
      <c r="G5" s="17"/>
      <c r="H5" s="41">
        <f t="shared" si="0"/>
        <v>90000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50000</v>
      </c>
      <c r="D6" s="2">
        <f t="shared" ref="D6:E10" si="1">C6</f>
        <v>50000</v>
      </c>
      <c r="E6" s="2">
        <f t="shared" si="1"/>
        <v>50000</v>
      </c>
      <c r="F6" s="17"/>
      <c r="G6" s="17"/>
      <c r="H6" s="41">
        <f t="shared" si="0"/>
        <v>50000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192000</v>
      </c>
      <c r="D7" s="2">
        <f t="shared" si="1"/>
        <v>192000</v>
      </c>
      <c r="E7" s="2">
        <f t="shared" si="1"/>
        <v>192000</v>
      </c>
      <c r="F7" s="17"/>
      <c r="G7" s="17"/>
      <c r="H7" s="41">
        <f t="shared" si="0"/>
        <v>192000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25000</v>
      </c>
      <c r="D8" s="2">
        <f t="shared" si="1"/>
        <v>25000</v>
      </c>
      <c r="E8" s="2">
        <f t="shared" si="1"/>
        <v>25000</v>
      </c>
      <c r="F8" s="17"/>
      <c r="G8" s="17"/>
      <c r="H8" s="41">
        <f t="shared" si="0"/>
        <v>25000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2000</v>
      </c>
      <c r="D9" s="2">
        <f t="shared" si="1"/>
        <v>2000</v>
      </c>
      <c r="E9" s="2">
        <f t="shared" si="1"/>
        <v>2000</v>
      </c>
      <c r="F9" s="17"/>
      <c r="G9" s="17"/>
      <c r="H9" s="41">
        <f t="shared" si="0"/>
        <v>2000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 collapsed="1">
      <c r="A11" s="177" t="s">
        <v>125</v>
      </c>
      <c r="B11" s="178"/>
      <c r="C11" s="21">
        <f>SUM(C12:C37)</f>
        <v>210000</v>
      </c>
      <c r="D11" s="21">
        <f>SUM(D12:D37)</f>
        <v>210000</v>
      </c>
      <c r="E11" s="21">
        <f>SUM(E12:E37)</f>
        <v>210000</v>
      </c>
      <c r="F11" s="17"/>
      <c r="G11" s="39" t="s">
        <v>54</v>
      </c>
      <c r="H11" s="41">
        <f t="shared" si="0"/>
        <v>210000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58000</v>
      </c>
      <c r="D12" s="2">
        <f>C12</f>
        <v>58000</v>
      </c>
      <c r="E12" s="2">
        <f>D12</f>
        <v>58000</v>
      </c>
      <c r="H12" s="41">
        <f t="shared" si="0"/>
        <v>58000</v>
      </c>
    </row>
    <row r="13" spans="1:14" hidden="1" outlineLevel="1">
      <c r="A13" s="3">
        <v>2102</v>
      </c>
      <c r="B13" s="1" t="s">
        <v>126</v>
      </c>
      <c r="C13" s="2">
        <v>72000</v>
      </c>
      <c r="D13" s="2">
        <f t="shared" ref="D13:E28" si="2">C13</f>
        <v>72000</v>
      </c>
      <c r="E13" s="2">
        <f t="shared" si="2"/>
        <v>72000</v>
      </c>
      <c r="H13" s="41">
        <f t="shared" si="0"/>
        <v>72000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11000</v>
      </c>
      <c r="D18" s="2">
        <f t="shared" si="2"/>
        <v>11000</v>
      </c>
      <c r="E18" s="2">
        <f t="shared" si="2"/>
        <v>11000</v>
      </c>
      <c r="H18" s="41">
        <f t="shared" si="0"/>
        <v>11000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8000</v>
      </c>
      <c r="D32" s="2">
        <f t="shared" si="3"/>
        <v>8000</v>
      </c>
      <c r="E32" s="2">
        <f t="shared" si="3"/>
        <v>8000</v>
      </c>
      <c r="H32" s="41">
        <f t="shared" si="0"/>
        <v>8000</v>
      </c>
    </row>
    <row r="33" spans="1:10" hidden="1" outlineLevel="1">
      <c r="A33" s="3">
        <v>2403</v>
      </c>
      <c r="B33" s="1" t="s">
        <v>144</v>
      </c>
      <c r="C33" s="2">
        <v>4000</v>
      </c>
      <c r="D33" s="2">
        <f t="shared" si="3"/>
        <v>4000</v>
      </c>
      <c r="E33" s="2">
        <f t="shared" si="3"/>
        <v>4000</v>
      </c>
      <c r="H33" s="41">
        <f t="shared" si="0"/>
        <v>4000</v>
      </c>
    </row>
    <row r="34" spans="1:10" hidden="1" outlineLevel="1">
      <c r="A34" s="3">
        <v>2404</v>
      </c>
      <c r="B34" s="1" t="s">
        <v>7</v>
      </c>
      <c r="C34" s="2">
        <v>38000</v>
      </c>
      <c r="D34" s="2">
        <f t="shared" si="3"/>
        <v>38000</v>
      </c>
      <c r="E34" s="2">
        <f t="shared" si="3"/>
        <v>38000</v>
      </c>
      <c r="H34" s="41">
        <f t="shared" si="0"/>
        <v>38000</v>
      </c>
    </row>
    <row r="35" spans="1:10" hidden="1" outlineLevel="1">
      <c r="A35" s="3">
        <v>2405</v>
      </c>
      <c r="B35" s="1" t="s">
        <v>8</v>
      </c>
      <c r="C35" s="2">
        <v>9000</v>
      </c>
      <c r="D35" s="2">
        <f t="shared" si="3"/>
        <v>9000</v>
      </c>
      <c r="E35" s="2">
        <f t="shared" si="3"/>
        <v>9000</v>
      </c>
      <c r="H35" s="41">
        <f t="shared" si="0"/>
        <v>9000</v>
      </c>
    </row>
    <row r="36" spans="1:10" hidden="1" outlineLevel="1">
      <c r="A36" s="3">
        <v>2406</v>
      </c>
      <c r="B36" s="1" t="s">
        <v>9</v>
      </c>
      <c r="C36" s="2">
        <v>10000</v>
      </c>
      <c r="D36" s="2">
        <f t="shared" si="3"/>
        <v>10000</v>
      </c>
      <c r="E36" s="2">
        <f t="shared" si="3"/>
        <v>10000</v>
      </c>
      <c r="H36" s="41">
        <f t="shared" si="0"/>
        <v>10000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7" t="s">
        <v>145</v>
      </c>
      <c r="B38" s="178"/>
      <c r="C38" s="21">
        <f>SUM(C39:C60)</f>
        <v>181000</v>
      </c>
      <c r="D38" s="21">
        <f>SUM(D39:D60)</f>
        <v>181000</v>
      </c>
      <c r="E38" s="21">
        <f>SUM(E39:E60)</f>
        <v>181000</v>
      </c>
      <c r="G38" s="39" t="s">
        <v>55</v>
      </c>
      <c r="H38" s="41">
        <f t="shared" si="0"/>
        <v>181000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hidden="1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hidden="1" outlineLevel="1">
      <c r="A41" s="20">
        <v>3103</v>
      </c>
      <c r="B41" s="20" t="s">
        <v>13</v>
      </c>
      <c r="C41" s="2">
        <v>15000</v>
      </c>
      <c r="D41" s="2">
        <f t="shared" si="4"/>
        <v>15000</v>
      </c>
      <c r="E41" s="2">
        <f t="shared" si="4"/>
        <v>15000</v>
      </c>
      <c r="H41" s="41">
        <f t="shared" si="0"/>
        <v>15000</v>
      </c>
    </row>
    <row r="42" spans="1:10" hidden="1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hidden="1" outlineLevel="1">
      <c r="A45" s="20">
        <v>3203</v>
      </c>
      <c r="B45" s="20" t="s">
        <v>16</v>
      </c>
      <c r="C45" s="2">
        <v>3900</v>
      </c>
      <c r="D45" s="2">
        <f t="shared" si="4"/>
        <v>3900</v>
      </c>
      <c r="E45" s="2">
        <f t="shared" si="4"/>
        <v>3900</v>
      </c>
      <c r="H45" s="41">
        <f t="shared" si="0"/>
        <v>3900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hidden="1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hidden="1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hidden="1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hidden="1" outlineLevel="1">
      <c r="A55" s="20">
        <v>3303</v>
      </c>
      <c r="B55" s="20" t="s">
        <v>153</v>
      </c>
      <c r="C55" s="2">
        <v>44000</v>
      </c>
      <c r="D55" s="2">
        <f t="shared" si="4"/>
        <v>44000</v>
      </c>
      <c r="E55" s="2">
        <f t="shared" si="4"/>
        <v>44000</v>
      </c>
      <c r="H55" s="41">
        <f t="shared" si="0"/>
        <v>44000</v>
      </c>
    </row>
    <row r="56" spans="1:10" hidden="1" outlineLevel="1">
      <c r="A56" s="20">
        <v>3303</v>
      </c>
      <c r="B56" s="20" t="s">
        <v>154</v>
      </c>
      <c r="C56" s="2">
        <v>22000</v>
      </c>
      <c r="D56" s="2">
        <f t="shared" ref="D56:E60" si="5">C56</f>
        <v>22000</v>
      </c>
      <c r="E56" s="2">
        <f t="shared" si="5"/>
        <v>22000</v>
      </c>
      <c r="H56" s="41">
        <f t="shared" si="0"/>
        <v>22000</v>
      </c>
    </row>
    <row r="57" spans="1:10" hidden="1" outlineLevel="1">
      <c r="A57" s="20">
        <v>3304</v>
      </c>
      <c r="B57" s="20" t="s">
        <v>155</v>
      </c>
      <c r="C57" s="2">
        <v>50000</v>
      </c>
      <c r="D57" s="2">
        <f t="shared" si="5"/>
        <v>50000</v>
      </c>
      <c r="E57" s="2">
        <f t="shared" si="5"/>
        <v>50000</v>
      </c>
      <c r="H57" s="41">
        <f t="shared" si="0"/>
        <v>50000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77" t="s">
        <v>158</v>
      </c>
      <c r="B61" s="178"/>
      <c r="C61" s="22">
        <f>SUM(C62:C66)</f>
        <v>10000</v>
      </c>
      <c r="D61" s="22">
        <f>SUM(D62:D66)</f>
        <v>10000</v>
      </c>
      <c r="E61" s="22">
        <f>SUM(E62:E66)</f>
        <v>10000</v>
      </c>
      <c r="G61" s="39" t="s">
        <v>105</v>
      </c>
      <c r="H61" s="41">
        <f t="shared" si="0"/>
        <v>10000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10000</v>
      </c>
      <c r="D62" s="2">
        <f>C62</f>
        <v>10000</v>
      </c>
      <c r="E62" s="2">
        <f>D62</f>
        <v>10000</v>
      </c>
      <c r="H62" s="41">
        <f t="shared" si="0"/>
        <v>10000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1" t="s">
        <v>579</v>
      </c>
      <c r="B67" s="181"/>
      <c r="C67" s="25">
        <f>C97+C68</f>
        <v>882000</v>
      </c>
      <c r="D67" s="25">
        <f>D97+D68</f>
        <v>882000</v>
      </c>
      <c r="E67" s="25">
        <f>E97+E68</f>
        <v>882000</v>
      </c>
      <c r="G67" s="39" t="s">
        <v>59</v>
      </c>
      <c r="H67" s="41">
        <f t="shared" ref="H67:H130" si="7">C67</f>
        <v>882000</v>
      </c>
      <c r="I67" s="42"/>
      <c r="J67" s="40" t="b">
        <f>AND(H67=I67)</f>
        <v>0</v>
      </c>
    </row>
    <row r="68" spans="1:10">
      <c r="A68" s="177" t="s">
        <v>163</v>
      </c>
      <c r="B68" s="178"/>
      <c r="C68" s="21">
        <f>SUM(C69:C96)</f>
        <v>71000</v>
      </c>
      <c r="D68" s="21">
        <f>SUM(D69:D96)</f>
        <v>71000</v>
      </c>
      <c r="E68" s="21">
        <f>SUM(E69:E96)</f>
        <v>71000</v>
      </c>
      <c r="G68" s="39" t="s">
        <v>56</v>
      </c>
      <c r="H68" s="41">
        <f t="shared" si="7"/>
        <v>71000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1000</v>
      </c>
      <c r="D76" s="2">
        <f t="shared" si="8"/>
        <v>1000</v>
      </c>
      <c r="E76" s="2">
        <f t="shared" si="8"/>
        <v>1000</v>
      </c>
      <c r="H76" s="41">
        <f t="shared" si="7"/>
        <v>1000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30000</v>
      </c>
      <c r="D79" s="2">
        <f t="shared" si="8"/>
        <v>30000</v>
      </c>
      <c r="E79" s="2">
        <f t="shared" si="8"/>
        <v>30000</v>
      </c>
      <c r="H79" s="41">
        <f t="shared" si="7"/>
        <v>30000</v>
      </c>
    </row>
    <row r="80" spans="1:10" ht="15" hidden="1" customHeight="1" outlineLevel="1">
      <c r="A80" s="3">
        <v>5202</v>
      </c>
      <c r="B80" s="2" t="s">
        <v>172</v>
      </c>
      <c r="C80" s="2">
        <v>5500</v>
      </c>
      <c r="D80" s="2">
        <f t="shared" si="8"/>
        <v>5500</v>
      </c>
      <c r="E80" s="2">
        <f t="shared" si="8"/>
        <v>5500</v>
      </c>
      <c r="H80" s="41">
        <f t="shared" si="7"/>
        <v>5500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3000</v>
      </c>
      <c r="D85" s="2">
        <f t="shared" si="8"/>
        <v>3000</v>
      </c>
      <c r="E85" s="2">
        <f t="shared" si="8"/>
        <v>3000</v>
      </c>
      <c r="H85" s="41">
        <f t="shared" si="7"/>
        <v>3000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30000</v>
      </c>
      <c r="D93" s="2">
        <f t="shared" si="9"/>
        <v>30000</v>
      </c>
      <c r="E93" s="2">
        <f t="shared" si="9"/>
        <v>30000</v>
      </c>
      <c r="H93" s="41">
        <f t="shared" si="7"/>
        <v>30000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811000</v>
      </c>
      <c r="D97" s="21">
        <f>SUM(D98:D113)</f>
        <v>811000</v>
      </c>
      <c r="E97" s="21">
        <f>SUM(E98:E113)</f>
        <v>811000</v>
      </c>
      <c r="G97" s="39" t="s">
        <v>58</v>
      </c>
      <c r="H97" s="41">
        <f t="shared" si="7"/>
        <v>811000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800000</v>
      </c>
      <c r="D98" s="2">
        <f>C98</f>
        <v>800000</v>
      </c>
      <c r="E98" s="2">
        <f>D98</f>
        <v>800000</v>
      </c>
      <c r="H98" s="41">
        <f t="shared" si="7"/>
        <v>800000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4000</v>
      </c>
      <c r="D109" s="2">
        <f t="shared" si="10"/>
        <v>4000</v>
      </c>
      <c r="E109" s="2">
        <f t="shared" si="10"/>
        <v>4000</v>
      </c>
      <c r="H109" s="41">
        <f t="shared" si="7"/>
        <v>4000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2" t="s">
        <v>62</v>
      </c>
      <c r="B114" s="183"/>
      <c r="C114" s="26">
        <f>C115+C152+C177</f>
        <v>137800</v>
      </c>
      <c r="D114" s="26">
        <f>D115+D152+D177</f>
        <v>137800</v>
      </c>
      <c r="E114" s="26">
        <f>E115+E152+E177</f>
        <v>137800</v>
      </c>
      <c r="G114" s="39" t="s">
        <v>62</v>
      </c>
      <c r="H114" s="41">
        <f t="shared" si="7"/>
        <v>137800</v>
      </c>
      <c r="I114" s="42"/>
      <c r="J114" s="40" t="b">
        <f>AND(H114=I114)</f>
        <v>0</v>
      </c>
    </row>
    <row r="115" spans="1:10">
      <c r="A115" s="179" t="s">
        <v>580</v>
      </c>
      <c r="B115" s="180"/>
      <c r="C115" s="23">
        <f>C116+C135</f>
        <v>137800</v>
      </c>
      <c r="D115" s="23">
        <f>D116+D135</f>
        <v>137800</v>
      </c>
      <c r="E115" s="23">
        <f>E116+E135</f>
        <v>137800</v>
      </c>
      <c r="G115" s="39" t="s">
        <v>61</v>
      </c>
      <c r="H115" s="41">
        <f t="shared" si="7"/>
        <v>137800</v>
      </c>
      <c r="I115" s="42"/>
      <c r="J115" s="40" t="b">
        <f>AND(H115=I115)</f>
        <v>0</v>
      </c>
    </row>
    <row r="116" spans="1:10" ht="15" customHeight="1">
      <c r="A116" s="177" t="s">
        <v>195</v>
      </c>
      <c r="B116" s="178"/>
      <c r="C116" s="21">
        <f>C117+C120+C123+C126+C129+C132</f>
        <v>81000</v>
      </c>
      <c r="D116" s="21">
        <f>D117+D120+D123+D126+D129+D132</f>
        <v>81000</v>
      </c>
      <c r="E116" s="21">
        <f>E117+E120+E123+E126+E129+E132</f>
        <v>81000</v>
      </c>
      <c r="G116" s="39" t="s">
        <v>583</v>
      </c>
      <c r="H116" s="41">
        <f t="shared" si="7"/>
        <v>81000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81000</v>
      </c>
      <c r="D117" s="2">
        <f>D118+D119</f>
        <v>81000</v>
      </c>
      <c r="E117" s="2">
        <f>E118+E119</f>
        <v>81000</v>
      </c>
      <c r="H117" s="41">
        <f t="shared" si="7"/>
        <v>81000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>
        <v>81000</v>
      </c>
      <c r="D119" s="128">
        <f>C119</f>
        <v>81000</v>
      </c>
      <c r="E119" s="128">
        <f>D119</f>
        <v>81000</v>
      </c>
      <c r="H119" s="41">
        <f t="shared" si="7"/>
        <v>81000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77" t="s">
        <v>202</v>
      </c>
      <c r="B135" s="178"/>
      <c r="C135" s="21">
        <f>C136+C140+C143+C146+C149</f>
        <v>56800</v>
      </c>
      <c r="D135" s="21">
        <f>D136+D140+D143+D146+D149</f>
        <v>56800</v>
      </c>
      <c r="E135" s="21">
        <f>E136+E140+E143+E146+E149</f>
        <v>56800</v>
      </c>
      <c r="G135" s="39" t="s">
        <v>584</v>
      </c>
      <c r="H135" s="41">
        <f t="shared" si="11"/>
        <v>56800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56800</v>
      </c>
      <c r="D136" s="2">
        <f>D137+D138+D139</f>
        <v>56800</v>
      </c>
      <c r="E136" s="2">
        <f>E137+E138+E139</f>
        <v>56800</v>
      </c>
      <c r="H136" s="41">
        <f t="shared" si="11"/>
        <v>56800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>
        <v>20000</v>
      </c>
      <c r="D138" s="128">
        <f t="shared" ref="D138:E139" si="12">C138</f>
        <v>20000</v>
      </c>
      <c r="E138" s="128">
        <f t="shared" si="12"/>
        <v>20000</v>
      </c>
      <c r="H138" s="41">
        <f t="shared" si="11"/>
        <v>20000</v>
      </c>
    </row>
    <row r="139" spans="1:10" ht="15" hidden="1" customHeight="1" outlineLevel="2">
      <c r="A139" s="130"/>
      <c r="B139" s="129" t="s">
        <v>861</v>
      </c>
      <c r="C139" s="128">
        <v>36800</v>
      </c>
      <c r="D139" s="128">
        <f t="shared" si="12"/>
        <v>36800</v>
      </c>
      <c r="E139" s="128">
        <f t="shared" si="12"/>
        <v>36800</v>
      </c>
      <c r="H139" s="41">
        <f t="shared" si="11"/>
        <v>36800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76" t="s">
        <v>67</v>
      </c>
      <c r="B256" s="176"/>
      <c r="C256" s="176"/>
      <c r="D256" s="143" t="s">
        <v>853</v>
      </c>
      <c r="E256" s="143" t="s">
        <v>852</v>
      </c>
      <c r="G256" s="47" t="s">
        <v>589</v>
      </c>
      <c r="H256" s="48">
        <f>C257+C559</f>
        <v>1781800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1572600</v>
      </c>
      <c r="D257" s="37">
        <f>D258+D550</f>
        <v>1572600</v>
      </c>
      <c r="E257" s="37">
        <f>E258+E550</f>
        <v>1572600</v>
      </c>
      <c r="G257" s="39" t="s">
        <v>60</v>
      </c>
      <c r="H257" s="41">
        <f>C257</f>
        <v>1572600</v>
      </c>
      <c r="I257" s="42"/>
      <c r="J257" s="40" t="b">
        <f>AND(H257=I257)</f>
        <v>0</v>
      </c>
    </row>
    <row r="258" spans="1:10">
      <c r="A258" s="164" t="s">
        <v>266</v>
      </c>
      <c r="B258" s="165"/>
      <c r="C258" s="36">
        <f>C259+C339+C483+C547</f>
        <v>1519500</v>
      </c>
      <c r="D258" s="36">
        <f>D259+D339+D483+D547</f>
        <v>1519500</v>
      </c>
      <c r="E258" s="36">
        <f>E259+E339+E483+E547</f>
        <v>1519500</v>
      </c>
      <c r="G258" s="39" t="s">
        <v>57</v>
      </c>
      <c r="H258" s="41">
        <f t="shared" ref="H258:H321" si="21">C258</f>
        <v>1519500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685900</v>
      </c>
      <c r="D259" s="33">
        <f>D260+D263+D314</f>
        <v>685900</v>
      </c>
      <c r="E259" s="33">
        <f>E260+E263+E314</f>
        <v>685900</v>
      </c>
      <c r="G259" s="39" t="s">
        <v>590</v>
      </c>
      <c r="H259" s="41">
        <f t="shared" si="21"/>
        <v>685900</v>
      </c>
      <c r="I259" s="42"/>
      <c r="J259" s="40" t="b">
        <f>AND(H259=I259)</f>
        <v>0</v>
      </c>
    </row>
    <row r="260" spans="1:10" hidden="1" outlineLevel="1">
      <c r="A260" s="166" t="s">
        <v>268</v>
      </c>
      <c r="B260" s="167"/>
      <c r="C260" s="32">
        <f>SUM(C261:C262)</f>
        <v>1000</v>
      </c>
      <c r="D260" s="32">
        <f>SUM(D261:D262)</f>
        <v>1000</v>
      </c>
      <c r="E260" s="32">
        <f>SUM(E261:E262)</f>
        <v>1000</v>
      </c>
      <c r="H260" s="41">
        <f t="shared" si="21"/>
        <v>1000</v>
      </c>
    </row>
    <row r="261" spans="1:10" hidden="1" outlineLevel="2">
      <c r="A261" s="7">
        <v>1100</v>
      </c>
      <c r="B261" s="4" t="s">
        <v>32</v>
      </c>
      <c r="C261" s="5">
        <v>1000</v>
      </c>
      <c r="D261" s="5">
        <f>C261</f>
        <v>1000</v>
      </c>
      <c r="E261" s="5">
        <f>D261</f>
        <v>1000</v>
      </c>
      <c r="H261" s="41">
        <f t="shared" si="21"/>
        <v>1000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6" t="s">
        <v>269</v>
      </c>
      <c r="B263" s="167"/>
      <c r="C263" s="32">
        <f>C264+C265+C289+C296+C298+C302+C305+C308+C313</f>
        <v>647900</v>
      </c>
      <c r="D263" s="32">
        <f>D264+D265+D289+D296+D298+D302+D305+D308+D313</f>
        <v>647900</v>
      </c>
      <c r="E263" s="32">
        <f>E264+E265+E289+E296+E298+E302+E305+E308+E313</f>
        <v>647900</v>
      </c>
      <c r="H263" s="41">
        <f t="shared" si="21"/>
        <v>647900</v>
      </c>
    </row>
    <row r="264" spans="1:10" hidden="1" outlineLevel="2">
      <c r="A264" s="6">
        <v>1101</v>
      </c>
      <c r="B264" s="4" t="s">
        <v>34</v>
      </c>
      <c r="C264" s="5">
        <v>183000</v>
      </c>
      <c r="D264" s="5">
        <f>C264</f>
        <v>183000</v>
      </c>
      <c r="E264" s="5">
        <f>D264</f>
        <v>183000</v>
      </c>
      <c r="H264" s="41">
        <f t="shared" si="21"/>
        <v>183000</v>
      </c>
    </row>
    <row r="265" spans="1:10" hidden="1" outlineLevel="2">
      <c r="A265" s="6">
        <v>1101</v>
      </c>
      <c r="B265" s="4" t="s">
        <v>35</v>
      </c>
      <c r="C265" s="5">
        <f>SUM(C266:C288)</f>
        <v>324000</v>
      </c>
      <c r="D265" s="5">
        <f>SUM(D266:D288)</f>
        <v>324000</v>
      </c>
      <c r="E265" s="5">
        <f>SUM(E266:E288)</f>
        <v>324000</v>
      </c>
      <c r="H265" s="41">
        <f t="shared" si="21"/>
        <v>324000</v>
      </c>
    </row>
    <row r="266" spans="1:10" hidden="1" outlineLevel="3">
      <c r="A266" s="29"/>
      <c r="B266" s="28" t="s">
        <v>218</v>
      </c>
      <c r="C266" s="30">
        <v>11000</v>
      </c>
      <c r="D266" s="30">
        <f>C266</f>
        <v>11000</v>
      </c>
      <c r="E266" s="30">
        <f>D266</f>
        <v>11000</v>
      </c>
      <c r="H266" s="41">
        <f t="shared" si="21"/>
        <v>11000</v>
      </c>
    </row>
    <row r="267" spans="1:10" hidden="1" outlineLevel="3">
      <c r="A267" s="29"/>
      <c r="B267" s="28" t="s">
        <v>219</v>
      </c>
      <c r="C267" s="30">
        <v>146000</v>
      </c>
      <c r="D267" s="30">
        <f t="shared" ref="D267:E282" si="22">C267</f>
        <v>146000</v>
      </c>
      <c r="E267" s="30">
        <f t="shared" si="22"/>
        <v>146000</v>
      </c>
      <c r="H267" s="41">
        <f t="shared" si="21"/>
        <v>146000</v>
      </c>
    </row>
    <row r="268" spans="1:10" hidden="1" outlineLevel="3">
      <c r="A268" s="29"/>
      <c r="B268" s="28" t="s">
        <v>220</v>
      </c>
      <c r="C268" s="30">
        <v>38000</v>
      </c>
      <c r="D268" s="30">
        <f t="shared" si="22"/>
        <v>38000</v>
      </c>
      <c r="E268" s="30">
        <f t="shared" si="22"/>
        <v>38000</v>
      </c>
      <c r="H268" s="41">
        <f t="shared" si="21"/>
        <v>38000</v>
      </c>
    </row>
    <row r="269" spans="1:10" hidden="1" outlineLevel="3">
      <c r="A269" s="29"/>
      <c r="B269" s="28" t="s">
        <v>221</v>
      </c>
      <c r="C269" s="30">
        <v>1000</v>
      </c>
      <c r="D269" s="30">
        <f t="shared" si="22"/>
        <v>1000</v>
      </c>
      <c r="E269" s="30">
        <f t="shared" si="22"/>
        <v>1000</v>
      </c>
      <c r="H269" s="41">
        <f t="shared" si="21"/>
        <v>1000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16000</v>
      </c>
      <c r="D271" s="30">
        <f t="shared" si="22"/>
        <v>16000</v>
      </c>
      <c r="E271" s="30">
        <f t="shared" si="22"/>
        <v>16000</v>
      </c>
      <c r="H271" s="41">
        <f t="shared" si="21"/>
        <v>16000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102000</v>
      </c>
      <c r="D286" s="30">
        <f t="shared" si="23"/>
        <v>102000</v>
      </c>
      <c r="E286" s="30">
        <f t="shared" si="23"/>
        <v>102000</v>
      </c>
      <c r="H286" s="41">
        <f t="shared" si="21"/>
        <v>102000</v>
      </c>
    </row>
    <row r="287" spans="1:8" hidden="1" outlineLevel="3">
      <c r="A287" s="29"/>
      <c r="B287" s="28" t="s">
        <v>239</v>
      </c>
      <c r="C287" s="30">
        <v>7000</v>
      </c>
      <c r="D287" s="30">
        <f t="shared" si="23"/>
        <v>7000</v>
      </c>
      <c r="E287" s="30">
        <f t="shared" si="23"/>
        <v>7000</v>
      </c>
      <c r="H287" s="41">
        <f t="shared" si="21"/>
        <v>7000</v>
      </c>
    </row>
    <row r="288" spans="1:8" hidden="1" outlineLevel="3">
      <c r="A288" s="29"/>
      <c r="B288" s="28" t="s">
        <v>240</v>
      </c>
      <c r="C288" s="30">
        <v>3000</v>
      </c>
      <c r="D288" s="30">
        <f t="shared" si="23"/>
        <v>3000</v>
      </c>
      <c r="E288" s="30">
        <f t="shared" si="23"/>
        <v>3000</v>
      </c>
      <c r="H288" s="41">
        <f t="shared" si="21"/>
        <v>3000</v>
      </c>
    </row>
    <row r="289" spans="1:8" hidden="1" outlineLevel="2">
      <c r="A289" s="6">
        <v>1101</v>
      </c>
      <c r="B289" s="4" t="s">
        <v>36</v>
      </c>
      <c r="C289" s="5">
        <f>SUM(C290:C295)</f>
        <v>5000</v>
      </c>
      <c r="D289" s="5">
        <f>SUM(D290:D295)</f>
        <v>5000</v>
      </c>
      <c r="E289" s="5">
        <f>SUM(E290:E295)</f>
        <v>5000</v>
      </c>
      <c r="H289" s="41">
        <f t="shared" si="21"/>
        <v>5000</v>
      </c>
    </row>
    <row r="290" spans="1:8" hidden="1" outlineLevel="3">
      <c r="A290" s="29"/>
      <c r="B290" s="28" t="s">
        <v>241</v>
      </c>
      <c r="C290" s="30">
        <v>3000</v>
      </c>
      <c r="D290" s="30">
        <f>C290</f>
        <v>3000</v>
      </c>
      <c r="E290" s="30">
        <f>D290</f>
        <v>3000</v>
      </c>
      <c r="H290" s="41">
        <f t="shared" si="21"/>
        <v>3000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>
        <v>1000</v>
      </c>
      <c r="D293" s="30">
        <f t="shared" si="24"/>
        <v>1000</v>
      </c>
      <c r="E293" s="30">
        <f t="shared" si="24"/>
        <v>1000</v>
      </c>
      <c r="H293" s="41">
        <f t="shared" si="21"/>
        <v>1000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1000</v>
      </c>
      <c r="D295" s="30">
        <f t="shared" si="24"/>
        <v>1000</v>
      </c>
      <c r="E295" s="30">
        <f t="shared" si="24"/>
        <v>1000</v>
      </c>
      <c r="H295" s="41">
        <f t="shared" si="21"/>
        <v>1000</v>
      </c>
    </row>
    <row r="296" spans="1:8" hidden="1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  <c r="H296" s="41">
        <f t="shared" si="21"/>
        <v>1000</v>
      </c>
    </row>
    <row r="297" spans="1:8" hidden="1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  <c r="H297" s="41">
        <f t="shared" si="21"/>
        <v>1000</v>
      </c>
    </row>
    <row r="298" spans="1:8" hidden="1" outlineLevel="2">
      <c r="A298" s="6">
        <v>1101</v>
      </c>
      <c r="B298" s="4" t="s">
        <v>37</v>
      </c>
      <c r="C298" s="5">
        <f>SUM(C299:C301)</f>
        <v>13900</v>
      </c>
      <c r="D298" s="5">
        <f>SUM(D299:D301)</f>
        <v>13900</v>
      </c>
      <c r="E298" s="5">
        <f>SUM(E299:E301)</f>
        <v>13900</v>
      </c>
      <c r="H298" s="41">
        <f t="shared" si="21"/>
        <v>13900</v>
      </c>
    </row>
    <row r="299" spans="1:8" hidden="1" outlineLevel="3">
      <c r="A299" s="29"/>
      <c r="B299" s="28" t="s">
        <v>248</v>
      </c>
      <c r="C299" s="30">
        <v>6600</v>
      </c>
      <c r="D299" s="30">
        <f>C299</f>
        <v>6600</v>
      </c>
      <c r="E299" s="30">
        <f>D299</f>
        <v>6600</v>
      </c>
      <c r="H299" s="41">
        <f t="shared" si="21"/>
        <v>6600</v>
      </c>
    </row>
    <row r="300" spans="1:8" hidden="1" outlineLevel="3">
      <c r="A300" s="29"/>
      <c r="B300" s="28" t="s">
        <v>249</v>
      </c>
      <c r="C300" s="30">
        <v>7300</v>
      </c>
      <c r="D300" s="30">
        <f t="shared" ref="D300:E301" si="25">C300</f>
        <v>7300</v>
      </c>
      <c r="E300" s="30">
        <f t="shared" si="25"/>
        <v>7300</v>
      </c>
      <c r="H300" s="41">
        <f t="shared" si="21"/>
        <v>7300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6000</v>
      </c>
      <c r="D302" s="5">
        <f>SUM(D303:D304)</f>
        <v>6000</v>
      </c>
      <c r="E302" s="5">
        <f>SUM(E303:E304)</f>
        <v>6000</v>
      </c>
      <c r="H302" s="41">
        <f t="shared" si="21"/>
        <v>6000</v>
      </c>
    </row>
    <row r="303" spans="1:8" hidden="1" outlineLevel="3">
      <c r="A303" s="29"/>
      <c r="B303" s="28" t="s">
        <v>252</v>
      </c>
      <c r="C303" s="30">
        <v>5000</v>
      </c>
      <c r="D303" s="30">
        <f>C303</f>
        <v>5000</v>
      </c>
      <c r="E303" s="30">
        <f>D303</f>
        <v>5000</v>
      </c>
      <c r="H303" s="41">
        <f t="shared" si="21"/>
        <v>5000</v>
      </c>
    </row>
    <row r="304" spans="1:8" hidden="1" outlineLevel="3">
      <c r="A304" s="29"/>
      <c r="B304" s="28" t="s">
        <v>253</v>
      </c>
      <c r="C304" s="30">
        <v>1000</v>
      </c>
      <c r="D304" s="30">
        <f>C304</f>
        <v>1000</v>
      </c>
      <c r="E304" s="30">
        <f>D304</f>
        <v>1000</v>
      </c>
      <c r="H304" s="41">
        <f t="shared" si="21"/>
        <v>1000</v>
      </c>
    </row>
    <row r="305" spans="1:8" hidden="1" outlineLevel="2">
      <c r="A305" s="6">
        <v>1101</v>
      </c>
      <c r="B305" s="4" t="s">
        <v>38</v>
      </c>
      <c r="C305" s="5">
        <f>SUM(C306:C307)</f>
        <v>7000</v>
      </c>
      <c r="D305" s="5">
        <f>SUM(D306:D307)</f>
        <v>7000</v>
      </c>
      <c r="E305" s="5">
        <f>SUM(E306:E307)</f>
        <v>7000</v>
      </c>
      <c r="H305" s="41">
        <f t="shared" si="21"/>
        <v>7000</v>
      </c>
    </row>
    <row r="306" spans="1:8" hidden="1" outlineLevel="3">
      <c r="A306" s="29"/>
      <c r="B306" s="28" t="s">
        <v>254</v>
      </c>
      <c r="C306" s="30">
        <v>5000</v>
      </c>
      <c r="D306" s="30">
        <f>C306</f>
        <v>5000</v>
      </c>
      <c r="E306" s="30">
        <f>D306</f>
        <v>5000</v>
      </c>
      <c r="H306" s="41">
        <f t="shared" si="21"/>
        <v>5000</v>
      </c>
    </row>
    <row r="307" spans="1:8" hidden="1" outlineLevel="3">
      <c r="A307" s="29"/>
      <c r="B307" s="28" t="s">
        <v>255</v>
      </c>
      <c r="C307" s="30">
        <v>2000</v>
      </c>
      <c r="D307" s="30">
        <f>C307</f>
        <v>2000</v>
      </c>
      <c r="E307" s="30">
        <f>D307</f>
        <v>2000</v>
      </c>
      <c r="H307" s="41">
        <f t="shared" si="21"/>
        <v>2000</v>
      </c>
    </row>
    <row r="308" spans="1:8" hidden="1" outlineLevel="2">
      <c r="A308" s="6">
        <v>1101</v>
      </c>
      <c r="B308" s="4" t="s">
        <v>39</v>
      </c>
      <c r="C308" s="5">
        <f>SUM(C309:C312)</f>
        <v>108000</v>
      </c>
      <c r="D308" s="5">
        <f>SUM(D309:D312)</f>
        <v>108000</v>
      </c>
      <c r="E308" s="5">
        <f>SUM(E309:E312)</f>
        <v>108000</v>
      </c>
      <c r="H308" s="41">
        <f t="shared" si="21"/>
        <v>108000</v>
      </c>
    </row>
    <row r="309" spans="1:8" hidden="1" outlineLevel="3">
      <c r="A309" s="29"/>
      <c r="B309" s="28" t="s">
        <v>256</v>
      </c>
      <c r="C309" s="30">
        <v>73000</v>
      </c>
      <c r="D309" s="30">
        <f>C309</f>
        <v>73000</v>
      </c>
      <c r="E309" s="30">
        <f>D309</f>
        <v>73000</v>
      </c>
      <c r="H309" s="41">
        <f t="shared" si="21"/>
        <v>73000</v>
      </c>
    </row>
    <row r="310" spans="1:8" hidden="1" outlineLevel="3">
      <c r="A310" s="29"/>
      <c r="B310" s="28" t="s">
        <v>257</v>
      </c>
      <c r="C310" s="30">
        <v>30000</v>
      </c>
      <c r="D310" s="30">
        <f t="shared" ref="D310:E312" si="26">C310</f>
        <v>30000</v>
      </c>
      <c r="E310" s="30">
        <f t="shared" si="26"/>
        <v>30000</v>
      </c>
      <c r="H310" s="41">
        <f t="shared" si="21"/>
        <v>30000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5000</v>
      </c>
      <c r="D312" s="30">
        <f t="shared" si="26"/>
        <v>5000</v>
      </c>
      <c r="E312" s="30">
        <f t="shared" si="26"/>
        <v>5000</v>
      </c>
      <c r="H312" s="41">
        <f t="shared" si="21"/>
        <v>5000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6" t="s">
        <v>601</v>
      </c>
      <c r="B314" s="167"/>
      <c r="C314" s="32">
        <f>C315+C325+C331+C336+C337+C338+C328</f>
        <v>37000</v>
      </c>
      <c r="D314" s="32">
        <f>D315+D325+D331+D336+D337+D338+D328</f>
        <v>37000</v>
      </c>
      <c r="E314" s="32">
        <f>E315+E325+E331+E336+E337+E338+E328</f>
        <v>37000</v>
      </c>
      <c r="H314" s="41">
        <f t="shared" si="21"/>
        <v>37000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30000</v>
      </c>
      <c r="D325" s="5">
        <f>SUM(D326:D327)</f>
        <v>30000</v>
      </c>
      <c r="E325" s="5">
        <f>SUM(E326:E327)</f>
        <v>30000</v>
      </c>
      <c r="H325" s="41">
        <f t="shared" si="28"/>
        <v>30000</v>
      </c>
    </row>
    <row r="326" spans="1:8" hidden="1" outlineLevel="3">
      <c r="A326" s="29"/>
      <c r="B326" s="28" t="s">
        <v>264</v>
      </c>
      <c r="C326" s="30">
        <v>30000</v>
      </c>
      <c r="D326" s="30">
        <f>C326</f>
        <v>30000</v>
      </c>
      <c r="E326" s="30">
        <f>D326</f>
        <v>30000</v>
      </c>
      <c r="H326" s="41">
        <f t="shared" si="28"/>
        <v>30000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7000</v>
      </c>
      <c r="D331" s="5">
        <f>SUM(D332:D335)</f>
        <v>7000</v>
      </c>
      <c r="E331" s="5">
        <f>SUM(E332:E335)</f>
        <v>7000</v>
      </c>
      <c r="H331" s="41">
        <f t="shared" si="28"/>
        <v>7000</v>
      </c>
    </row>
    <row r="332" spans="1:8" hidden="1" outlineLevel="3">
      <c r="A332" s="29"/>
      <c r="B332" s="28" t="s">
        <v>256</v>
      </c>
      <c r="C332" s="30">
        <v>4000</v>
      </c>
      <c r="D332" s="30">
        <f>C332</f>
        <v>4000</v>
      </c>
      <c r="E332" s="30">
        <f>D332</f>
        <v>4000</v>
      </c>
      <c r="H332" s="41">
        <f t="shared" si="28"/>
        <v>4000</v>
      </c>
    </row>
    <row r="333" spans="1:8" hidden="1" outlineLevel="3">
      <c r="A333" s="29"/>
      <c r="B333" s="28" t="s">
        <v>257</v>
      </c>
      <c r="C333" s="30">
        <v>2000</v>
      </c>
      <c r="D333" s="30">
        <f t="shared" ref="D333:E335" si="29">C333</f>
        <v>2000</v>
      </c>
      <c r="E333" s="30">
        <f t="shared" si="29"/>
        <v>2000</v>
      </c>
      <c r="H333" s="41">
        <f t="shared" si="28"/>
        <v>2000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>
        <v>1000</v>
      </c>
      <c r="D335" s="30">
        <f t="shared" si="29"/>
        <v>1000</v>
      </c>
      <c r="E335" s="30">
        <f t="shared" si="29"/>
        <v>1000</v>
      </c>
      <c r="H335" s="41">
        <f t="shared" si="28"/>
        <v>1000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2" t="s">
        <v>270</v>
      </c>
      <c r="B339" s="163"/>
      <c r="C339" s="33">
        <f>C340+C444+C482</f>
        <v>694500</v>
      </c>
      <c r="D339" s="33">
        <f>D340+D444+D482</f>
        <v>694500</v>
      </c>
      <c r="E339" s="33">
        <f>E340+E444+E482</f>
        <v>694500</v>
      </c>
      <c r="G339" s="39" t="s">
        <v>591</v>
      </c>
      <c r="H339" s="41">
        <f t="shared" si="28"/>
        <v>694500</v>
      </c>
      <c r="I339" s="42"/>
      <c r="J339" s="40" t="b">
        <f>AND(H339=I339)</f>
        <v>0</v>
      </c>
    </row>
    <row r="340" spans="1:10" hidden="1" outlineLevel="1">
      <c r="A340" s="166" t="s">
        <v>271</v>
      </c>
      <c r="B340" s="167"/>
      <c r="C340" s="32">
        <f>C341+C342+C343+C344+C347+C348+C353+C356+C357+C362+C367+C368+C371+C372+C373+C376+C377+C378+C382+C388+C391+C392+C395+C398+C399+C404+C407+C408+C409+C412+C415+C416+C419+C420+C421+C422+C429+C443</f>
        <v>469500</v>
      </c>
      <c r="D340" s="32">
        <f>D341+D342+D343+D344+D347+D348+D353+D356+D357+D362+D367+BH290668+D371+D372+D373+D376+D377+D378+D382+D388+D391+D392+D395+D398+D399+D404+D407+D408+D409+D412+D415+D416+D419+D420+D421+D422+D429+D443</f>
        <v>469500</v>
      </c>
      <c r="E340" s="32">
        <f>E341+E342+E343+E344+E347+E348+E353+E356+E357+E362+E367+BI290668+E371+E372+E373+E376+E377+E378+E382+E388+E391+E392+E395+E398+E399+E404+E407+E408+E409+E412+E415+E416+E419+E420+E421+E422+E429+E443</f>
        <v>469500</v>
      </c>
      <c r="H340" s="41">
        <f t="shared" si="28"/>
        <v>469500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hidden="1" outlineLevel="2">
      <c r="A343" s="6">
        <v>2201</v>
      </c>
      <c r="B343" s="4" t="s">
        <v>41</v>
      </c>
      <c r="C343" s="5">
        <v>215000</v>
      </c>
      <c r="D343" s="5">
        <f t="shared" si="31"/>
        <v>215000</v>
      </c>
      <c r="E343" s="5">
        <f t="shared" si="31"/>
        <v>215000</v>
      </c>
      <c r="H343" s="41">
        <f t="shared" si="28"/>
        <v>215000</v>
      </c>
    </row>
    <row r="344" spans="1:10" hidden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hidden="1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hidden="1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hidden="1" outlineLevel="2">
      <c r="A348" s="6">
        <v>2201</v>
      </c>
      <c r="B348" s="4" t="s">
        <v>277</v>
      </c>
      <c r="C348" s="5">
        <f>SUM(C349:C352)</f>
        <v>48000</v>
      </c>
      <c r="D348" s="5">
        <f>SUM(D349:D352)</f>
        <v>48000</v>
      </c>
      <c r="E348" s="5">
        <f>SUM(E349:E352)</f>
        <v>48000</v>
      </c>
      <c r="H348" s="41">
        <f t="shared" si="28"/>
        <v>48000</v>
      </c>
    </row>
    <row r="349" spans="1:10" hidden="1" outlineLevel="3">
      <c r="A349" s="29"/>
      <c r="B349" s="28" t="s">
        <v>278</v>
      </c>
      <c r="C349" s="30">
        <v>45000</v>
      </c>
      <c r="D349" s="30">
        <f>C349</f>
        <v>45000</v>
      </c>
      <c r="E349" s="30">
        <f>D349</f>
        <v>45000</v>
      </c>
      <c r="H349" s="41">
        <f t="shared" si="28"/>
        <v>45000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H353" s="41">
        <f t="shared" si="28"/>
        <v>1500</v>
      </c>
    </row>
    <row r="354" spans="1:8" hidden="1" outlineLevel="3">
      <c r="A354" s="29"/>
      <c r="B354" s="28" t="s">
        <v>42</v>
      </c>
      <c r="C354" s="30">
        <v>1500</v>
      </c>
      <c r="D354" s="30">
        <f t="shared" ref="D354:E356" si="34">C354</f>
        <v>1500</v>
      </c>
      <c r="E354" s="30">
        <f t="shared" si="34"/>
        <v>1500</v>
      </c>
      <c r="H354" s="41">
        <f t="shared" si="28"/>
        <v>1500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6000</v>
      </c>
      <c r="D356" s="5">
        <f t="shared" si="34"/>
        <v>6000</v>
      </c>
      <c r="E356" s="5">
        <f t="shared" si="34"/>
        <v>6000</v>
      </c>
      <c r="H356" s="41">
        <f t="shared" si="28"/>
        <v>6000</v>
      </c>
    </row>
    <row r="357" spans="1:8" hidden="1" outlineLevel="2">
      <c r="A357" s="6">
        <v>2201</v>
      </c>
      <c r="B357" s="4" t="s">
        <v>285</v>
      </c>
      <c r="C357" s="5">
        <f>SUM(C358:C361)</f>
        <v>12000</v>
      </c>
      <c r="D357" s="5">
        <f>SUM(D358:D361)</f>
        <v>12000</v>
      </c>
      <c r="E357" s="5">
        <f>SUM(E358:E361)</f>
        <v>12000</v>
      </c>
      <c r="H357" s="41">
        <f t="shared" si="28"/>
        <v>12000</v>
      </c>
    </row>
    <row r="358" spans="1:8" hidden="1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  <c r="H358" s="41">
        <f t="shared" si="28"/>
        <v>9000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58000</v>
      </c>
      <c r="D362" s="5">
        <f>SUM(D363:D366)</f>
        <v>58000</v>
      </c>
      <c r="E362" s="5">
        <f>SUM(E363:E366)</f>
        <v>58000</v>
      </c>
      <c r="H362" s="41">
        <f t="shared" si="28"/>
        <v>58000</v>
      </c>
    </row>
    <row r="363" spans="1:8" hidden="1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hidden="1" outlineLevel="3">
      <c r="A364" s="29"/>
      <c r="B364" s="28" t="s">
        <v>292</v>
      </c>
      <c r="C364" s="30">
        <v>45000</v>
      </c>
      <c r="D364" s="30">
        <f t="shared" ref="D364:E366" si="36">C364</f>
        <v>45000</v>
      </c>
      <c r="E364" s="30">
        <f t="shared" si="36"/>
        <v>45000</v>
      </c>
      <c r="H364" s="41">
        <f t="shared" si="28"/>
        <v>45000</v>
      </c>
    </row>
    <row r="365" spans="1:8" hidden="1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hidden="1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hidden="1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hidden="1" outlineLevel="2" collapsed="1">
      <c r="A377" s="6">
        <v>2201</v>
      </c>
      <c r="B377" s="4" t="s">
        <v>302</v>
      </c>
      <c r="C377" s="5">
        <v>4000</v>
      </c>
      <c r="D377" s="5">
        <f t="shared" si="38"/>
        <v>4000</v>
      </c>
      <c r="E377" s="5">
        <f t="shared" si="38"/>
        <v>4000</v>
      </c>
      <c r="H377" s="41">
        <f t="shared" si="28"/>
        <v>4000</v>
      </c>
    </row>
    <row r="378" spans="1:8" hidden="1" outlineLevel="2">
      <c r="A378" s="6">
        <v>2201</v>
      </c>
      <c r="B378" s="4" t="s">
        <v>303</v>
      </c>
      <c r="C378" s="5">
        <f>SUM(C379:C381)</f>
        <v>28000</v>
      </c>
      <c r="D378" s="5">
        <f>SUM(D379:D381)</f>
        <v>28000</v>
      </c>
      <c r="E378" s="5">
        <f>SUM(E379:E381)</f>
        <v>28000</v>
      </c>
      <c r="H378" s="41">
        <f t="shared" si="28"/>
        <v>28000</v>
      </c>
    </row>
    <row r="379" spans="1:8" hidden="1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hidden="1" outlineLevel="3">
      <c r="A380" s="29"/>
      <c r="B380" s="28" t="s">
        <v>113</v>
      </c>
      <c r="C380" s="30">
        <v>10000</v>
      </c>
      <c r="D380" s="30">
        <f t="shared" ref="D380:E381" si="39">C380</f>
        <v>10000</v>
      </c>
      <c r="E380" s="30">
        <f t="shared" si="39"/>
        <v>10000</v>
      </c>
      <c r="H380" s="41">
        <f t="shared" si="28"/>
        <v>10000</v>
      </c>
    </row>
    <row r="381" spans="1:8" hidden="1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hidden="1" outlineLevel="2">
      <c r="A382" s="6">
        <v>2201</v>
      </c>
      <c r="B382" s="4" t="s">
        <v>114</v>
      </c>
      <c r="C382" s="5">
        <f>SUM(C383:C387)</f>
        <v>11000</v>
      </c>
      <c r="D382" s="5">
        <f>SUM(D383:D387)</f>
        <v>11000</v>
      </c>
      <c r="E382" s="5">
        <f>SUM(E383:E387)</f>
        <v>11000</v>
      </c>
      <c r="H382" s="41">
        <f t="shared" si="28"/>
        <v>11000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>
        <v>3000</v>
      </c>
      <c r="D384" s="30">
        <f t="shared" ref="D384:E387" si="40">C384</f>
        <v>3000</v>
      </c>
      <c r="E384" s="30">
        <f t="shared" si="40"/>
        <v>3000</v>
      </c>
      <c r="H384" s="41">
        <f t="shared" si="28"/>
        <v>3000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hidden="1" outlineLevel="3">
      <c r="A387" s="29"/>
      <c r="B387" s="28" t="s">
        <v>308</v>
      </c>
      <c r="C387" s="30">
        <v>4000</v>
      </c>
      <c r="D387" s="30">
        <f t="shared" si="40"/>
        <v>4000</v>
      </c>
      <c r="E387" s="30">
        <f t="shared" si="40"/>
        <v>4000</v>
      </c>
      <c r="H387" s="41">
        <f t="shared" si="41"/>
        <v>4000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12000</v>
      </c>
      <c r="D392" s="5">
        <f>SUM(D393:D394)</f>
        <v>12000</v>
      </c>
      <c r="E392" s="5">
        <f>SUM(E393:E394)</f>
        <v>12000</v>
      </c>
      <c r="H392" s="41">
        <f t="shared" si="41"/>
        <v>12000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  <c r="H394" s="41">
        <f t="shared" si="41"/>
        <v>12000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1">
        <f t="shared" si="41"/>
        <v>2000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2000</v>
      </c>
      <c r="D403" s="30">
        <f t="shared" si="44"/>
        <v>2000</v>
      </c>
      <c r="E403" s="30">
        <f t="shared" si="44"/>
        <v>2000</v>
      </c>
      <c r="H403" s="41">
        <f t="shared" si="41"/>
        <v>2000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8000</v>
      </c>
      <c r="D409" s="5">
        <f>SUM(D410:D411)</f>
        <v>8000</v>
      </c>
      <c r="E409" s="5">
        <f>SUM(E410:E411)</f>
        <v>8000</v>
      </c>
      <c r="H409" s="41">
        <f t="shared" si="41"/>
        <v>8000</v>
      </c>
    </row>
    <row r="410" spans="1:8" hidden="1" outlineLevel="3" collapsed="1">
      <c r="A410" s="29"/>
      <c r="B410" s="28" t="s">
        <v>49</v>
      </c>
      <c r="C410" s="30">
        <v>8000</v>
      </c>
      <c r="D410" s="30">
        <f>C410</f>
        <v>8000</v>
      </c>
      <c r="E410" s="30">
        <f>D410</f>
        <v>8000</v>
      </c>
      <c r="H410" s="41">
        <f t="shared" si="41"/>
        <v>8000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hidden="1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2000</v>
      </c>
      <c r="D415" s="5">
        <f t="shared" si="46"/>
        <v>2000</v>
      </c>
      <c r="E415" s="5">
        <f t="shared" si="46"/>
        <v>2000</v>
      </c>
      <c r="H415" s="41">
        <f t="shared" si="41"/>
        <v>2000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2000</v>
      </c>
      <c r="D416" s="5">
        <f>SUM(D417:D418)</f>
        <v>2000</v>
      </c>
      <c r="E416" s="5">
        <f>SUM(E417:E418)</f>
        <v>2000</v>
      </c>
      <c r="H416" s="41">
        <f t="shared" si="41"/>
        <v>2000</v>
      </c>
    </row>
    <row r="417" spans="1:8" hidden="1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10800</v>
      </c>
      <c r="D429" s="5">
        <f>SUM(D430:D442)</f>
        <v>10800</v>
      </c>
      <c r="E429" s="5">
        <f>SUM(E430:E442)</f>
        <v>10800</v>
      </c>
      <c r="H429" s="41">
        <f t="shared" si="41"/>
        <v>10800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1300</v>
      </c>
      <c r="D433" s="30">
        <f t="shared" si="49"/>
        <v>1300</v>
      </c>
      <c r="E433" s="30">
        <f t="shared" si="49"/>
        <v>1300</v>
      </c>
      <c r="H433" s="41">
        <f t="shared" si="41"/>
        <v>1300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5000</v>
      </c>
      <c r="D439" s="30">
        <f t="shared" si="49"/>
        <v>5000</v>
      </c>
      <c r="E439" s="30">
        <f t="shared" si="49"/>
        <v>5000</v>
      </c>
      <c r="H439" s="41">
        <f t="shared" si="41"/>
        <v>5000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2500</v>
      </c>
      <c r="D441" s="30">
        <f t="shared" si="49"/>
        <v>2500</v>
      </c>
      <c r="E441" s="30">
        <f t="shared" si="49"/>
        <v>2500</v>
      </c>
      <c r="H441" s="41">
        <f t="shared" si="41"/>
        <v>2500</v>
      </c>
    </row>
    <row r="442" spans="1:8" hidden="1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6" t="s">
        <v>357</v>
      </c>
      <c r="B444" s="167"/>
      <c r="C444" s="32">
        <f>C445+C454+C455+C459+C462+C463+C468+C474+C477+C480+C481+C450</f>
        <v>225000</v>
      </c>
      <c r="D444" s="32">
        <f>D445+D454+D455+D459+D462+D463+D468+D474+D477+D480+D481+D450</f>
        <v>225000</v>
      </c>
      <c r="E444" s="32">
        <f>E445+E454+E455+E459+E462+E463+E468+E474+E477+E480+E481+E450</f>
        <v>225000</v>
      </c>
      <c r="H444" s="41">
        <f t="shared" si="41"/>
        <v>225000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20000</v>
      </c>
      <c r="D445" s="5">
        <f>SUM(D446:D449)</f>
        <v>20000</v>
      </c>
      <c r="E445" s="5">
        <f>SUM(E446:E449)</f>
        <v>20000</v>
      </c>
      <c r="H445" s="41">
        <f t="shared" si="41"/>
        <v>20000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15000</v>
      </c>
      <c r="D449" s="30">
        <f t="shared" si="50"/>
        <v>15000</v>
      </c>
      <c r="E449" s="30">
        <f t="shared" si="50"/>
        <v>15000</v>
      </c>
      <c r="H449" s="41">
        <f t="shared" si="41"/>
        <v>15000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50000</v>
      </c>
      <c r="D450" s="5">
        <f>SUM(D451:D453)</f>
        <v>50000</v>
      </c>
      <c r="E450" s="5">
        <f>SUM(E451:E453)</f>
        <v>50000</v>
      </c>
      <c r="H450" s="41">
        <f t="shared" ref="H450:H513" si="51">C450</f>
        <v>50000</v>
      </c>
    </row>
    <row r="451" spans="1:8" ht="15" hidden="1" customHeight="1" outlineLevel="3">
      <c r="A451" s="28"/>
      <c r="B451" s="28" t="s">
        <v>364</v>
      </c>
      <c r="C451" s="30">
        <v>50000</v>
      </c>
      <c r="D451" s="30">
        <f>C451</f>
        <v>50000</v>
      </c>
      <c r="E451" s="30">
        <f>D451</f>
        <v>50000</v>
      </c>
      <c r="H451" s="41">
        <f t="shared" si="51"/>
        <v>50000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hidden="1" outlineLevel="2">
      <c r="A455" s="6">
        <v>2202</v>
      </c>
      <c r="B455" s="4" t="s">
        <v>120</v>
      </c>
      <c r="C455" s="5">
        <f>SUM(C456:C458)</f>
        <v>100000</v>
      </c>
      <c r="D455" s="5">
        <f>SUM(D456:D458)</f>
        <v>100000</v>
      </c>
      <c r="E455" s="5">
        <f>SUM(E456:E458)</f>
        <v>100000</v>
      </c>
      <c r="H455" s="41">
        <f t="shared" si="51"/>
        <v>100000</v>
      </c>
    </row>
    <row r="456" spans="1:8" ht="15" hidden="1" customHeight="1" outlineLevel="3">
      <c r="A456" s="28"/>
      <c r="B456" s="28" t="s">
        <v>367</v>
      </c>
      <c r="C456" s="30">
        <v>50000</v>
      </c>
      <c r="D456" s="30">
        <f>C456</f>
        <v>50000</v>
      </c>
      <c r="E456" s="30">
        <f>D456</f>
        <v>50000</v>
      </c>
      <c r="H456" s="41">
        <f t="shared" si="51"/>
        <v>50000</v>
      </c>
    </row>
    <row r="457" spans="1:8" ht="15" hidden="1" customHeight="1" outlineLevel="3">
      <c r="A457" s="28"/>
      <c r="B457" s="28" t="s">
        <v>368</v>
      </c>
      <c r="C457" s="30">
        <v>50000</v>
      </c>
      <c r="D457" s="30">
        <f t="shared" ref="D457:E458" si="53">C457</f>
        <v>50000</v>
      </c>
      <c r="E457" s="30">
        <f t="shared" si="53"/>
        <v>50000</v>
      </c>
      <c r="H457" s="41">
        <f t="shared" si="51"/>
        <v>50000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hidden="1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hidden="1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10000</v>
      </c>
      <c r="D477" s="5">
        <f>SUM(D478:D479)</f>
        <v>10000</v>
      </c>
      <c r="E477" s="5">
        <f>SUM(E478:E479)</f>
        <v>10000</v>
      </c>
      <c r="H477" s="41">
        <f t="shared" si="51"/>
        <v>10000</v>
      </c>
    </row>
    <row r="478" spans="1:8" ht="15" hidden="1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hidden="1" customHeight="1" outlineLevel="3">
      <c r="A479" s="28"/>
      <c r="B479" s="28" t="s">
        <v>384</v>
      </c>
      <c r="C479" s="30">
        <v>5000</v>
      </c>
      <c r="D479" s="30">
        <f t="shared" si="57"/>
        <v>5000</v>
      </c>
      <c r="E479" s="30">
        <f t="shared" si="57"/>
        <v>5000</v>
      </c>
      <c r="H479" s="41">
        <f t="shared" si="51"/>
        <v>5000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6" t="s">
        <v>388</v>
      </c>
      <c r="B482" s="16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2" t="s">
        <v>389</v>
      </c>
      <c r="B483" s="173"/>
      <c r="C483" s="35">
        <f>C484+C504+C509+C522+C528+C538</f>
        <v>102100</v>
      </c>
      <c r="D483" s="35">
        <f>D484+D504+D509+D522+D528+D538</f>
        <v>102100</v>
      </c>
      <c r="E483" s="35">
        <f>E484+E504+E509+E522+E528+E538</f>
        <v>102100</v>
      </c>
      <c r="G483" s="39" t="s">
        <v>592</v>
      </c>
      <c r="H483" s="41">
        <f t="shared" si="51"/>
        <v>102100</v>
      </c>
      <c r="I483" s="42"/>
      <c r="J483" s="40" t="b">
        <f>AND(H483=I483)</f>
        <v>0</v>
      </c>
    </row>
    <row r="484" spans="1:10" hidden="1" outlineLevel="1">
      <c r="A484" s="166" t="s">
        <v>390</v>
      </c>
      <c r="B484" s="167"/>
      <c r="C484" s="32">
        <f>C485+C486+C490+C491+C494+C497+C500+C501+C502+C503</f>
        <v>55000</v>
      </c>
      <c r="D484" s="32">
        <f>D485+D486+D490+D491+D494+D497+D500+D501+D502+D503</f>
        <v>55000</v>
      </c>
      <c r="E484" s="32">
        <f>E485+E486+E490+E491+E494+E497+E500+E501+E502+E503</f>
        <v>55000</v>
      </c>
      <c r="H484" s="41">
        <f t="shared" si="51"/>
        <v>55000</v>
      </c>
    </row>
    <row r="485" spans="1:10" hidden="1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  <c r="H485" s="41">
        <f t="shared" si="51"/>
        <v>5000</v>
      </c>
    </row>
    <row r="486" spans="1:10" hidden="1" outlineLevel="2">
      <c r="A486" s="6">
        <v>3302</v>
      </c>
      <c r="B486" s="4" t="s">
        <v>392</v>
      </c>
      <c r="C486" s="5">
        <f>SUM(C487:C489)</f>
        <v>31000</v>
      </c>
      <c r="D486" s="5">
        <f>SUM(D487:D489)</f>
        <v>31000</v>
      </c>
      <c r="E486" s="5">
        <f>SUM(E487:E489)</f>
        <v>31000</v>
      </c>
      <c r="H486" s="41">
        <f t="shared" si="51"/>
        <v>31000</v>
      </c>
    </row>
    <row r="487" spans="1:10" ht="15" hidden="1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hidden="1" customHeight="1" outlineLevel="3">
      <c r="A488" s="28"/>
      <c r="B488" s="28" t="s">
        <v>394</v>
      </c>
      <c r="C488" s="30">
        <v>21000</v>
      </c>
      <c r="D488" s="30">
        <f t="shared" ref="D488:E489" si="58">C488</f>
        <v>21000</v>
      </c>
      <c r="E488" s="30">
        <f t="shared" si="58"/>
        <v>21000</v>
      </c>
      <c r="H488" s="41">
        <f t="shared" si="51"/>
        <v>21000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v>5000</v>
      </c>
      <c r="D494" s="5">
        <f>SUM(D495:D496)</f>
        <v>5000</v>
      </c>
      <c r="E494" s="5">
        <f>SUM(E495:E496)</f>
        <v>5000</v>
      </c>
      <c r="H494" s="41">
        <f t="shared" si="51"/>
        <v>5000</v>
      </c>
    </row>
    <row r="495" spans="1:10" ht="15" hidden="1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1"/>
        <v>5000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  <c r="H497" s="41">
        <f t="shared" si="51"/>
        <v>5000</v>
      </c>
    </row>
    <row r="498" spans="1:12" ht="15" hidden="1" customHeight="1" outlineLevel="3">
      <c r="A498" s="28"/>
      <c r="B498" s="28" t="s">
        <v>404</v>
      </c>
      <c r="C498" s="30">
        <v>5000</v>
      </c>
      <c r="D498" s="30">
        <f t="shared" ref="D498:E503" si="59">C498</f>
        <v>5000</v>
      </c>
      <c r="E498" s="30">
        <f t="shared" si="59"/>
        <v>5000</v>
      </c>
      <c r="H498" s="41">
        <f t="shared" si="51"/>
        <v>5000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9000</v>
      </c>
      <c r="D500" s="5">
        <f t="shared" si="59"/>
        <v>9000</v>
      </c>
      <c r="E500" s="5">
        <f t="shared" si="59"/>
        <v>9000</v>
      </c>
      <c r="H500" s="41">
        <f t="shared" si="51"/>
        <v>9000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6" t="s">
        <v>410</v>
      </c>
      <c r="B504" s="167"/>
      <c r="C504" s="32">
        <f>SUM(C505:C508)</f>
        <v>25500</v>
      </c>
      <c r="D504" s="32">
        <f>SUM(D505:D508)</f>
        <v>25500</v>
      </c>
      <c r="E504" s="32">
        <f>SUM(E505:E508)</f>
        <v>25500</v>
      </c>
      <c r="H504" s="41">
        <f t="shared" si="51"/>
        <v>25500</v>
      </c>
    </row>
    <row r="505" spans="1:12" hidden="1" outlineLevel="2" collapsed="1">
      <c r="A505" s="6">
        <v>3303</v>
      </c>
      <c r="B505" s="4" t="s">
        <v>411</v>
      </c>
      <c r="C505" s="5">
        <v>3000</v>
      </c>
      <c r="D505" s="5">
        <f>C505</f>
        <v>3000</v>
      </c>
      <c r="E505" s="5">
        <f>D505</f>
        <v>3000</v>
      </c>
      <c r="H505" s="41">
        <f t="shared" si="51"/>
        <v>3000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21500</v>
      </c>
      <c r="D508" s="5">
        <f t="shared" si="60"/>
        <v>21500</v>
      </c>
      <c r="E508" s="5">
        <f t="shared" si="60"/>
        <v>21500</v>
      </c>
      <c r="H508" s="41">
        <f t="shared" si="51"/>
        <v>21500</v>
      </c>
    </row>
    <row r="509" spans="1:12" hidden="1" outlineLevel="1">
      <c r="A509" s="166" t="s">
        <v>414</v>
      </c>
      <c r="B509" s="167"/>
      <c r="C509" s="32">
        <f>C510+C511+C512+C513+C517+C518+C519+C520+C521</f>
        <v>20000</v>
      </c>
      <c r="D509" s="32">
        <f>D510+D511+D512+D513+D517+D518+D519+D520+D521</f>
        <v>20000</v>
      </c>
      <c r="E509" s="32">
        <f>E510+E511+E512+E513+E517+E518+E519+E520+E521</f>
        <v>20000</v>
      </c>
      <c r="F509" s="51"/>
      <c r="H509" s="41">
        <f t="shared" si="51"/>
        <v>20000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2550</v>
      </c>
      <c r="D517" s="5">
        <f t="shared" si="62"/>
        <v>2550</v>
      </c>
      <c r="E517" s="5">
        <f t="shared" si="62"/>
        <v>2550</v>
      </c>
      <c r="H517" s="41">
        <f t="shared" si="63"/>
        <v>2550</v>
      </c>
    </row>
    <row r="518" spans="1:8" hidden="1" outlineLevel="2">
      <c r="A518" s="6">
        <v>3305</v>
      </c>
      <c r="B518" s="4" t="s">
        <v>423</v>
      </c>
      <c r="C518" s="5">
        <v>400</v>
      </c>
      <c r="D518" s="5">
        <f t="shared" si="62"/>
        <v>400</v>
      </c>
      <c r="E518" s="5">
        <f t="shared" si="62"/>
        <v>400</v>
      </c>
      <c r="H518" s="41">
        <f t="shared" si="63"/>
        <v>400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15000</v>
      </c>
      <c r="D520" s="5">
        <f t="shared" si="62"/>
        <v>15000</v>
      </c>
      <c r="E520" s="5">
        <f t="shared" si="62"/>
        <v>15000</v>
      </c>
      <c r="H520" s="41">
        <f t="shared" si="63"/>
        <v>15000</v>
      </c>
    </row>
    <row r="521" spans="1:8" hidden="1" outlineLevel="2">
      <c r="A521" s="6">
        <v>3305</v>
      </c>
      <c r="B521" s="4" t="s">
        <v>409</v>
      </c>
      <c r="C521" s="5">
        <v>1050</v>
      </c>
      <c r="D521" s="5">
        <f t="shared" si="62"/>
        <v>1050</v>
      </c>
      <c r="E521" s="5">
        <f t="shared" si="62"/>
        <v>1050</v>
      </c>
      <c r="H521" s="41">
        <f t="shared" si="63"/>
        <v>1050</v>
      </c>
    </row>
    <row r="522" spans="1:8" hidden="1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6" t="s">
        <v>441</v>
      </c>
      <c r="B538" s="167"/>
      <c r="C538" s="32">
        <f>SUM(C539:C544)</f>
        <v>1600</v>
      </c>
      <c r="D538" s="32">
        <f>SUM(D539:D544)</f>
        <v>1600</v>
      </c>
      <c r="E538" s="32">
        <f>SUM(E539:E544)</f>
        <v>1600</v>
      </c>
      <c r="H538" s="41">
        <f t="shared" si="63"/>
        <v>1600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1600</v>
      </c>
      <c r="D540" s="5">
        <f t="shared" ref="D540:E543" si="66">C540</f>
        <v>1600</v>
      </c>
      <c r="E540" s="5">
        <f t="shared" si="66"/>
        <v>1600</v>
      </c>
      <c r="H540" s="41">
        <f t="shared" si="63"/>
        <v>1600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0" t="s">
        <v>449</v>
      </c>
      <c r="B547" s="171"/>
      <c r="C547" s="35">
        <f>C548+C549</f>
        <v>37000</v>
      </c>
      <c r="D547" s="35">
        <f>D548+D549</f>
        <v>37000</v>
      </c>
      <c r="E547" s="35">
        <f>E548+E549</f>
        <v>37000</v>
      </c>
      <c r="G547" s="39" t="s">
        <v>593</v>
      </c>
      <c r="H547" s="41">
        <f t="shared" si="63"/>
        <v>37000</v>
      </c>
      <c r="I547" s="42"/>
      <c r="J547" s="40" t="b">
        <f>AND(H547=I547)</f>
        <v>0</v>
      </c>
    </row>
    <row r="548" spans="1:10" hidden="1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6" t="s">
        <v>451</v>
      </c>
      <c r="B549" s="167"/>
      <c r="C549" s="32">
        <v>37000</v>
      </c>
      <c r="D549" s="32">
        <f>C549</f>
        <v>37000</v>
      </c>
      <c r="E549" s="32">
        <f>D549</f>
        <v>37000</v>
      </c>
      <c r="H549" s="41">
        <f t="shared" si="63"/>
        <v>37000</v>
      </c>
    </row>
    <row r="550" spans="1:10" collapsed="1">
      <c r="A550" s="164" t="s">
        <v>455</v>
      </c>
      <c r="B550" s="165"/>
      <c r="C550" s="36">
        <f>C551</f>
        <v>53100</v>
      </c>
      <c r="D550" s="36">
        <f>D551</f>
        <v>53100</v>
      </c>
      <c r="E550" s="36">
        <f>E551</f>
        <v>53100</v>
      </c>
      <c r="G550" s="39" t="s">
        <v>59</v>
      </c>
      <c r="H550" s="41">
        <f t="shared" si="63"/>
        <v>53100</v>
      </c>
      <c r="I550" s="42"/>
      <c r="J550" s="40" t="b">
        <f>AND(H550=I550)</f>
        <v>0</v>
      </c>
    </row>
    <row r="551" spans="1:10">
      <c r="A551" s="162" t="s">
        <v>456</v>
      </c>
      <c r="B551" s="163"/>
      <c r="C551" s="33">
        <f>C552+C556</f>
        <v>53100</v>
      </c>
      <c r="D551" s="33">
        <f>D552+D556</f>
        <v>53100</v>
      </c>
      <c r="E551" s="33">
        <f>E552+E556</f>
        <v>53100</v>
      </c>
      <c r="G551" s="39" t="s">
        <v>594</v>
      </c>
      <c r="H551" s="41">
        <f t="shared" si="63"/>
        <v>53100</v>
      </c>
      <c r="I551" s="42"/>
      <c r="J551" s="40" t="b">
        <f>AND(H551=I551)</f>
        <v>0</v>
      </c>
    </row>
    <row r="552" spans="1:10" hidden="1" outlineLevel="1">
      <c r="A552" s="166" t="s">
        <v>457</v>
      </c>
      <c r="B552" s="167"/>
      <c r="C552" s="32">
        <f>SUM(C553:C555)</f>
        <v>53100</v>
      </c>
      <c r="D552" s="32">
        <f>SUM(D553:D555)</f>
        <v>53100</v>
      </c>
      <c r="E552" s="32">
        <f>SUM(E553:E555)</f>
        <v>53100</v>
      </c>
      <c r="H552" s="41">
        <f t="shared" si="63"/>
        <v>53100</v>
      </c>
    </row>
    <row r="553" spans="1:10" hidden="1" outlineLevel="2" collapsed="1">
      <c r="A553" s="6">
        <v>5500</v>
      </c>
      <c r="B553" s="4" t="s">
        <v>458</v>
      </c>
      <c r="C553" s="5">
        <v>53100</v>
      </c>
      <c r="D553" s="5">
        <f t="shared" ref="D553:E555" si="67">C553</f>
        <v>53100</v>
      </c>
      <c r="E553" s="5">
        <f t="shared" si="67"/>
        <v>53100</v>
      </c>
      <c r="H553" s="41">
        <f t="shared" si="63"/>
        <v>53100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8" t="s">
        <v>62</v>
      </c>
      <c r="B559" s="169"/>
      <c r="C559" s="37">
        <f>C560+C716+C725</f>
        <v>209200</v>
      </c>
      <c r="D559" s="37">
        <f>D560+D716+D725</f>
        <v>209200</v>
      </c>
      <c r="E559" s="37">
        <f>E560+E716+E725</f>
        <v>209200</v>
      </c>
      <c r="G559" s="39" t="s">
        <v>62</v>
      </c>
      <c r="H559" s="41">
        <f t="shared" si="63"/>
        <v>209200</v>
      </c>
      <c r="I559" s="42"/>
      <c r="J559" s="40" t="b">
        <f>AND(H559=I559)</f>
        <v>0</v>
      </c>
    </row>
    <row r="560" spans="1:10">
      <c r="A560" s="164" t="s">
        <v>464</v>
      </c>
      <c r="B560" s="165"/>
      <c r="C560" s="36">
        <f>C561+C638+C642+C645</f>
        <v>137800</v>
      </c>
      <c r="D560" s="36">
        <f>D561+D638+D642+D645</f>
        <v>137800</v>
      </c>
      <c r="E560" s="36">
        <f>E561+E638+E642+E645</f>
        <v>137800</v>
      </c>
      <c r="G560" s="39" t="s">
        <v>61</v>
      </c>
      <c r="H560" s="41">
        <f t="shared" si="63"/>
        <v>137800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107800</v>
      </c>
      <c r="D561" s="38">
        <f>D562+D567+D568+D569+D576+D577+D581+D584+D585+D586+D587+D592+D595+D599+D603+D610+D616+D628</f>
        <v>107800</v>
      </c>
      <c r="E561" s="38">
        <f>E562+E567+E568+E569+E576+E577+E581+E584+E585+E586+E587+E592+E595+E599+E603+E610+E616+E628</f>
        <v>107800</v>
      </c>
      <c r="G561" s="39" t="s">
        <v>595</v>
      </c>
      <c r="H561" s="41">
        <f t="shared" si="63"/>
        <v>107800</v>
      </c>
      <c r="I561" s="42"/>
      <c r="J561" s="40" t="b">
        <f>AND(H561=I561)</f>
        <v>0</v>
      </c>
    </row>
    <row r="562" spans="1:10" hidden="1" outlineLevel="1">
      <c r="A562" s="166" t="s">
        <v>466</v>
      </c>
      <c r="B562" s="167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6" t="s">
        <v>467</v>
      </c>
      <c r="B567" s="16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6" t="s">
        <v>473</v>
      </c>
      <c r="B569" s="167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6" t="s">
        <v>481</v>
      </c>
      <c r="B577" s="16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6" t="s">
        <v>485</v>
      </c>
      <c r="B581" s="16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6" t="s">
        <v>488</v>
      </c>
      <c r="B584" s="16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6" t="s">
        <v>489</v>
      </c>
      <c r="B585" s="16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6" t="s">
        <v>490</v>
      </c>
      <c r="B586" s="16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6" t="s">
        <v>491</v>
      </c>
      <c r="B587" s="167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6" t="s">
        <v>502</v>
      </c>
      <c r="B595" s="16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6" t="s">
        <v>503</v>
      </c>
      <c r="B599" s="167"/>
      <c r="C599" s="32">
        <f>SUM(C600:C602)</f>
        <v>107800</v>
      </c>
      <c r="D599" s="32">
        <f>SUM(D600:D602)</f>
        <v>107800</v>
      </c>
      <c r="E599" s="32">
        <f>SUM(E600:E602)</f>
        <v>107800</v>
      </c>
      <c r="H599" s="41">
        <f t="shared" si="71"/>
        <v>107800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107800</v>
      </c>
      <c r="D602" s="5">
        <f t="shared" si="75"/>
        <v>107800</v>
      </c>
      <c r="E602" s="5">
        <f t="shared" si="75"/>
        <v>107800</v>
      </c>
      <c r="H602" s="41">
        <f t="shared" si="71"/>
        <v>107800</v>
      </c>
    </row>
    <row r="603" spans="1:8" hidden="1" outlineLevel="1">
      <c r="A603" s="166" t="s">
        <v>506</v>
      </c>
      <c r="B603" s="16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6" t="s">
        <v>513</v>
      </c>
      <c r="B610" s="16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6" t="s">
        <v>519</v>
      </c>
      <c r="B616" s="16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6" t="s">
        <v>531</v>
      </c>
      <c r="B628" s="16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2" t="s">
        <v>541</v>
      </c>
      <c r="B638" s="163"/>
      <c r="C638" s="38">
        <f>C639+C640+C641</f>
        <v>30000</v>
      </c>
      <c r="D638" s="38">
        <f>D639+D640+D641</f>
        <v>30000</v>
      </c>
      <c r="E638" s="38">
        <f>E639+E640+E641</f>
        <v>30000</v>
      </c>
      <c r="G638" s="39" t="s">
        <v>596</v>
      </c>
      <c r="H638" s="41">
        <f t="shared" si="71"/>
        <v>30000</v>
      </c>
      <c r="I638" s="42"/>
      <c r="J638" s="40" t="b">
        <f>AND(H638=I638)</f>
        <v>0</v>
      </c>
    </row>
    <row r="639" spans="1:10" hidden="1" outlineLevel="1">
      <c r="A639" s="166" t="s">
        <v>542</v>
      </c>
      <c r="B639" s="16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6" t="s">
        <v>543</v>
      </c>
      <c r="B640" s="16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6" t="s">
        <v>544</v>
      </c>
      <c r="B641" s="167"/>
      <c r="C641" s="32">
        <v>30000</v>
      </c>
      <c r="D641" s="32">
        <f t="shared" si="80"/>
        <v>30000</v>
      </c>
      <c r="E641" s="32">
        <f t="shared" si="80"/>
        <v>30000</v>
      </c>
      <c r="H641" s="41">
        <f t="shared" si="71"/>
        <v>30000</v>
      </c>
    </row>
    <row r="642" spans="1:10" collapsed="1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6" t="s">
        <v>556</v>
      </c>
      <c r="B668" s="16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6" t="s">
        <v>557</v>
      </c>
      <c r="B669" s="16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6" t="s">
        <v>558</v>
      </c>
      <c r="B670" s="16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6" t="s">
        <v>567</v>
      </c>
      <c r="B713" s="16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6" t="s">
        <v>568</v>
      </c>
      <c r="B714" s="16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6" t="s">
        <v>569</v>
      </c>
      <c r="B715" s="16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4" t="s">
        <v>570</v>
      </c>
      <c r="B716" s="165"/>
      <c r="C716" s="36">
        <f>C717</f>
        <v>71400</v>
      </c>
      <c r="D716" s="36">
        <f>D717</f>
        <v>71400</v>
      </c>
      <c r="E716" s="36">
        <f>E717</f>
        <v>71400</v>
      </c>
      <c r="G716" s="39" t="s">
        <v>66</v>
      </c>
      <c r="H716" s="41">
        <f t="shared" si="92"/>
        <v>71400</v>
      </c>
      <c r="I716" s="42"/>
      <c r="J716" s="40" t="b">
        <f>AND(H716=I716)</f>
        <v>0</v>
      </c>
    </row>
    <row r="717" spans="1:10">
      <c r="A717" s="162" t="s">
        <v>571</v>
      </c>
      <c r="B717" s="163"/>
      <c r="C717" s="33">
        <f>C718+C722</f>
        <v>71400</v>
      </c>
      <c r="D717" s="33">
        <f>D718+D722</f>
        <v>71400</v>
      </c>
      <c r="E717" s="33">
        <f>E718+E722</f>
        <v>71400</v>
      </c>
      <c r="G717" s="39" t="s">
        <v>599</v>
      </c>
      <c r="H717" s="41">
        <f t="shared" si="92"/>
        <v>71400</v>
      </c>
      <c r="I717" s="42"/>
      <c r="J717" s="40" t="b">
        <f>AND(H717=I717)</f>
        <v>0</v>
      </c>
    </row>
    <row r="718" spans="1:10" hidden="1" outlineLevel="1" collapsed="1">
      <c r="A718" s="160" t="s">
        <v>851</v>
      </c>
      <c r="B718" s="161"/>
      <c r="C718" s="31">
        <f>SUM(C719:C721)</f>
        <v>71400</v>
      </c>
      <c r="D718" s="31">
        <f>SUM(D719:D721)</f>
        <v>71400</v>
      </c>
      <c r="E718" s="31">
        <f>SUM(E719:E721)</f>
        <v>71400</v>
      </c>
      <c r="H718" s="41">
        <f t="shared" si="92"/>
        <v>71400</v>
      </c>
    </row>
    <row r="719" spans="1:10" ht="15" hidden="1" customHeight="1" outlineLevel="2">
      <c r="A719" s="6">
        <v>10950</v>
      </c>
      <c r="B719" s="4" t="s">
        <v>572</v>
      </c>
      <c r="C719" s="5">
        <v>71400</v>
      </c>
      <c r="D719" s="5">
        <f>C719</f>
        <v>71400</v>
      </c>
      <c r="E719" s="5">
        <f>D719</f>
        <v>71400</v>
      </c>
      <c r="H719" s="41">
        <f t="shared" si="92"/>
        <v>71400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0" t="s">
        <v>848</v>
      </c>
      <c r="B730" s="16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1" workbookViewId="0">
      <selection activeCell="E9" sqref="E9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59" customWidth="1"/>
  </cols>
  <sheetData>
    <row r="1" spans="1:5">
      <c r="A1" s="149" t="s">
        <v>1011</v>
      </c>
      <c r="B1" s="149" t="s">
        <v>1012</v>
      </c>
      <c r="C1" s="149" t="s">
        <v>1013</v>
      </c>
      <c r="D1" s="149" t="s">
        <v>1014</v>
      </c>
      <c r="E1" s="156" t="s">
        <v>1015</v>
      </c>
    </row>
    <row r="2" spans="1:5">
      <c r="A2" s="185" t="s">
        <v>1016</v>
      </c>
      <c r="B2" s="152">
        <v>2011</v>
      </c>
      <c r="C2" s="153"/>
      <c r="D2" s="153"/>
      <c r="E2" s="157"/>
    </row>
    <row r="3" spans="1:5">
      <c r="A3" s="186"/>
      <c r="B3" s="152">
        <v>2012</v>
      </c>
      <c r="C3" s="153"/>
      <c r="D3" s="153"/>
      <c r="E3" s="157"/>
    </row>
    <row r="4" spans="1:5">
      <c r="A4" s="186"/>
      <c r="B4" s="152">
        <v>2013</v>
      </c>
      <c r="C4" s="153"/>
      <c r="D4" s="153"/>
      <c r="E4" s="157"/>
    </row>
    <row r="5" spans="1:5">
      <c r="A5" s="186"/>
      <c r="B5" s="152">
        <v>2014</v>
      </c>
      <c r="C5" s="153"/>
      <c r="D5" s="153"/>
      <c r="E5" s="157"/>
    </row>
    <row r="6" spans="1:5">
      <c r="A6" s="186"/>
      <c r="B6" s="152">
        <v>2015</v>
      </c>
      <c r="C6" s="153"/>
      <c r="D6" s="153"/>
      <c r="E6" s="157"/>
    </row>
    <row r="7" spans="1:5">
      <c r="A7" s="187"/>
      <c r="B7" s="152">
        <v>2016</v>
      </c>
      <c r="C7" s="153">
        <v>329.38400000000001</v>
      </c>
      <c r="D7" s="153">
        <v>62.478000000000002</v>
      </c>
      <c r="E7" s="157">
        <f>D7/C7</f>
        <v>0.18968134457047092</v>
      </c>
    </row>
    <row r="8" spans="1:5">
      <c r="A8" s="188" t="s">
        <v>1017</v>
      </c>
      <c r="B8" s="154">
        <v>2011</v>
      </c>
      <c r="C8" s="155"/>
      <c r="D8" s="155"/>
      <c r="E8" s="158"/>
    </row>
    <row r="9" spans="1:5">
      <c r="A9" s="189"/>
      <c r="B9" s="154">
        <v>2012</v>
      </c>
      <c r="C9" s="155"/>
      <c r="D9" s="155"/>
      <c r="E9" s="158"/>
    </row>
    <row r="10" spans="1:5">
      <c r="A10" s="189"/>
      <c r="B10" s="154">
        <v>2013</v>
      </c>
      <c r="C10" s="155"/>
      <c r="D10" s="155"/>
      <c r="E10" s="158"/>
    </row>
    <row r="11" spans="1:5">
      <c r="A11" s="189"/>
      <c r="B11" s="154">
        <v>2014</v>
      </c>
      <c r="C11" s="155"/>
      <c r="D11" s="155"/>
      <c r="E11" s="158"/>
    </row>
    <row r="12" spans="1:5">
      <c r="A12" s="189"/>
      <c r="B12" s="154">
        <v>2015</v>
      </c>
      <c r="C12" s="155"/>
      <c r="D12" s="155"/>
      <c r="E12" s="158"/>
    </row>
    <row r="13" spans="1:5">
      <c r="A13" s="190"/>
      <c r="B13" s="154">
        <v>2016</v>
      </c>
      <c r="C13" s="155">
        <v>93.007000000000005</v>
      </c>
      <c r="D13" s="155">
        <v>57.704000000000001</v>
      </c>
      <c r="E13" s="158">
        <f>D13/C13</f>
        <v>0.62042641951681055</v>
      </c>
    </row>
    <row r="14" spans="1:5">
      <c r="A14" s="185" t="s">
        <v>123</v>
      </c>
      <c r="B14" s="152">
        <v>2011</v>
      </c>
      <c r="C14" s="153"/>
      <c r="D14" s="153"/>
      <c r="E14" s="157"/>
    </row>
    <row r="15" spans="1:5">
      <c r="A15" s="186"/>
      <c r="B15" s="152">
        <v>2012</v>
      </c>
      <c r="C15" s="153"/>
      <c r="D15" s="153"/>
      <c r="E15" s="157"/>
    </row>
    <row r="16" spans="1:5">
      <c r="A16" s="186"/>
      <c r="B16" s="152">
        <v>2013</v>
      </c>
      <c r="C16" s="153"/>
      <c r="D16" s="153"/>
      <c r="E16" s="157"/>
    </row>
    <row r="17" spans="1:5">
      <c r="A17" s="186"/>
      <c r="B17" s="152">
        <v>2014</v>
      </c>
      <c r="C17" s="153"/>
      <c r="D17" s="153"/>
      <c r="E17" s="157"/>
    </row>
    <row r="18" spans="1:5">
      <c r="A18" s="186"/>
      <c r="B18" s="152">
        <v>2015</v>
      </c>
      <c r="C18" s="153"/>
      <c r="D18" s="153"/>
      <c r="E18" s="157"/>
    </row>
    <row r="19" spans="1:5">
      <c r="A19" s="187"/>
      <c r="B19" s="152">
        <v>2016</v>
      </c>
      <c r="C19" s="153"/>
      <c r="D19" s="153"/>
      <c r="E19" s="157"/>
    </row>
    <row r="20" spans="1:5">
      <c r="A20" s="191" t="s">
        <v>1018</v>
      </c>
      <c r="B20" s="154">
        <v>2011</v>
      </c>
      <c r="C20" s="155"/>
      <c r="D20" s="155"/>
      <c r="E20" s="158"/>
    </row>
    <row r="21" spans="1:5">
      <c r="A21" s="192"/>
      <c r="B21" s="154">
        <v>2012</v>
      </c>
      <c r="C21" s="155"/>
      <c r="D21" s="155"/>
      <c r="E21" s="158"/>
    </row>
    <row r="22" spans="1:5">
      <c r="A22" s="192"/>
      <c r="B22" s="154">
        <v>2013</v>
      </c>
      <c r="C22" s="155"/>
      <c r="D22" s="155"/>
      <c r="E22" s="158"/>
    </row>
    <row r="23" spans="1:5">
      <c r="A23" s="192"/>
      <c r="B23" s="154">
        <v>2014</v>
      </c>
      <c r="C23" s="155"/>
      <c r="D23" s="155"/>
      <c r="E23" s="158"/>
    </row>
    <row r="24" spans="1:5">
      <c r="A24" s="192"/>
      <c r="B24" s="154">
        <v>2015</v>
      </c>
      <c r="C24" s="155"/>
      <c r="D24" s="155"/>
      <c r="E24" s="158"/>
    </row>
    <row r="25" spans="1:5">
      <c r="A25" s="193"/>
      <c r="B25" s="154">
        <v>2016</v>
      </c>
      <c r="C25" s="155"/>
      <c r="D25" s="155"/>
      <c r="E25" s="158"/>
    </row>
    <row r="26" spans="1:5">
      <c r="A26" s="194" t="s">
        <v>1019</v>
      </c>
      <c r="B26" s="152">
        <v>2011</v>
      </c>
      <c r="C26" s="153">
        <f>C20+C14+C8+C2</f>
        <v>0</v>
      </c>
      <c r="D26" s="153">
        <f>D20+D14+D8+D2</f>
        <v>0</v>
      </c>
      <c r="E26" s="157">
        <f>E20+E14+E8+E2</f>
        <v>0</v>
      </c>
    </row>
    <row r="27" spans="1:5">
      <c r="A27" s="195"/>
      <c r="B27" s="152">
        <v>2012</v>
      </c>
      <c r="C27" s="153">
        <f>C21+C26+C15+C9+C3</f>
        <v>0</v>
      </c>
      <c r="D27" s="153">
        <f t="shared" ref="D27:E31" si="0">D21+D15+D9+D3</f>
        <v>0</v>
      </c>
      <c r="E27" s="157">
        <f t="shared" si="0"/>
        <v>0</v>
      </c>
    </row>
    <row r="28" spans="1:5">
      <c r="A28" s="195"/>
      <c r="B28" s="152">
        <v>2013</v>
      </c>
      <c r="C28" s="153">
        <f>C22+C16+C10+C4</f>
        <v>0</v>
      </c>
      <c r="D28" s="153">
        <f t="shared" si="0"/>
        <v>0</v>
      </c>
      <c r="E28" s="157">
        <f t="shared" si="0"/>
        <v>0</v>
      </c>
    </row>
    <row r="29" spans="1:5">
      <c r="A29" s="195"/>
      <c r="B29" s="152">
        <v>2014</v>
      </c>
      <c r="C29" s="153">
        <f>C23+C17+C11+C5</f>
        <v>0</v>
      </c>
      <c r="D29" s="153">
        <f t="shared" si="0"/>
        <v>0</v>
      </c>
      <c r="E29" s="157">
        <f t="shared" si="0"/>
        <v>0</v>
      </c>
    </row>
    <row r="30" spans="1:5">
      <c r="A30" s="195"/>
      <c r="B30" s="152">
        <v>2015</v>
      </c>
      <c r="C30" s="153">
        <f>C24+C18+C12+C6</f>
        <v>0</v>
      </c>
      <c r="D30" s="153">
        <f t="shared" si="0"/>
        <v>0</v>
      </c>
      <c r="E30" s="157">
        <f t="shared" si="0"/>
        <v>0</v>
      </c>
    </row>
    <row r="31" spans="1:5">
      <c r="A31" s="196"/>
      <c r="B31" s="152">
        <v>2016</v>
      </c>
      <c r="C31" s="153">
        <f>C25+C19+C13+C7</f>
        <v>422.39100000000002</v>
      </c>
      <c r="D31" s="153">
        <f t="shared" si="0"/>
        <v>120.182</v>
      </c>
      <c r="E31" s="157">
        <f t="shared" si="0"/>
        <v>0.81010776408728147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topLeftCell="B1" workbookViewId="0">
      <selection activeCell="D10" sqref="D10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197" t="s">
        <v>997</v>
      </c>
      <c r="B1" s="198"/>
      <c r="C1" s="198"/>
      <c r="D1" s="199"/>
    </row>
    <row r="2" spans="1:4">
      <c r="A2" s="200"/>
      <c r="B2" s="201"/>
      <c r="C2" s="201"/>
      <c r="D2" s="202"/>
    </row>
    <row r="3" spans="1:4">
      <c r="A3" s="145"/>
      <c r="B3" s="146" t="s">
        <v>998</v>
      </c>
      <c r="C3" s="147" t="s">
        <v>999</v>
      </c>
      <c r="D3" s="203" t="s">
        <v>1000</v>
      </c>
    </row>
    <row r="4" spans="1:4">
      <c r="A4" s="148" t="s">
        <v>1001</v>
      </c>
      <c r="B4" s="149" t="s">
        <v>1002</v>
      </c>
      <c r="C4" s="149" t="s">
        <v>1003</v>
      </c>
      <c r="D4" s="204"/>
    </row>
    <row r="5" spans="1:4">
      <c r="A5" s="149" t="s">
        <v>1004</v>
      </c>
      <c r="B5" s="28">
        <f>B6</f>
        <v>4331301</v>
      </c>
      <c r="C5" s="28">
        <f>C6</f>
        <v>3788301</v>
      </c>
      <c r="D5" s="28">
        <f>D6</f>
        <v>543000</v>
      </c>
    </row>
    <row r="6" spans="1:4">
      <c r="A6" s="150" t="s">
        <v>1005</v>
      </c>
      <c r="B6" s="10">
        <v>4331301</v>
      </c>
      <c r="C6" s="10">
        <v>3788301</v>
      </c>
      <c r="D6" s="10">
        <f>B6-C6</f>
        <v>543000</v>
      </c>
    </row>
    <row r="7" spans="1:4">
      <c r="A7" s="149" t="s">
        <v>1006</v>
      </c>
      <c r="B7" s="28">
        <f>B8</f>
        <v>4999240</v>
      </c>
      <c r="C7" s="28">
        <f>C8</f>
        <v>4999240</v>
      </c>
      <c r="D7" s="10">
        <f t="shared" ref="D7" si="0">B7-C7</f>
        <v>0</v>
      </c>
    </row>
    <row r="8" spans="1:4">
      <c r="A8" s="150" t="s">
        <v>1007</v>
      </c>
      <c r="B8" s="10">
        <v>4999240</v>
      </c>
      <c r="C8" s="10">
        <v>4999240</v>
      </c>
      <c r="D8" s="10">
        <f>B8-C8</f>
        <v>0</v>
      </c>
    </row>
    <row r="9" spans="1:4">
      <c r="A9" s="149" t="s">
        <v>1008</v>
      </c>
      <c r="B9" s="151">
        <f>B8+B6</f>
        <v>9330541</v>
      </c>
      <c r="C9" s="151">
        <f>C8+C6</f>
        <v>8787541</v>
      </c>
      <c r="D9" s="151">
        <f>D8+D6</f>
        <v>543000</v>
      </c>
    </row>
    <row r="10" spans="1:4">
      <c r="A10" s="150" t="s">
        <v>1009</v>
      </c>
      <c r="B10" s="10"/>
      <c r="C10" s="10"/>
      <c r="D10" s="10"/>
    </row>
    <row r="11" spans="1:4">
      <c r="A11" s="149" t="s">
        <v>1010</v>
      </c>
      <c r="B11" s="28">
        <f>B10+B9</f>
        <v>9330541</v>
      </c>
      <c r="C11" s="28">
        <f>C10+C9</f>
        <v>8787541</v>
      </c>
      <c r="D11" s="28">
        <f>D10+D9</f>
        <v>543000</v>
      </c>
    </row>
  </sheetData>
  <mergeCells count="2">
    <mergeCell ref="A1:D2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3</vt:i4>
      </vt:variant>
    </vt:vector>
  </HeadingPairs>
  <TitlesOfParts>
    <vt:vector size="29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2018-02-01T19:39:46Z</dcterms:modified>
</cp:coreProperties>
</file>