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activeTab="5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externalReferences>
    <externalReference r:id="rId22"/>
  </externalReferences>
  <definedNames>
    <definedName name="_xlnm.Print_Area" localSheetId="17">المشاريع!$A$1:$AI$22</definedName>
    <definedName name="_xlnm.Print_Area" localSheetId="8">'قائمة في الأعوان'!$A$1:$D$26</definedName>
    <definedName name="_xlnm.Print_Area" localSheetId="9">'قائمة في العملة'!$A$1:$C$30</definedName>
  </definedNames>
  <calcPr calcId="124519"/>
</workbook>
</file>

<file path=xl/calcChain.xml><?xml version="1.0" encoding="utf-8"?>
<calcChain xmlns="http://schemas.openxmlformats.org/spreadsheetml/2006/main">
  <c r="D778" i="38"/>
  <c r="D777" s="1"/>
  <c r="C777"/>
  <c r="D776"/>
  <c r="E776" s="1"/>
  <c r="D775"/>
  <c r="E775" s="1"/>
  <c r="D774"/>
  <c r="E774" s="1"/>
  <c r="D773"/>
  <c r="E773" s="1"/>
  <c r="E772" s="1"/>
  <c r="E771" s="1"/>
  <c r="D772"/>
  <c r="D771" s="1"/>
  <c r="C772"/>
  <c r="C771" s="1"/>
  <c r="D770"/>
  <c r="E770" s="1"/>
  <c r="D769"/>
  <c r="E769" s="1"/>
  <c r="E768" s="1"/>
  <c r="E767" s="1"/>
  <c r="C768"/>
  <c r="C767" s="1"/>
  <c r="D766"/>
  <c r="E766" s="1"/>
  <c r="E765" s="1"/>
  <c r="D765"/>
  <c r="C765"/>
  <c r="D764"/>
  <c r="E764" s="1"/>
  <c r="D763"/>
  <c r="E763" s="1"/>
  <c r="D762"/>
  <c r="E762" s="1"/>
  <c r="E761" s="1"/>
  <c r="E760" s="1"/>
  <c r="C761"/>
  <c r="C760" s="1"/>
  <c r="D759"/>
  <c r="E759" s="1"/>
  <c r="D758"/>
  <c r="E758" s="1"/>
  <c r="D757"/>
  <c r="E757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C746"/>
  <c r="D745"/>
  <c r="E745" s="1"/>
  <c r="E744" s="1"/>
  <c r="D744"/>
  <c r="C744"/>
  <c r="D742"/>
  <c r="E742" s="1"/>
  <c r="E741" s="1"/>
  <c r="C741"/>
  <c r="D740"/>
  <c r="D739" s="1"/>
  <c r="C739"/>
  <c r="E738"/>
  <c r="D738"/>
  <c r="E737"/>
  <c r="D737"/>
  <c r="E736"/>
  <c r="D736"/>
  <c r="E735"/>
  <c r="E734" s="1"/>
  <c r="E733" s="1"/>
  <c r="D735"/>
  <c r="D734" s="1"/>
  <c r="D733" s="1"/>
  <c r="C734"/>
  <c r="C733" s="1"/>
  <c r="E732"/>
  <c r="D732"/>
  <c r="E731"/>
  <c r="E730" s="1"/>
  <c r="D731"/>
  <c r="D730" s="1"/>
  <c r="C731"/>
  <c r="C730" s="1"/>
  <c r="E729"/>
  <c r="D729"/>
  <c r="E728"/>
  <c r="D728"/>
  <c r="D727" s="1"/>
  <c r="E727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E719"/>
  <c r="D719"/>
  <c r="H718"/>
  <c r="C718"/>
  <c r="C717" s="1"/>
  <c r="H717" s="1"/>
  <c r="J717" s="1"/>
  <c r="H715"/>
  <c r="D715"/>
  <c r="E715" s="1"/>
  <c r="H714"/>
  <c r="D714"/>
  <c r="E714" s="1"/>
  <c r="H713"/>
  <c r="D713"/>
  <c r="E713" s="1"/>
  <c r="H712"/>
  <c r="E712"/>
  <c r="D712"/>
  <c r="H711"/>
  <c r="D711"/>
  <c r="E711" s="1"/>
  <c r="H710"/>
  <c r="D710"/>
  <c r="E710" s="1"/>
  <c r="H709"/>
  <c r="D709"/>
  <c r="E709" s="1"/>
  <c r="H708"/>
  <c r="E708"/>
  <c r="D708"/>
  <c r="H707"/>
  <c r="D707"/>
  <c r="E707" s="1"/>
  <c r="H706"/>
  <c r="D706"/>
  <c r="E706" s="1"/>
  <c r="H705"/>
  <c r="D705"/>
  <c r="E705" s="1"/>
  <c r="H704"/>
  <c r="E704"/>
  <c r="D704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E697"/>
  <c r="D697"/>
  <c r="H696"/>
  <c r="D696"/>
  <c r="E696" s="1"/>
  <c r="H695"/>
  <c r="D695"/>
  <c r="E695" s="1"/>
  <c r="D694"/>
  <c r="C694"/>
  <c r="H694" s="1"/>
  <c r="H693"/>
  <c r="D693"/>
  <c r="E693" s="1"/>
  <c r="H692"/>
  <c r="D692"/>
  <c r="E692" s="1"/>
  <c r="H691"/>
  <c r="D691"/>
  <c r="E691" s="1"/>
  <c r="H690"/>
  <c r="E690"/>
  <c r="D690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E680"/>
  <c r="D680"/>
  <c r="H679"/>
  <c r="C679"/>
  <c r="H678"/>
  <c r="D678"/>
  <c r="E678" s="1"/>
  <c r="H677"/>
  <c r="E677"/>
  <c r="D677"/>
  <c r="H676"/>
  <c r="C676"/>
  <c r="H675"/>
  <c r="D675"/>
  <c r="E675" s="1"/>
  <c r="H674"/>
  <c r="E674"/>
  <c r="D674"/>
  <c r="H673"/>
  <c r="D673"/>
  <c r="E673" s="1"/>
  <c r="H672"/>
  <c r="D672"/>
  <c r="E672" s="1"/>
  <c r="H671"/>
  <c r="C671"/>
  <c r="H670"/>
  <c r="D670"/>
  <c r="E670" s="1"/>
  <c r="H669"/>
  <c r="D669"/>
  <c r="E669" s="1"/>
  <c r="H668"/>
  <c r="D668"/>
  <c r="E668" s="1"/>
  <c r="H667"/>
  <c r="E667"/>
  <c r="D667"/>
  <c r="H666"/>
  <c r="D666"/>
  <c r="E666" s="1"/>
  <c r="C665"/>
  <c r="H665" s="1"/>
  <c r="H664"/>
  <c r="E664"/>
  <c r="D664"/>
  <c r="H663"/>
  <c r="D663"/>
  <c r="E663" s="1"/>
  <c r="H662"/>
  <c r="D662"/>
  <c r="E662" s="1"/>
  <c r="E661" s="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E655" s="1"/>
  <c r="H654"/>
  <c r="D654"/>
  <c r="E654" s="1"/>
  <c r="C653"/>
  <c r="H653" s="1"/>
  <c r="H652"/>
  <c r="D652"/>
  <c r="E652" s="1"/>
  <c r="H651"/>
  <c r="D651"/>
  <c r="E651" s="1"/>
  <c r="H650"/>
  <c r="E650"/>
  <c r="D650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E639"/>
  <c r="D639"/>
  <c r="C638"/>
  <c r="H638" s="1"/>
  <c r="J638" s="1"/>
  <c r="H637"/>
  <c r="E637"/>
  <c r="D637"/>
  <c r="H636"/>
  <c r="D636"/>
  <c r="E636" s="1"/>
  <c r="H635"/>
  <c r="D635"/>
  <c r="E635" s="1"/>
  <c r="H634"/>
  <c r="D634"/>
  <c r="E634" s="1"/>
  <c r="H633"/>
  <c r="E633"/>
  <c r="D633"/>
  <c r="H632"/>
  <c r="D632"/>
  <c r="E632" s="1"/>
  <c r="H631"/>
  <c r="D631"/>
  <c r="E631" s="1"/>
  <c r="H630"/>
  <c r="D630"/>
  <c r="E630" s="1"/>
  <c r="H629"/>
  <c r="E629"/>
  <c r="D629"/>
  <c r="D628" s="1"/>
  <c r="H628"/>
  <c r="C628"/>
  <c r="H627"/>
  <c r="D627"/>
  <c r="E627" s="1"/>
  <c r="H626"/>
  <c r="E626"/>
  <c r="D626"/>
  <c r="H625"/>
  <c r="D625"/>
  <c r="E625" s="1"/>
  <c r="H624"/>
  <c r="D624"/>
  <c r="E624" s="1"/>
  <c r="H623"/>
  <c r="D623"/>
  <c r="E623" s="1"/>
  <c r="H622"/>
  <c r="E622"/>
  <c r="D622"/>
  <c r="H621"/>
  <c r="D621"/>
  <c r="E621" s="1"/>
  <c r="H620"/>
  <c r="D620"/>
  <c r="E620" s="1"/>
  <c r="H619"/>
  <c r="D619"/>
  <c r="E619" s="1"/>
  <c r="H618"/>
  <c r="E618"/>
  <c r="D618"/>
  <c r="H617"/>
  <c r="D617"/>
  <c r="E617" s="1"/>
  <c r="C616"/>
  <c r="H616" s="1"/>
  <c r="H615"/>
  <c r="E615"/>
  <c r="D615"/>
  <c r="H614"/>
  <c r="D614"/>
  <c r="E614" s="1"/>
  <c r="H613"/>
  <c r="D613"/>
  <c r="E613" s="1"/>
  <c r="H612"/>
  <c r="D612"/>
  <c r="E612" s="1"/>
  <c r="H611"/>
  <c r="E611"/>
  <c r="D611"/>
  <c r="D610" s="1"/>
  <c r="H610"/>
  <c r="C610"/>
  <c r="H609"/>
  <c r="D609"/>
  <c r="E609" s="1"/>
  <c r="H608"/>
  <c r="E608"/>
  <c r="D608"/>
  <c r="H607"/>
  <c r="D607"/>
  <c r="E607" s="1"/>
  <c r="H606"/>
  <c r="D606"/>
  <c r="E606" s="1"/>
  <c r="H605"/>
  <c r="D605"/>
  <c r="E605" s="1"/>
  <c r="H604"/>
  <c r="E604"/>
  <c r="D604"/>
  <c r="C603"/>
  <c r="H603" s="1"/>
  <c r="H602"/>
  <c r="D602"/>
  <c r="E602" s="1"/>
  <c r="H601"/>
  <c r="E601"/>
  <c r="D601"/>
  <c r="H600"/>
  <c r="D600"/>
  <c r="E600" s="1"/>
  <c r="C599"/>
  <c r="H599" s="1"/>
  <c r="H598"/>
  <c r="E598"/>
  <c r="D598"/>
  <c r="H597"/>
  <c r="D597"/>
  <c r="E597" s="1"/>
  <c r="H596"/>
  <c r="D596"/>
  <c r="E596" s="1"/>
  <c r="E595" s="1"/>
  <c r="C595"/>
  <c r="H595" s="1"/>
  <c r="H594"/>
  <c r="D594"/>
  <c r="E594" s="1"/>
  <c r="H593"/>
  <c r="D593"/>
  <c r="E593" s="1"/>
  <c r="E592" s="1"/>
  <c r="C592"/>
  <c r="H592" s="1"/>
  <c r="H591"/>
  <c r="D591"/>
  <c r="E591" s="1"/>
  <c r="H590"/>
  <c r="D590"/>
  <c r="E590" s="1"/>
  <c r="H589"/>
  <c r="D589"/>
  <c r="E589" s="1"/>
  <c r="H588"/>
  <c r="E588"/>
  <c r="D588"/>
  <c r="C587"/>
  <c r="H587" s="1"/>
  <c r="H586"/>
  <c r="D586"/>
  <c r="E586" s="1"/>
  <c r="H585"/>
  <c r="E585"/>
  <c r="D585"/>
  <c r="H584"/>
  <c r="D584"/>
  <c r="E584" s="1"/>
  <c r="C583"/>
  <c r="H583" s="1"/>
  <c r="H582"/>
  <c r="E582"/>
  <c r="D582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E572" s="1"/>
  <c r="H571"/>
  <c r="D571"/>
  <c r="E571" s="1"/>
  <c r="H570"/>
  <c r="E570"/>
  <c r="D570"/>
  <c r="D569" s="1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E564" s="1"/>
  <c r="H563"/>
  <c r="E563"/>
  <c r="D563"/>
  <c r="H562"/>
  <c r="C562"/>
  <c r="H558"/>
  <c r="E558"/>
  <c r="D558"/>
  <c r="H557"/>
  <c r="D557"/>
  <c r="E557" s="1"/>
  <c r="C556"/>
  <c r="H556" s="1"/>
  <c r="H555"/>
  <c r="E555"/>
  <c r="D555"/>
  <c r="H554"/>
  <c r="D554"/>
  <c r="E554" s="1"/>
  <c r="H553"/>
  <c r="D553"/>
  <c r="E553" s="1"/>
  <c r="E552" s="1"/>
  <c r="C552"/>
  <c r="H552" s="1"/>
  <c r="C551"/>
  <c r="H551" s="1"/>
  <c r="J551" s="1"/>
  <c r="H549"/>
  <c r="D549"/>
  <c r="E549" s="1"/>
  <c r="H548"/>
  <c r="E548"/>
  <c r="D548"/>
  <c r="C547"/>
  <c r="H547" s="1"/>
  <c r="J547" s="1"/>
  <c r="H546"/>
  <c r="E546"/>
  <c r="D546"/>
  <c r="H545"/>
  <c r="D545"/>
  <c r="E545" s="1"/>
  <c r="C544"/>
  <c r="H544" s="1"/>
  <c r="H543"/>
  <c r="E543"/>
  <c r="D543"/>
  <c r="H542"/>
  <c r="D542"/>
  <c r="E542" s="1"/>
  <c r="H541"/>
  <c r="D541"/>
  <c r="E541" s="1"/>
  <c r="H540"/>
  <c r="D540"/>
  <c r="E540" s="1"/>
  <c r="H539"/>
  <c r="E539"/>
  <c r="D539"/>
  <c r="H537"/>
  <c r="D537"/>
  <c r="E537" s="1"/>
  <c r="H536"/>
  <c r="D536"/>
  <c r="E536" s="1"/>
  <c r="H535"/>
  <c r="D535"/>
  <c r="E535" s="1"/>
  <c r="H534"/>
  <c r="E534"/>
  <c r="D534"/>
  <c r="H533"/>
  <c r="D533"/>
  <c r="E533" s="1"/>
  <c r="H532"/>
  <c r="D532"/>
  <c r="E532" s="1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E518"/>
  <c r="D518"/>
  <c r="H517"/>
  <c r="D517"/>
  <c r="E517" s="1"/>
  <c r="H516"/>
  <c r="D516"/>
  <c r="E516" s="1"/>
  <c r="H515"/>
  <c r="D515"/>
  <c r="E515" s="1"/>
  <c r="H514"/>
  <c r="E514"/>
  <c r="D514"/>
  <c r="H513"/>
  <c r="C513"/>
  <c r="H512"/>
  <c r="D512"/>
  <c r="E512" s="1"/>
  <c r="H511"/>
  <c r="E511"/>
  <c r="D511"/>
  <c r="H510"/>
  <c r="D510"/>
  <c r="E510" s="1"/>
  <c r="C509"/>
  <c r="H509" s="1"/>
  <c r="H508"/>
  <c r="E508"/>
  <c r="D508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E501"/>
  <c r="D50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E488"/>
  <c r="D488"/>
  <c r="H487"/>
  <c r="D487"/>
  <c r="E487" s="1"/>
  <c r="C486"/>
  <c r="C484" s="1"/>
  <c r="H485"/>
  <c r="E485"/>
  <c r="D485"/>
  <c r="H482"/>
  <c r="H481"/>
  <c r="D481"/>
  <c r="E481" s="1"/>
  <c r="H480"/>
  <c r="E480"/>
  <c r="D480"/>
  <c r="H479"/>
  <c r="D479"/>
  <c r="E479" s="1"/>
  <c r="H478"/>
  <c r="D478"/>
  <c r="E478" s="1"/>
  <c r="D477"/>
  <c r="C477"/>
  <c r="H477" s="1"/>
  <c r="H476"/>
  <c r="D476"/>
  <c r="E476" s="1"/>
  <c r="H475"/>
  <c r="D475"/>
  <c r="E475" s="1"/>
  <c r="D474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E469" s="1"/>
  <c r="C468"/>
  <c r="H468" s="1"/>
  <c r="H467"/>
  <c r="E467"/>
  <c r="D467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E460"/>
  <c r="E459" s="1"/>
  <c r="D460"/>
  <c r="D459" s="1"/>
  <c r="C459"/>
  <c r="H459" s="1"/>
  <c r="H458"/>
  <c r="D458"/>
  <c r="E458" s="1"/>
  <c r="H457"/>
  <c r="E457"/>
  <c r="D457"/>
  <c r="H456"/>
  <c r="D456"/>
  <c r="E456" s="1"/>
  <c r="C455"/>
  <c r="H455" s="1"/>
  <c r="H454"/>
  <c r="E454"/>
  <c r="D454"/>
  <c r="H453"/>
  <c r="D453"/>
  <c r="E453" s="1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E447"/>
  <c r="D447"/>
  <c r="H446"/>
  <c r="D446"/>
  <c r="E446" s="1"/>
  <c r="C445"/>
  <c r="H445" s="1"/>
  <c r="H443"/>
  <c r="D443"/>
  <c r="E443" s="1"/>
  <c r="H442"/>
  <c r="D442"/>
  <c r="E442" s="1"/>
  <c r="H441"/>
  <c r="E441"/>
  <c r="D441"/>
  <c r="H440"/>
  <c r="D440"/>
  <c r="E440" s="1"/>
  <c r="H439"/>
  <c r="D439"/>
  <c r="E439" s="1"/>
  <c r="H438"/>
  <c r="D438"/>
  <c r="E438" s="1"/>
  <c r="H437"/>
  <c r="E437"/>
  <c r="D437"/>
  <c r="H436"/>
  <c r="D436"/>
  <c r="E436" s="1"/>
  <c r="H435"/>
  <c r="D435"/>
  <c r="E435" s="1"/>
  <c r="H434"/>
  <c r="D434"/>
  <c r="E434" s="1"/>
  <c r="H433"/>
  <c r="E433"/>
  <c r="D433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E416" s="1"/>
  <c r="C416"/>
  <c r="H416" s="1"/>
  <c r="H415"/>
  <c r="D415"/>
  <c r="E415" s="1"/>
  <c r="H414"/>
  <c r="E414"/>
  <c r="D414"/>
  <c r="H413"/>
  <c r="D413"/>
  <c r="E413" s="1"/>
  <c r="C412"/>
  <c r="H412" s="1"/>
  <c r="H411"/>
  <c r="E411"/>
  <c r="D411"/>
  <c r="H410"/>
  <c r="D410"/>
  <c r="E410" s="1"/>
  <c r="C409"/>
  <c r="H409" s="1"/>
  <c r="H408"/>
  <c r="E408"/>
  <c r="D408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E401"/>
  <c r="D401"/>
  <c r="H400"/>
  <c r="D400"/>
  <c r="E400" s="1"/>
  <c r="C399"/>
  <c r="H399" s="1"/>
  <c r="H398"/>
  <c r="E398"/>
  <c r="D398"/>
  <c r="H397"/>
  <c r="D397"/>
  <c r="E397" s="1"/>
  <c r="H396"/>
  <c r="D396"/>
  <c r="E396" s="1"/>
  <c r="D395"/>
  <c r="C395"/>
  <c r="H395" s="1"/>
  <c r="H394"/>
  <c r="D394"/>
  <c r="E394" s="1"/>
  <c r="H393"/>
  <c r="D393"/>
  <c r="E393" s="1"/>
  <c r="D392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D382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E375"/>
  <c r="D375"/>
  <c r="H374"/>
  <c r="D374"/>
  <c r="E374" s="1"/>
  <c r="C373"/>
  <c r="H373" s="1"/>
  <c r="H372"/>
  <c r="E372"/>
  <c r="D372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E365"/>
  <c r="D365"/>
  <c r="H364"/>
  <c r="D364"/>
  <c r="E364" s="1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E358"/>
  <c r="D358"/>
  <c r="C357"/>
  <c r="H357" s="1"/>
  <c r="H356"/>
  <c r="D356"/>
  <c r="E356" s="1"/>
  <c r="H355"/>
  <c r="E355"/>
  <c r="D355"/>
  <c r="H354"/>
  <c r="D354"/>
  <c r="E354" s="1"/>
  <c r="C353"/>
  <c r="H353" s="1"/>
  <c r="H352"/>
  <c r="E352"/>
  <c r="D352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E345"/>
  <c r="D345"/>
  <c r="H344"/>
  <c r="C344"/>
  <c r="H343"/>
  <c r="D343"/>
  <c r="E343" s="1"/>
  <c r="H342"/>
  <c r="E342"/>
  <c r="D342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E334" s="1"/>
  <c r="H333"/>
  <c r="E333"/>
  <c r="D333"/>
  <c r="H332"/>
  <c r="D332"/>
  <c r="E332" s="1"/>
  <c r="C331"/>
  <c r="H331" s="1"/>
  <c r="H330"/>
  <c r="E330"/>
  <c r="D330"/>
  <c r="H329"/>
  <c r="D329"/>
  <c r="E329" s="1"/>
  <c r="C328"/>
  <c r="H328" s="1"/>
  <c r="H327"/>
  <c r="E327"/>
  <c r="D327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E320"/>
  <c r="D320"/>
  <c r="H319"/>
  <c r="D319"/>
  <c r="E319" s="1"/>
  <c r="H318"/>
  <c r="D318"/>
  <c r="E318" s="1"/>
  <c r="H317"/>
  <c r="D317"/>
  <c r="E317" s="1"/>
  <c r="H316"/>
  <c r="E316"/>
  <c r="D316"/>
  <c r="D315" s="1"/>
  <c r="H315"/>
  <c r="C315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H307"/>
  <c r="D307"/>
  <c r="E307" s="1"/>
  <c r="H306"/>
  <c r="D306"/>
  <c r="E306" s="1"/>
  <c r="E305" s="1"/>
  <c r="H305"/>
  <c r="H304"/>
  <c r="E304"/>
  <c r="D304"/>
  <c r="H303"/>
  <c r="D303"/>
  <c r="E303" s="1"/>
  <c r="C302"/>
  <c r="H302" s="1"/>
  <c r="H301"/>
  <c r="E301"/>
  <c r="D301"/>
  <c r="H300"/>
  <c r="D300"/>
  <c r="E300" s="1"/>
  <c r="H299"/>
  <c r="D299"/>
  <c r="E299" s="1"/>
  <c r="E298" s="1"/>
  <c r="H298"/>
  <c r="H297"/>
  <c r="D297"/>
  <c r="E297" s="1"/>
  <c r="E296" s="1"/>
  <c r="H296"/>
  <c r="H295"/>
  <c r="E295"/>
  <c r="D295"/>
  <c r="H294"/>
  <c r="D294"/>
  <c r="E294" s="1"/>
  <c r="H293"/>
  <c r="D293"/>
  <c r="E293" s="1"/>
  <c r="H292"/>
  <c r="D292"/>
  <c r="E292" s="1"/>
  <c r="H291"/>
  <c r="E291"/>
  <c r="D291"/>
  <c r="H290"/>
  <c r="D290"/>
  <c r="E290" s="1"/>
  <c r="H289"/>
  <c r="H288"/>
  <c r="D288"/>
  <c r="E288" s="1"/>
  <c r="H287"/>
  <c r="E287"/>
  <c r="D287"/>
  <c r="H286"/>
  <c r="D286"/>
  <c r="E286" s="1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E279"/>
  <c r="D279"/>
  <c r="H278"/>
  <c r="D278"/>
  <c r="E278" s="1"/>
  <c r="H277"/>
  <c r="D277"/>
  <c r="E277" s="1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E271"/>
  <c r="D271"/>
  <c r="H270"/>
  <c r="D270"/>
  <c r="E270" s="1"/>
  <c r="H269"/>
  <c r="D269"/>
  <c r="E269" s="1"/>
  <c r="H268"/>
  <c r="D268"/>
  <c r="E268" s="1"/>
  <c r="H267"/>
  <c r="E267"/>
  <c r="D267"/>
  <c r="H266"/>
  <c r="D266"/>
  <c r="E266" s="1"/>
  <c r="H265"/>
  <c r="H264"/>
  <c r="D264"/>
  <c r="E264" s="1"/>
  <c r="H262"/>
  <c r="D262"/>
  <c r="E262" s="1"/>
  <c r="H261"/>
  <c r="D261"/>
  <c r="E261" s="1"/>
  <c r="C260"/>
  <c r="H260" s="1"/>
  <c r="E252"/>
  <c r="D252"/>
  <c r="E251"/>
  <c r="E250" s="1"/>
  <c r="D251"/>
  <c r="D250"/>
  <c r="C250"/>
  <c r="D249"/>
  <c r="E249" s="1"/>
  <c r="D248"/>
  <c r="E248" s="1"/>
  <c r="D247"/>
  <c r="E247" s="1"/>
  <c r="D246"/>
  <c r="E246" s="1"/>
  <c r="E244" s="1"/>
  <c r="E243" s="1"/>
  <c r="D245"/>
  <c r="E245" s="1"/>
  <c r="C244"/>
  <c r="C243" s="1"/>
  <c r="D242"/>
  <c r="E242" s="1"/>
  <c r="D241"/>
  <c r="E241" s="1"/>
  <c r="D240"/>
  <c r="E240" s="1"/>
  <c r="C239"/>
  <c r="C238"/>
  <c r="D237"/>
  <c r="E237" s="1"/>
  <c r="E236" s="1"/>
  <c r="E235" s="1"/>
  <c r="C236"/>
  <c r="C235" s="1"/>
  <c r="D234"/>
  <c r="E234" s="1"/>
  <c r="E233" s="1"/>
  <c r="C233"/>
  <c r="E232"/>
  <c r="D232"/>
  <c r="E231"/>
  <c r="D231"/>
  <c r="E230"/>
  <c r="D230"/>
  <c r="D229"/>
  <c r="C229"/>
  <c r="C228" s="1"/>
  <c r="E227"/>
  <c r="D227"/>
  <c r="E226"/>
  <c r="E223" s="1"/>
  <c r="E222" s="1"/>
  <c r="D226"/>
  <c r="E225"/>
  <c r="D225"/>
  <c r="E224"/>
  <c r="D224"/>
  <c r="D223" s="1"/>
  <c r="D222" s="1"/>
  <c r="C223"/>
  <c r="C222" s="1"/>
  <c r="E221"/>
  <c r="E220" s="1"/>
  <c r="D221"/>
  <c r="D220" s="1"/>
  <c r="C220"/>
  <c r="D219"/>
  <c r="E219" s="1"/>
  <c r="E216" s="1"/>
  <c r="D218"/>
  <c r="E218" s="1"/>
  <c r="D217"/>
  <c r="E217" s="1"/>
  <c r="C216"/>
  <c r="C215"/>
  <c r="D214"/>
  <c r="E214" s="1"/>
  <c r="E213" s="1"/>
  <c r="C213"/>
  <c r="D212"/>
  <c r="E212" s="1"/>
  <c r="E211" s="1"/>
  <c r="C211"/>
  <c r="D210"/>
  <c r="E210" s="1"/>
  <c r="D209"/>
  <c r="E209" s="1"/>
  <c r="E207" s="1"/>
  <c r="D208"/>
  <c r="E208" s="1"/>
  <c r="C207"/>
  <c r="E206"/>
  <c r="D206"/>
  <c r="E205"/>
  <c r="D205"/>
  <c r="C204"/>
  <c r="C203" s="1"/>
  <c r="D202"/>
  <c r="D201" s="1"/>
  <c r="D200" s="1"/>
  <c r="C201"/>
  <c r="C200" s="1"/>
  <c r="E199"/>
  <c r="E198" s="1"/>
  <c r="E197" s="1"/>
  <c r="D199"/>
  <c r="D198" s="1"/>
  <c r="D197" s="1"/>
  <c r="C198"/>
  <c r="C197" s="1"/>
  <c r="D196"/>
  <c r="D195" s="1"/>
  <c r="C195"/>
  <c r="D194"/>
  <c r="E194" s="1"/>
  <c r="E193" s="1"/>
  <c r="C193"/>
  <c r="D192"/>
  <c r="E192" s="1"/>
  <c r="D191"/>
  <c r="E191" s="1"/>
  <c r="D190"/>
  <c r="E190" s="1"/>
  <c r="E189" s="1"/>
  <c r="D189"/>
  <c r="C189"/>
  <c r="E187"/>
  <c r="D187"/>
  <c r="E186"/>
  <c r="E185" s="1"/>
  <c r="E184" s="1"/>
  <c r="D186"/>
  <c r="D185"/>
  <c r="C185"/>
  <c r="C184" s="1"/>
  <c r="D184"/>
  <c r="D183"/>
  <c r="D182" s="1"/>
  <c r="C182"/>
  <c r="D181"/>
  <c r="E181" s="1"/>
  <c r="E180" s="1"/>
  <c r="D180"/>
  <c r="C180"/>
  <c r="C179"/>
  <c r="H176"/>
  <c r="E176"/>
  <c r="D176"/>
  <c r="H175"/>
  <c r="D175"/>
  <c r="E175" s="1"/>
  <c r="C174"/>
  <c r="H174" s="1"/>
  <c r="H173"/>
  <c r="E173"/>
  <c r="D173"/>
  <c r="H172"/>
  <c r="D172"/>
  <c r="E172" s="1"/>
  <c r="C171"/>
  <c r="H171" s="1"/>
  <c r="H169"/>
  <c r="D169"/>
  <c r="E169" s="1"/>
  <c r="H168"/>
  <c r="E168"/>
  <c r="E167" s="1"/>
  <c r="D168"/>
  <c r="D167" s="1"/>
  <c r="C167"/>
  <c r="H167" s="1"/>
  <c r="H166"/>
  <c r="D166"/>
  <c r="E166" s="1"/>
  <c r="H165"/>
  <c r="E165"/>
  <c r="E164" s="1"/>
  <c r="E163" s="1"/>
  <c r="D165"/>
  <c r="D164" s="1"/>
  <c r="D163" s="1"/>
  <c r="C164"/>
  <c r="H164" s="1"/>
  <c r="H162"/>
  <c r="D162"/>
  <c r="E162" s="1"/>
  <c r="H161"/>
  <c r="D161"/>
  <c r="C160"/>
  <c r="H160" s="1"/>
  <c r="H159"/>
  <c r="D159"/>
  <c r="E159" s="1"/>
  <c r="H158"/>
  <c r="D158"/>
  <c r="C157"/>
  <c r="H157" s="1"/>
  <c r="H156"/>
  <c r="D156"/>
  <c r="E156" s="1"/>
  <c r="H155"/>
  <c r="D155"/>
  <c r="C154"/>
  <c r="H151"/>
  <c r="D151"/>
  <c r="E151" s="1"/>
  <c r="H150"/>
  <c r="D150"/>
  <c r="C149"/>
  <c r="H149" s="1"/>
  <c r="H148"/>
  <c r="D148"/>
  <c r="E148" s="1"/>
  <c r="H147"/>
  <c r="D147"/>
  <c r="C146"/>
  <c r="H146" s="1"/>
  <c r="H145"/>
  <c r="D145"/>
  <c r="E145" s="1"/>
  <c r="H144"/>
  <c r="D144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E137"/>
  <c r="D137"/>
  <c r="H136"/>
  <c r="C136"/>
  <c r="H134"/>
  <c r="D134"/>
  <c r="E134" s="1"/>
  <c r="H133"/>
  <c r="D133"/>
  <c r="C132"/>
  <c r="H132" s="1"/>
  <c r="H131"/>
  <c r="D131"/>
  <c r="E131" s="1"/>
  <c r="H130"/>
  <c r="D130"/>
  <c r="C129"/>
  <c r="H129" s="1"/>
  <c r="H128"/>
  <c r="D128"/>
  <c r="E128" s="1"/>
  <c r="H127"/>
  <c r="D127"/>
  <c r="E127" s="1"/>
  <c r="D126"/>
  <c r="C126"/>
  <c r="H126" s="1"/>
  <c r="H125"/>
  <c r="D125"/>
  <c r="E125" s="1"/>
  <c r="H124"/>
  <c r="D124"/>
  <c r="E124" s="1"/>
  <c r="E123" s="1"/>
  <c r="D123"/>
  <c r="C123"/>
  <c r="H123" s="1"/>
  <c r="H122"/>
  <c r="D122"/>
  <c r="E122" s="1"/>
  <c r="H121"/>
  <c r="D121"/>
  <c r="E121" s="1"/>
  <c r="E120" s="1"/>
  <c r="D120"/>
  <c r="C120"/>
  <c r="H120" s="1"/>
  <c r="H119"/>
  <c r="D119"/>
  <c r="E119" s="1"/>
  <c r="H118"/>
  <c r="D118"/>
  <c r="E118" s="1"/>
  <c r="E117" s="1"/>
  <c r="D117"/>
  <c r="C117"/>
  <c r="H117" s="1"/>
  <c r="C116"/>
  <c r="H116" s="1"/>
  <c r="J116" s="1"/>
  <c r="H113"/>
  <c r="E113"/>
  <c r="D113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D107"/>
  <c r="E107" s="1"/>
  <c r="H106"/>
  <c r="D106"/>
  <c r="E106" s="1"/>
  <c r="H105"/>
  <c r="E105"/>
  <c r="D105"/>
  <c r="H104"/>
  <c r="D104"/>
  <c r="E104" s="1"/>
  <c r="H103"/>
  <c r="D103"/>
  <c r="E103" s="1"/>
  <c r="H102"/>
  <c r="D102"/>
  <c r="E102" s="1"/>
  <c r="H101"/>
  <c r="E101"/>
  <c r="D101"/>
  <c r="H100"/>
  <c r="D100"/>
  <c r="E100" s="1"/>
  <c r="H99"/>
  <c r="D99"/>
  <c r="E99" s="1"/>
  <c r="H98"/>
  <c r="D98"/>
  <c r="E98" s="1"/>
  <c r="D97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E57"/>
  <c r="D57"/>
  <c r="H56"/>
  <c r="D56"/>
  <c r="E56" s="1"/>
  <c r="H55"/>
  <c r="D55"/>
  <c r="E55" s="1"/>
  <c r="H54"/>
  <c r="D54"/>
  <c r="E54" s="1"/>
  <c r="H53"/>
  <c r="E53"/>
  <c r="D53"/>
  <c r="H52"/>
  <c r="D52"/>
  <c r="E52" s="1"/>
  <c r="H51"/>
  <c r="D51"/>
  <c r="E51" s="1"/>
  <c r="H50"/>
  <c r="D50"/>
  <c r="E50" s="1"/>
  <c r="H49"/>
  <c r="E49"/>
  <c r="D49"/>
  <c r="H48"/>
  <c r="D48"/>
  <c r="E48" s="1"/>
  <c r="H47"/>
  <c r="D47"/>
  <c r="E47" s="1"/>
  <c r="H46"/>
  <c r="D46"/>
  <c r="E46" s="1"/>
  <c r="H45"/>
  <c r="E45"/>
  <c r="D45"/>
  <c r="H44"/>
  <c r="D44"/>
  <c r="E44" s="1"/>
  <c r="H43"/>
  <c r="D43"/>
  <c r="E43" s="1"/>
  <c r="H42"/>
  <c r="D42"/>
  <c r="E42" s="1"/>
  <c r="H41"/>
  <c r="E41"/>
  <c r="D4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E35"/>
  <c r="D35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D28"/>
  <c r="E28" s="1"/>
  <c r="H27"/>
  <c r="E27"/>
  <c r="D27"/>
  <c r="H26"/>
  <c r="D26"/>
  <c r="E26" s="1"/>
  <c r="H25"/>
  <c r="D25"/>
  <c r="E25" s="1"/>
  <c r="H24"/>
  <c r="D24"/>
  <c r="E24" s="1"/>
  <c r="H23"/>
  <c r="E23"/>
  <c r="D23"/>
  <c r="H22"/>
  <c r="D22"/>
  <c r="E22" s="1"/>
  <c r="H21"/>
  <c r="D21"/>
  <c r="E21" s="1"/>
  <c r="H20"/>
  <c r="D20"/>
  <c r="E20" s="1"/>
  <c r="H19"/>
  <c r="E19"/>
  <c r="D19"/>
  <c r="H18"/>
  <c r="D18"/>
  <c r="E18" s="1"/>
  <c r="H17"/>
  <c r="D17"/>
  <c r="E17" s="1"/>
  <c r="H16"/>
  <c r="D16"/>
  <c r="E16" s="1"/>
  <c r="H15"/>
  <c r="E15"/>
  <c r="D15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E61" l="1"/>
  <c r="C178"/>
  <c r="C163"/>
  <c r="H163" s="1"/>
  <c r="J163" s="1"/>
  <c r="E174"/>
  <c r="E179"/>
  <c r="E183"/>
  <c r="E182" s="1"/>
  <c r="C188"/>
  <c r="E202"/>
  <c r="E201" s="1"/>
  <c r="E200" s="1"/>
  <c r="D211"/>
  <c r="E328"/>
  <c r="D344"/>
  <c r="E412"/>
  <c r="D513"/>
  <c r="D562"/>
  <c r="D676"/>
  <c r="D679"/>
  <c r="D718"/>
  <c r="C743"/>
  <c r="D751"/>
  <c r="D761"/>
  <c r="D760" s="1"/>
  <c r="E97"/>
  <c r="E136"/>
  <c r="D179"/>
  <c r="E204"/>
  <c r="E203" s="1"/>
  <c r="D207"/>
  <c r="E229"/>
  <c r="D296"/>
  <c r="D305"/>
  <c r="E308"/>
  <c r="E315"/>
  <c r="C340"/>
  <c r="H340" s="1"/>
  <c r="E344"/>
  <c r="E348"/>
  <c r="D362"/>
  <c r="E368"/>
  <c r="E404"/>
  <c r="E422"/>
  <c r="E429"/>
  <c r="E450"/>
  <c r="E494"/>
  <c r="E513"/>
  <c r="D522"/>
  <c r="D531"/>
  <c r="E547"/>
  <c r="D552"/>
  <c r="E577"/>
  <c r="D592"/>
  <c r="D595"/>
  <c r="D661"/>
  <c r="D671"/>
  <c r="E676"/>
  <c r="E679"/>
  <c r="E683"/>
  <c r="D687"/>
  <c r="E718"/>
  <c r="E722"/>
  <c r="D741"/>
  <c r="E756"/>
  <c r="E755" s="1"/>
  <c r="D768"/>
  <c r="D767" s="1"/>
  <c r="E68"/>
  <c r="D11"/>
  <c r="D61"/>
  <c r="E171"/>
  <c r="D193"/>
  <c r="D188" s="1"/>
  <c r="E196"/>
  <c r="E195" s="1"/>
  <c r="D204"/>
  <c r="C263"/>
  <c r="H263" s="1"/>
  <c r="E302"/>
  <c r="E325"/>
  <c r="E353"/>
  <c r="D357"/>
  <c r="E373"/>
  <c r="E409"/>
  <c r="C444"/>
  <c r="H444" s="1"/>
  <c r="C528"/>
  <c r="H528" s="1"/>
  <c r="E544"/>
  <c r="E556"/>
  <c r="E551" s="1"/>
  <c r="E550" s="1"/>
  <c r="D587"/>
  <c r="D603"/>
  <c r="E642"/>
  <c r="E665"/>
  <c r="D746"/>
  <c r="D743" s="1"/>
  <c r="D726" s="1"/>
  <c r="D725" s="1"/>
  <c r="D756"/>
  <c r="D755" s="1"/>
  <c r="E11"/>
  <c r="E215"/>
  <c r="E260"/>
  <c r="E357"/>
  <c r="E378"/>
  <c r="E388"/>
  <c r="E463"/>
  <c r="E491"/>
  <c r="E497"/>
  <c r="E504"/>
  <c r="E569"/>
  <c r="E587"/>
  <c r="E603"/>
  <c r="E638"/>
  <c r="E646"/>
  <c r="E653"/>
  <c r="E126"/>
  <c r="E67"/>
  <c r="E4"/>
  <c r="E38"/>
  <c r="E130"/>
  <c r="E129" s="1"/>
  <c r="D129"/>
  <c r="E141"/>
  <c r="E140" s="1"/>
  <c r="D140"/>
  <c r="E158"/>
  <c r="E157" s="1"/>
  <c r="D157"/>
  <c r="D4"/>
  <c r="C67"/>
  <c r="H67" s="1"/>
  <c r="J67" s="1"/>
  <c r="C135"/>
  <c r="H135" s="1"/>
  <c r="J135" s="1"/>
  <c r="D136"/>
  <c r="E239"/>
  <c r="E238" s="1"/>
  <c r="E289"/>
  <c r="E382"/>
  <c r="E392"/>
  <c r="E395"/>
  <c r="E399"/>
  <c r="E445"/>
  <c r="E468"/>
  <c r="E474"/>
  <c r="E477"/>
  <c r="E509"/>
  <c r="E616"/>
  <c r="E694"/>
  <c r="C726"/>
  <c r="E133"/>
  <c r="E132" s="1"/>
  <c r="D132"/>
  <c r="E144"/>
  <c r="E143" s="1"/>
  <c r="D143"/>
  <c r="H154"/>
  <c r="C153"/>
  <c r="E161"/>
  <c r="E160" s="1"/>
  <c r="D160"/>
  <c r="E228"/>
  <c r="E562"/>
  <c r="E610"/>
  <c r="E628"/>
  <c r="E147"/>
  <c r="E146" s="1"/>
  <c r="D146"/>
  <c r="C3"/>
  <c r="D38"/>
  <c r="D68"/>
  <c r="D67" s="1"/>
  <c r="E188"/>
  <c r="E265"/>
  <c r="E263" s="1"/>
  <c r="E259" s="1"/>
  <c r="E331"/>
  <c r="E314" s="1"/>
  <c r="E362"/>
  <c r="E340" s="1"/>
  <c r="E455"/>
  <c r="E486"/>
  <c r="E484" s="1"/>
  <c r="E522"/>
  <c r="E531"/>
  <c r="E528" s="1"/>
  <c r="E599"/>
  <c r="E671"/>
  <c r="E645" s="1"/>
  <c r="E687"/>
  <c r="E743"/>
  <c r="E751"/>
  <c r="E750" s="1"/>
  <c r="E150"/>
  <c r="E149" s="1"/>
  <c r="D149"/>
  <c r="E155"/>
  <c r="E154" s="1"/>
  <c r="D154"/>
  <c r="D153" s="1"/>
  <c r="H178"/>
  <c r="J178" s="1"/>
  <c r="C177"/>
  <c r="H177" s="1"/>
  <c r="J177" s="1"/>
  <c r="H484"/>
  <c r="E538"/>
  <c r="E700"/>
  <c r="D171"/>
  <c r="D260"/>
  <c r="D265"/>
  <c r="D289"/>
  <c r="D302"/>
  <c r="C314"/>
  <c r="H314" s="1"/>
  <c r="D325"/>
  <c r="D331"/>
  <c r="C339"/>
  <c r="H339" s="1"/>
  <c r="J339" s="1"/>
  <c r="D348"/>
  <c r="D353"/>
  <c r="D368"/>
  <c r="D373"/>
  <c r="D378"/>
  <c r="D388"/>
  <c r="D399"/>
  <c r="D404"/>
  <c r="D409"/>
  <c r="D429"/>
  <c r="D463"/>
  <c r="D468"/>
  <c r="H486"/>
  <c r="D494"/>
  <c r="D504"/>
  <c r="D509"/>
  <c r="D529"/>
  <c r="D528" s="1"/>
  <c r="C538"/>
  <c r="H538" s="1"/>
  <c r="D544"/>
  <c r="D538" s="1"/>
  <c r="C550"/>
  <c r="H550" s="1"/>
  <c r="J550" s="1"/>
  <c r="D556"/>
  <c r="D551" s="1"/>
  <c r="D550" s="1"/>
  <c r="D577"/>
  <c r="C581"/>
  <c r="D583"/>
  <c r="D599"/>
  <c r="D642"/>
  <c r="D646"/>
  <c r="D665"/>
  <c r="D700"/>
  <c r="C716"/>
  <c r="H716" s="1"/>
  <c r="J716" s="1"/>
  <c r="D722"/>
  <c r="D717" s="1"/>
  <c r="D716" s="1"/>
  <c r="E740"/>
  <c r="E739" s="1"/>
  <c r="D750"/>
  <c r="E778"/>
  <c r="E777" s="1"/>
  <c r="D213"/>
  <c r="D203" s="1"/>
  <c r="D216"/>
  <c r="D215" s="1"/>
  <c r="D233"/>
  <c r="D228" s="1"/>
  <c r="D236"/>
  <c r="D235" s="1"/>
  <c r="D239"/>
  <c r="D238" s="1"/>
  <c r="D244"/>
  <c r="D243" s="1"/>
  <c r="D298"/>
  <c r="D263" s="1"/>
  <c r="D416"/>
  <c r="C170"/>
  <c r="H170" s="1"/>
  <c r="J170" s="1"/>
  <c r="D174"/>
  <c r="C259"/>
  <c r="D308"/>
  <c r="D328"/>
  <c r="D412"/>
  <c r="D422"/>
  <c r="D445"/>
  <c r="D450"/>
  <c r="D455"/>
  <c r="D486"/>
  <c r="D491"/>
  <c r="D497"/>
  <c r="D547"/>
  <c r="D616"/>
  <c r="D638"/>
  <c r="C645"/>
  <c r="H645" s="1"/>
  <c r="J645" s="1"/>
  <c r="D653"/>
  <c r="D683"/>
  <c r="D340" l="1"/>
  <c r="E483"/>
  <c r="E3"/>
  <c r="E2" s="1"/>
  <c r="D178"/>
  <c r="D177" s="1"/>
  <c r="E170"/>
  <c r="E717"/>
  <c r="E716" s="1"/>
  <c r="E116"/>
  <c r="E178"/>
  <c r="E177" s="1"/>
  <c r="D116"/>
  <c r="E726"/>
  <c r="E725" s="1"/>
  <c r="D115"/>
  <c r="H581"/>
  <c r="C561"/>
  <c r="H726"/>
  <c r="J726" s="1"/>
  <c r="C725"/>
  <c r="H725" s="1"/>
  <c r="J725" s="1"/>
  <c r="D484"/>
  <c r="D483" s="1"/>
  <c r="D645"/>
  <c r="D135"/>
  <c r="D3"/>
  <c r="D2" s="1"/>
  <c r="E135"/>
  <c r="E115" s="1"/>
  <c r="E583"/>
  <c r="E581" s="1"/>
  <c r="D581"/>
  <c r="D561" s="1"/>
  <c r="D560" s="1"/>
  <c r="D559" s="1"/>
  <c r="D444"/>
  <c r="D339" s="1"/>
  <c r="D170"/>
  <c r="D152" s="1"/>
  <c r="H259"/>
  <c r="J259" s="1"/>
  <c r="C2"/>
  <c r="H3"/>
  <c r="J3" s="1"/>
  <c r="H153"/>
  <c r="J153" s="1"/>
  <c r="C152"/>
  <c r="H152" s="1"/>
  <c r="J152" s="1"/>
  <c r="E153"/>
  <c r="E152" s="1"/>
  <c r="E444"/>
  <c r="E339" s="1"/>
  <c r="E258" s="1"/>
  <c r="E257" s="1"/>
  <c r="C115"/>
  <c r="D314"/>
  <c r="D259" s="1"/>
  <c r="C483"/>
  <c r="H483" s="1"/>
  <c r="J483" s="1"/>
  <c r="E561"/>
  <c r="E560" s="1"/>
  <c r="E559" s="1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C761"/>
  <c r="C760" s="1"/>
  <c r="E759"/>
  <c r="D759"/>
  <c r="E758"/>
  <c r="D758"/>
  <c r="E757"/>
  <c r="D757"/>
  <c r="E756"/>
  <c r="E755" s="1"/>
  <c r="C756"/>
  <c r="C755" s="1"/>
  <c r="E754"/>
  <c r="D754"/>
  <c r="E753"/>
  <c r="D753"/>
  <c r="E752"/>
  <c r="D752"/>
  <c r="E751"/>
  <c r="C751"/>
  <c r="C750" s="1"/>
  <c r="E749"/>
  <c r="D749"/>
  <c r="E748"/>
  <c r="D748"/>
  <c r="E747"/>
  <c r="D747"/>
  <c r="D746" s="1"/>
  <c r="E746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E684"/>
  <c r="D684"/>
  <c r="H683"/>
  <c r="D683"/>
  <c r="C683"/>
  <c r="H682"/>
  <c r="D682"/>
  <c r="E682" s="1"/>
  <c r="H681"/>
  <c r="E681"/>
  <c r="D68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H653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H642"/>
  <c r="J642" s="1"/>
  <c r="D642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E627"/>
  <c r="D627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E602"/>
  <c r="D602"/>
  <c r="H601"/>
  <c r="D601"/>
  <c r="D599" s="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H547"/>
  <c r="J547" s="1"/>
  <c r="D547"/>
  <c r="C547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E537"/>
  <c r="D537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E510"/>
  <c r="D510"/>
  <c r="H508"/>
  <c r="D508"/>
  <c r="E508" s="1"/>
  <c r="H507"/>
  <c r="D507"/>
  <c r="E507" s="1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E415"/>
  <c r="D415"/>
  <c r="H414"/>
  <c r="D414"/>
  <c r="E414" s="1"/>
  <c r="H413"/>
  <c r="D413"/>
  <c r="E413" s="1"/>
  <c r="H412"/>
  <c r="D412"/>
  <c r="C412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E400" s="1"/>
  <c r="H399"/>
  <c r="C399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H388"/>
  <c r="C388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E376"/>
  <c r="D376"/>
  <c r="H375"/>
  <c r="D375"/>
  <c r="E375" s="1"/>
  <c r="H374"/>
  <c r="D374"/>
  <c r="E374" s="1"/>
  <c r="H373"/>
  <c r="D373"/>
  <c r="C373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E356"/>
  <c r="D356"/>
  <c r="H355"/>
  <c r="D355"/>
  <c r="E355" s="1"/>
  <c r="H354"/>
  <c r="D354"/>
  <c r="E354" s="1"/>
  <c r="C353"/>
  <c r="H353" s="1"/>
  <c r="H352"/>
  <c r="D352"/>
  <c r="E352" s="1"/>
  <c r="H351"/>
  <c r="E351"/>
  <c r="D351"/>
  <c r="H350"/>
  <c r="D350"/>
  <c r="E350" s="1"/>
  <c r="H349"/>
  <c r="D349"/>
  <c r="E349" s="1"/>
  <c r="C348"/>
  <c r="H348" s="1"/>
  <c r="H347"/>
  <c r="D347"/>
  <c r="E347" s="1"/>
  <c r="H346"/>
  <c r="E346"/>
  <c r="D346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D331"/>
  <c r="C331"/>
  <c r="H331" s="1"/>
  <c r="H330"/>
  <c r="D330"/>
  <c r="E330" s="1"/>
  <c r="H329"/>
  <c r="D329"/>
  <c r="E329" s="1"/>
  <c r="C328"/>
  <c r="H328" s="1"/>
  <c r="H327"/>
  <c r="E327"/>
  <c r="D327"/>
  <c r="H326"/>
  <c r="D326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E294"/>
  <c r="D294"/>
  <c r="H293"/>
  <c r="D293"/>
  <c r="E293" s="1"/>
  <c r="H292"/>
  <c r="D292"/>
  <c r="E292" s="1"/>
  <c r="H291"/>
  <c r="D291"/>
  <c r="E291" s="1"/>
  <c r="H290"/>
  <c r="E290"/>
  <c r="D290"/>
  <c r="C289"/>
  <c r="H289" s="1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E260" s="1"/>
  <c r="H260"/>
  <c r="C260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E231" s="1"/>
  <c r="D230"/>
  <c r="E230" s="1"/>
  <c r="D229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/>
  <c r="D183"/>
  <c r="E183" s="1"/>
  <c r="E182" s="1"/>
  <c r="D182"/>
  <c r="C182"/>
  <c r="D181"/>
  <c r="D180" s="1"/>
  <c r="C180"/>
  <c r="C179" s="1"/>
  <c r="D179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C170" s="1"/>
  <c r="H170" s="1"/>
  <c r="J170"/>
  <c r="H169"/>
  <c r="D169"/>
  <c r="E169" s="1"/>
  <c r="H168"/>
  <c r="D168"/>
  <c r="E168" s="1"/>
  <c r="E167" s="1"/>
  <c r="H167"/>
  <c r="C167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E159"/>
  <c r="D159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E136" s="1"/>
  <c r="C136"/>
  <c r="H134"/>
  <c r="D134"/>
  <c r="E134" s="1"/>
  <c r="H133"/>
  <c r="D133"/>
  <c r="E133" s="1"/>
  <c r="E132" s="1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E117" s="1"/>
  <c r="D117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E9"/>
  <c r="D9"/>
  <c r="H8"/>
  <c r="D8"/>
  <c r="E8" s="1"/>
  <c r="H7"/>
  <c r="D7"/>
  <c r="E7" s="1"/>
  <c r="H6"/>
  <c r="D6"/>
  <c r="E6" s="1"/>
  <c r="H5"/>
  <c r="E5"/>
  <c r="D5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D727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E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E478"/>
  <c r="D478"/>
  <c r="D477"/>
  <c r="C477"/>
  <c r="H477" s="1"/>
  <c r="H476"/>
  <c r="D476"/>
  <c r="E476" s="1"/>
  <c r="H475"/>
  <c r="D475"/>
  <c r="E475" s="1"/>
  <c r="E474" s="1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E447"/>
  <c r="D447"/>
  <c r="H446"/>
  <c r="D446"/>
  <c r="E446" s="1"/>
  <c r="D445"/>
  <c r="C445"/>
  <c r="H445" s="1"/>
  <c r="H443"/>
  <c r="D443"/>
  <c r="E443" s="1"/>
  <c r="H442"/>
  <c r="D442"/>
  <c r="E442" s="1"/>
  <c r="H441"/>
  <c r="E441"/>
  <c r="D44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H409"/>
  <c r="C409"/>
  <c r="H408"/>
  <c r="E408"/>
  <c r="D408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E392" s="1"/>
  <c r="H393"/>
  <c r="D393"/>
  <c r="E393" s="1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D378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E358"/>
  <c r="D358"/>
  <c r="C357"/>
  <c r="H357" s="1"/>
  <c r="H356"/>
  <c r="D356"/>
  <c r="E356" s="1"/>
  <c r="H355"/>
  <c r="E355"/>
  <c r="D355"/>
  <c r="H354"/>
  <c r="D354"/>
  <c r="E354" s="1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E330"/>
  <c r="D330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H308"/>
  <c r="H307"/>
  <c r="E307"/>
  <c r="D307"/>
  <c r="H306"/>
  <c r="D306"/>
  <c r="H305"/>
  <c r="H304"/>
  <c r="E304"/>
  <c r="D304"/>
  <c r="H303"/>
  <c r="D303"/>
  <c r="C302"/>
  <c r="H302" s="1"/>
  <c r="H301"/>
  <c r="D301"/>
  <c r="E301" s="1"/>
  <c r="H300"/>
  <c r="D300"/>
  <c r="E300" s="1"/>
  <c r="H299"/>
  <c r="E299"/>
  <c r="D299"/>
  <c r="C298"/>
  <c r="H298" s="1"/>
  <c r="H297"/>
  <c r="D297"/>
  <c r="H296"/>
  <c r="H295"/>
  <c r="E295"/>
  <c r="D295"/>
  <c r="H294"/>
  <c r="D294"/>
  <c r="E294" s="1"/>
  <c r="H293"/>
  <c r="E293"/>
  <c r="D293"/>
  <c r="H292"/>
  <c r="D292"/>
  <c r="H291"/>
  <c r="D291"/>
  <c r="E291" s="1"/>
  <c r="H290"/>
  <c r="D290"/>
  <c r="E290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3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E246"/>
  <c r="D246"/>
  <c r="D245"/>
  <c r="E245" s="1"/>
  <c r="C244"/>
  <c r="C243" s="1"/>
  <c r="E242"/>
  <c r="D242"/>
  <c r="D241"/>
  <c r="E241" s="1"/>
  <c r="E240"/>
  <c r="D240"/>
  <c r="C239"/>
  <c r="C238" s="1"/>
  <c r="E237"/>
  <c r="E236" s="1"/>
  <c r="E235" s="1"/>
  <c r="D237"/>
  <c r="D236"/>
  <c r="C236"/>
  <c r="C235" s="1"/>
  <c r="D235"/>
  <c r="D234"/>
  <c r="E234" s="1"/>
  <c r="E233" s="1"/>
  <c r="D233"/>
  <c r="C233"/>
  <c r="C228" s="1"/>
  <c r="D232"/>
  <c r="E232" s="1"/>
  <c r="D231"/>
  <c r="E231" s="1"/>
  <c r="D230"/>
  <c r="E230" s="1"/>
  <c r="D229"/>
  <c r="D228" s="1"/>
  <c r="C229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C215" s="1"/>
  <c r="D214"/>
  <c r="C213"/>
  <c r="D212"/>
  <c r="E212" s="1"/>
  <c r="E211" s="1"/>
  <c r="D211"/>
  <c r="C211"/>
  <c r="D210"/>
  <c r="E210" s="1"/>
  <c r="E209"/>
  <c r="D209"/>
  <c r="D208"/>
  <c r="C207"/>
  <c r="D206"/>
  <c r="E206" s="1"/>
  <c r="D205"/>
  <c r="C204"/>
  <c r="C203"/>
  <c r="D202"/>
  <c r="C201"/>
  <c r="C200"/>
  <c r="D199"/>
  <c r="C198"/>
  <c r="C197"/>
  <c r="D196"/>
  <c r="C195"/>
  <c r="D194"/>
  <c r="C193"/>
  <c r="D192"/>
  <c r="E192" s="1"/>
  <c r="D191"/>
  <c r="E191" s="1"/>
  <c r="D190"/>
  <c r="D189" s="1"/>
  <c r="C189"/>
  <c r="C188"/>
  <c r="D187"/>
  <c r="E187" s="1"/>
  <c r="D186"/>
  <c r="C185"/>
  <c r="C184"/>
  <c r="D183"/>
  <c r="C182"/>
  <c r="E181"/>
  <c r="E180" s="1"/>
  <c r="D181"/>
  <c r="D180" s="1"/>
  <c r="C180"/>
  <c r="C179" s="1"/>
  <c r="H176"/>
  <c r="D176"/>
  <c r="E176" s="1"/>
  <c r="H175"/>
  <c r="D175"/>
  <c r="H174"/>
  <c r="C174"/>
  <c r="H173"/>
  <c r="D173"/>
  <c r="D171" s="1"/>
  <c r="H172"/>
  <c r="D172"/>
  <c r="E172" s="1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H160"/>
  <c r="C160"/>
  <c r="H159"/>
  <c r="D159"/>
  <c r="E159" s="1"/>
  <c r="H158"/>
  <c r="D158"/>
  <c r="E158" s="1"/>
  <c r="H157"/>
  <c r="D157"/>
  <c r="C157"/>
  <c r="H156"/>
  <c r="D156"/>
  <c r="D154" s="1"/>
  <c r="H155"/>
  <c r="D155"/>
  <c r="E155" s="1"/>
  <c r="H154"/>
  <c r="C154"/>
  <c r="C153" s="1"/>
  <c r="H153" s="1"/>
  <c r="J153" s="1"/>
  <c r="H151"/>
  <c r="D151"/>
  <c r="D149" s="1"/>
  <c r="H150"/>
  <c r="D150"/>
  <c r="E150" s="1"/>
  <c r="C149"/>
  <c r="H149" s="1"/>
  <c r="H148"/>
  <c r="D148"/>
  <c r="E148" s="1"/>
  <c r="H147"/>
  <c r="E147"/>
  <c r="E146" s="1"/>
  <c r="D147"/>
  <c r="D146"/>
  <c r="C146"/>
  <c r="H146" s="1"/>
  <c r="H145"/>
  <c r="D145"/>
  <c r="D143" s="1"/>
  <c r="H144"/>
  <c r="E144"/>
  <c r="D144"/>
  <c r="C143"/>
  <c r="H143" s="1"/>
  <c r="H142"/>
  <c r="D142"/>
  <c r="E142" s="1"/>
  <c r="H141"/>
  <c r="E141"/>
  <c r="E140" s="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C126"/>
  <c r="H126" s="1"/>
  <c r="H125"/>
  <c r="D125"/>
  <c r="E125" s="1"/>
  <c r="H124"/>
  <c r="D124"/>
  <c r="H123"/>
  <c r="C123"/>
  <c r="H122"/>
  <c r="D122"/>
  <c r="E122" s="1"/>
  <c r="H121"/>
  <c r="D121"/>
  <c r="H120"/>
  <c r="C120"/>
  <c r="H119"/>
  <c r="D119"/>
  <c r="E119" s="1"/>
  <c r="H118"/>
  <c r="E118"/>
  <c r="D118"/>
  <c r="C117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C97"/>
  <c r="H97" s="1"/>
  <c r="J97" s="1"/>
  <c r="H96"/>
  <c r="D96"/>
  <c r="E96" s="1"/>
  <c r="H95"/>
  <c r="E95"/>
  <c r="D95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E53"/>
  <c r="D53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E45"/>
  <c r="D45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E19"/>
  <c r="D19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E9"/>
  <c r="D9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/>
  <c r="D770"/>
  <c r="E770" s="1"/>
  <c r="E769"/>
  <c r="E768" s="1"/>
  <c r="E767" s="1"/>
  <c r="D769"/>
  <c r="C768"/>
  <c r="C767"/>
  <c r="D766"/>
  <c r="E766" s="1"/>
  <c r="E765" s="1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E738"/>
  <c r="D738"/>
  <c r="D737"/>
  <c r="E737" s="1"/>
  <c r="E736"/>
  <c r="D736"/>
  <c r="D735"/>
  <c r="C734"/>
  <c r="C733"/>
  <c r="D732"/>
  <c r="D731" s="1"/>
  <c r="D730" s="1"/>
  <c r="C731"/>
  <c r="C730"/>
  <c r="D729"/>
  <c r="E728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E688"/>
  <c r="D688"/>
  <c r="D687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E662"/>
  <c r="D662"/>
  <c r="D66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E611"/>
  <c r="D61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E600"/>
  <c r="D600"/>
  <c r="C599"/>
  <c r="H599" s="1"/>
  <c r="H598"/>
  <c r="D598"/>
  <c r="E598" s="1"/>
  <c r="H597"/>
  <c r="D597"/>
  <c r="E597" s="1"/>
  <c r="E595" s="1"/>
  <c r="H596"/>
  <c r="E596"/>
  <c r="D596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H581"/>
  <c r="C58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E554"/>
  <c r="H553"/>
  <c r="D553"/>
  <c r="E553" s="1"/>
  <c r="C552"/>
  <c r="H552" s="1"/>
  <c r="H549"/>
  <c r="D549"/>
  <c r="H548"/>
  <c r="D548"/>
  <c r="E548" s="1"/>
  <c r="C547"/>
  <c r="H547" s="1"/>
  <c r="J547" s="1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E536"/>
  <c r="D536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E520"/>
  <c r="D520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E513" s="1"/>
  <c r="H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D491" s="1"/>
  <c r="H492"/>
  <c r="D492"/>
  <c r="E492" s="1"/>
  <c r="C491"/>
  <c r="H491" s="1"/>
  <c r="H490"/>
  <c r="E490"/>
  <c r="D490"/>
  <c r="H489"/>
  <c r="D489"/>
  <c r="E489" s="1"/>
  <c r="H488"/>
  <c r="D488"/>
  <c r="H487"/>
  <c r="D487"/>
  <c r="E487" s="1"/>
  <c r="H486"/>
  <c r="C486"/>
  <c r="H485"/>
  <c r="E485"/>
  <c r="D485"/>
  <c r="H482"/>
  <c r="H481"/>
  <c r="E481"/>
  <c r="D481"/>
  <c r="H480"/>
  <c r="D480"/>
  <c r="E480" s="1"/>
  <c r="H479"/>
  <c r="D479"/>
  <c r="E479" s="1"/>
  <c r="H478"/>
  <c r="D478"/>
  <c r="E478" s="1"/>
  <c r="E477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C468"/>
  <c r="H468" s="1"/>
  <c r="H467"/>
  <c r="D467"/>
  <c r="E467" s="1"/>
  <c r="H466"/>
  <c r="D466"/>
  <c r="E466" s="1"/>
  <c r="H465"/>
  <c r="E465"/>
  <c r="D465"/>
  <c r="H464"/>
  <c r="D464"/>
  <c r="E464" s="1"/>
  <c r="D463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H455"/>
  <c r="C455"/>
  <c r="H454"/>
  <c r="D454"/>
  <c r="E454" s="1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E431"/>
  <c r="D431"/>
  <c r="H430"/>
  <c r="D430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E417"/>
  <c r="D417"/>
  <c r="D416" s="1"/>
  <c r="C416"/>
  <c r="H416" s="1"/>
  <c r="H415"/>
  <c r="D415"/>
  <c r="E415" s="1"/>
  <c r="H414"/>
  <c r="D414"/>
  <c r="H413"/>
  <c r="D413"/>
  <c r="E413" s="1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E406"/>
  <c r="D406"/>
  <c r="H405"/>
  <c r="D405"/>
  <c r="C404"/>
  <c r="H404" s="1"/>
  <c r="H403"/>
  <c r="D403"/>
  <c r="E403" s="1"/>
  <c r="H402"/>
  <c r="D402"/>
  <c r="E402" s="1"/>
  <c r="H401"/>
  <c r="E401"/>
  <c r="D401"/>
  <c r="H400"/>
  <c r="D400"/>
  <c r="E400" s="1"/>
  <c r="D399"/>
  <c r="C399"/>
  <c r="H399" s="1"/>
  <c r="H398"/>
  <c r="D398"/>
  <c r="E398" s="1"/>
  <c r="H397"/>
  <c r="D397"/>
  <c r="E397" s="1"/>
  <c r="H396"/>
  <c r="D396"/>
  <c r="C395"/>
  <c r="H395" s="1"/>
  <c r="H394"/>
  <c r="E394"/>
  <c r="D394"/>
  <c r="H393"/>
  <c r="D393"/>
  <c r="E393" s="1"/>
  <c r="C392"/>
  <c r="H392" s="1"/>
  <c r="H391"/>
  <c r="D391"/>
  <c r="E391" s="1"/>
  <c r="H390"/>
  <c r="E390"/>
  <c r="D390"/>
  <c r="H389"/>
  <c r="D389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E374"/>
  <c r="D374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E365"/>
  <c r="D365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E355"/>
  <c r="D355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E330"/>
  <c r="D330"/>
  <c r="H329"/>
  <c r="D329"/>
  <c r="E329" s="1"/>
  <c r="E328" s="1"/>
  <c r="C328"/>
  <c r="H328" s="1"/>
  <c r="H327"/>
  <c r="D327"/>
  <c r="E327" s="1"/>
  <c r="H326"/>
  <c r="D326"/>
  <c r="E326" s="1"/>
  <c r="C325"/>
  <c r="H325" s="1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E316"/>
  <c r="D316"/>
  <c r="H315"/>
  <c r="D315"/>
  <c r="C315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H307"/>
  <c r="E307"/>
  <c r="D307"/>
  <c r="H306"/>
  <c r="D306"/>
  <c r="E306" s="1"/>
  <c r="H305"/>
  <c r="H304"/>
  <c r="D304"/>
  <c r="E304" s="1"/>
  <c r="H303"/>
  <c r="D303"/>
  <c r="E303" s="1"/>
  <c r="C302"/>
  <c r="H302" s="1"/>
  <c r="H301"/>
  <c r="E301"/>
  <c r="D301"/>
  <c r="H300"/>
  <c r="D300"/>
  <c r="E300" s="1"/>
  <c r="H299"/>
  <c r="E299"/>
  <c r="D299"/>
  <c r="H298"/>
  <c r="H297"/>
  <c r="D297"/>
  <c r="E297" s="1"/>
  <c r="H296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E266"/>
  <c r="D266"/>
  <c r="H265"/>
  <c r="H264"/>
  <c r="D264"/>
  <c r="E264" s="1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/>
  <c r="D237"/>
  <c r="C236"/>
  <c r="C235"/>
  <c r="D234"/>
  <c r="E234" s="1"/>
  <c r="E233" s="1"/>
  <c r="C233"/>
  <c r="D232"/>
  <c r="E232" s="1"/>
  <c r="E229" s="1"/>
  <c r="E231"/>
  <c r="D231"/>
  <c r="D230"/>
  <c r="E230" s="1"/>
  <c r="D229"/>
  <c r="C229"/>
  <c r="C228" s="1"/>
  <c r="D227"/>
  <c r="E227" s="1"/>
  <c r="E226"/>
  <c r="D226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C207"/>
  <c r="D206"/>
  <c r="E206" s="1"/>
  <c r="E205"/>
  <c r="E204" s="1"/>
  <c r="D205"/>
  <c r="C204"/>
  <c r="E202"/>
  <c r="E201" s="1"/>
  <c r="E200" s="1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E191"/>
  <c r="D191"/>
  <c r="D190"/>
  <c r="E190" s="1"/>
  <c r="D189"/>
  <c r="C189"/>
  <c r="C188" s="1"/>
  <c r="D187"/>
  <c r="E187" s="1"/>
  <c r="E186"/>
  <c r="E185" s="1"/>
  <c r="E184" s="1"/>
  <c r="D186"/>
  <c r="C185"/>
  <c r="C184" s="1"/>
  <c r="E183"/>
  <c r="E182" s="1"/>
  <c r="D183"/>
  <c r="D182" s="1"/>
  <c r="C182"/>
  <c r="C179" s="1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H164"/>
  <c r="C164"/>
  <c r="C163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E156"/>
  <c r="D156"/>
  <c r="H155"/>
  <c r="D155"/>
  <c r="C154"/>
  <c r="H154" s="1"/>
  <c r="C153"/>
  <c r="H153" s="1"/>
  <c r="J153" s="1"/>
  <c r="H151"/>
  <c r="D151"/>
  <c r="H150"/>
  <c r="D150"/>
  <c r="E150" s="1"/>
  <c r="H149"/>
  <c r="C149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D136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H129"/>
  <c r="C129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69"/>
  <c r="D769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/>
  <c r="E759"/>
  <c r="D759"/>
  <c r="D758"/>
  <c r="E758" s="1"/>
  <c r="E757"/>
  <c r="D757"/>
  <c r="D756" s="1"/>
  <c r="D755" s="1"/>
  <c r="C756"/>
  <c r="C755"/>
  <c r="E754"/>
  <c r="D754"/>
  <c r="D753"/>
  <c r="E753" s="1"/>
  <c r="E752"/>
  <c r="D752"/>
  <c r="C751"/>
  <c r="C750"/>
  <c r="E749"/>
  <c r="D749"/>
  <c r="D748"/>
  <c r="E748" s="1"/>
  <c r="E747"/>
  <c r="E746" s="1"/>
  <c r="D747"/>
  <c r="D746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E693"/>
  <c r="D693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E628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H599"/>
  <c r="C599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E592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E586"/>
  <c r="D586"/>
  <c r="H585"/>
  <c r="D585"/>
  <c r="E585" s="1"/>
  <c r="H584"/>
  <c r="D584"/>
  <c r="E584" s="1"/>
  <c r="H583"/>
  <c r="D583"/>
  <c r="E583" s="1"/>
  <c r="H582"/>
  <c r="E582"/>
  <c r="E581" s="1"/>
  <c r="D582"/>
  <c r="D58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E569" s="1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E545"/>
  <c r="D545"/>
  <c r="D544" s="1"/>
  <c r="C544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D530"/>
  <c r="H529"/>
  <c r="C529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E515"/>
  <c r="D515"/>
  <c r="H514"/>
  <c r="D514"/>
  <c r="E514" s="1"/>
  <c r="E513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E507"/>
  <c r="D507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C494"/>
  <c r="H494" s="1"/>
  <c r="H493"/>
  <c r="D493"/>
  <c r="E493" s="1"/>
  <c r="H492"/>
  <c r="D492"/>
  <c r="H491"/>
  <c r="C491"/>
  <c r="H490"/>
  <c r="D490"/>
  <c r="E490" s="1"/>
  <c r="H489"/>
  <c r="D489"/>
  <c r="E489" s="1"/>
  <c r="H488"/>
  <c r="D488"/>
  <c r="E488" s="1"/>
  <c r="H487"/>
  <c r="E487"/>
  <c r="D487"/>
  <c r="C486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E476"/>
  <c r="D476"/>
  <c r="H475"/>
  <c r="D475"/>
  <c r="E475" s="1"/>
  <c r="E474" s="1"/>
  <c r="C474"/>
  <c r="H474" s="1"/>
  <c r="H473"/>
  <c r="D473"/>
  <c r="E473" s="1"/>
  <c r="H472"/>
  <c r="D472"/>
  <c r="E472" s="1"/>
  <c r="H471"/>
  <c r="E471"/>
  <c r="D47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E464"/>
  <c r="D464"/>
  <c r="C463"/>
  <c r="H463" s="1"/>
  <c r="H462"/>
  <c r="D462"/>
  <c r="E462" s="1"/>
  <c r="H461"/>
  <c r="E461"/>
  <c r="D461"/>
  <c r="H460"/>
  <c r="D460"/>
  <c r="E460" s="1"/>
  <c r="C459"/>
  <c r="H459" s="1"/>
  <c r="H458"/>
  <c r="D458"/>
  <c r="E458" s="1"/>
  <c r="H457"/>
  <c r="D457"/>
  <c r="E457" s="1"/>
  <c r="H456"/>
  <c r="D456"/>
  <c r="H455"/>
  <c r="C455"/>
  <c r="H454"/>
  <c r="D454"/>
  <c r="E454" s="1"/>
  <c r="H453"/>
  <c r="D453"/>
  <c r="E453" s="1"/>
  <c r="H452"/>
  <c r="D452"/>
  <c r="E452" s="1"/>
  <c r="H451"/>
  <c r="E451"/>
  <c r="D451"/>
  <c r="D450" s="1"/>
  <c r="C450"/>
  <c r="H450" s="1"/>
  <c r="H449"/>
  <c r="D449"/>
  <c r="E449" s="1"/>
  <c r="H448"/>
  <c r="E448"/>
  <c r="D448"/>
  <c r="H447"/>
  <c r="D447"/>
  <c r="E447" s="1"/>
  <c r="H446"/>
  <c r="D446"/>
  <c r="E446" s="1"/>
  <c r="D445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E423"/>
  <c r="D423"/>
  <c r="C422"/>
  <c r="H422" s="1"/>
  <c r="H421"/>
  <c r="D421"/>
  <c r="E421" s="1"/>
  <c r="H420"/>
  <c r="E420"/>
  <c r="D420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D412" s="1"/>
  <c r="C412"/>
  <c r="H412" s="1"/>
  <c r="H411"/>
  <c r="D411"/>
  <c r="E411" s="1"/>
  <c r="H410"/>
  <c r="D410"/>
  <c r="E410" s="1"/>
  <c r="D409"/>
  <c r="C409"/>
  <c r="H409" s="1"/>
  <c r="H408"/>
  <c r="D408"/>
  <c r="E408" s="1"/>
  <c r="H407"/>
  <c r="E407"/>
  <c r="D407"/>
  <c r="H406"/>
  <c r="D406"/>
  <c r="H405"/>
  <c r="D405"/>
  <c r="E405" s="1"/>
  <c r="H404"/>
  <c r="C404"/>
  <c r="H403"/>
  <c r="D403"/>
  <c r="E403" s="1"/>
  <c r="H402"/>
  <c r="D402"/>
  <c r="E402" s="1"/>
  <c r="H401"/>
  <c r="D401"/>
  <c r="E401" s="1"/>
  <c r="H400"/>
  <c r="D400"/>
  <c r="H399"/>
  <c r="C399"/>
  <c r="H398"/>
  <c r="D398"/>
  <c r="E398" s="1"/>
  <c r="H397"/>
  <c r="D397"/>
  <c r="E397" s="1"/>
  <c r="H396"/>
  <c r="D396"/>
  <c r="E396" s="1"/>
  <c r="C395"/>
  <c r="H395" s="1"/>
  <c r="H394"/>
  <c r="E394"/>
  <c r="D394"/>
  <c r="H393"/>
  <c r="D393"/>
  <c r="E393" s="1"/>
  <c r="C392"/>
  <c r="H392" s="1"/>
  <c r="H391"/>
  <c r="D391"/>
  <c r="E391" s="1"/>
  <c r="H390"/>
  <c r="D390"/>
  <c r="E390" s="1"/>
  <c r="H389"/>
  <c r="D389"/>
  <c r="D388" s="1"/>
  <c r="C388"/>
  <c r="H388" s="1"/>
  <c r="H387"/>
  <c r="D387"/>
  <c r="E387" s="1"/>
  <c r="H386"/>
  <c r="E386"/>
  <c r="D386"/>
  <c r="H385"/>
  <c r="D385"/>
  <c r="E385" s="1"/>
  <c r="H384"/>
  <c r="E384"/>
  <c r="D384"/>
  <c r="H383"/>
  <c r="D383"/>
  <c r="E383" s="1"/>
  <c r="E382" s="1"/>
  <c r="C382"/>
  <c r="H382" s="1"/>
  <c r="H381"/>
  <c r="D381"/>
  <c r="E381" s="1"/>
  <c r="H380"/>
  <c r="D380"/>
  <c r="E380" s="1"/>
  <c r="H379"/>
  <c r="D379"/>
  <c r="E379" s="1"/>
  <c r="E378" s="1"/>
  <c r="C378"/>
  <c r="H378" s="1"/>
  <c r="H377"/>
  <c r="D377"/>
  <c r="E377" s="1"/>
  <c r="H376"/>
  <c r="D376"/>
  <c r="E376" s="1"/>
  <c r="H375"/>
  <c r="D375"/>
  <c r="E375" s="1"/>
  <c r="H374"/>
  <c r="E374"/>
  <c r="D374"/>
  <c r="D373" s="1"/>
  <c r="C373"/>
  <c r="H373" s="1"/>
  <c r="H372"/>
  <c r="D372"/>
  <c r="E372" s="1"/>
  <c r="H371"/>
  <c r="D371"/>
  <c r="E371" s="1"/>
  <c r="H370"/>
  <c r="D370"/>
  <c r="E370" s="1"/>
  <c r="H369"/>
  <c r="E369"/>
  <c r="E368" s="1"/>
  <c r="D369"/>
  <c r="C368"/>
  <c r="H368" s="1"/>
  <c r="H367"/>
  <c r="D367"/>
  <c r="E367" s="1"/>
  <c r="H366"/>
  <c r="E366"/>
  <c r="D366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E349"/>
  <c r="E348" s="1"/>
  <c r="D349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E335"/>
  <c r="D335"/>
  <c r="H334"/>
  <c r="D334"/>
  <c r="E334" s="1"/>
  <c r="H333"/>
  <c r="E333"/>
  <c r="D333"/>
  <c r="H332"/>
  <c r="D332"/>
  <c r="E332" s="1"/>
  <c r="E331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E325" s="1"/>
  <c r="C325"/>
  <c r="H325" s="1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E310"/>
  <c r="D310"/>
  <c r="H309"/>
  <c r="D309"/>
  <c r="E309" s="1"/>
  <c r="H308"/>
  <c r="H307"/>
  <c r="D307"/>
  <c r="E307" s="1"/>
  <c r="H306"/>
  <c r="D306"/>
  <c r="E306" s="1"/>
  <c r="H305"/>
  <c r="H304"/>
  <c r="E304"/>
  <c r="D304"/>
  <c r="H303"/>
  <c r="D303"/>
  <c r="E303" s="1"/>
  <c r="C302"/>
  <c r="H302" s="1"/>
  <c r="H301"/>
  <c r="D301"/>
  <c r="E301" s="1"/>
  <c r="H300"/>
  <c r="D300"/>
  <c r="E300" s="1"/>
  <c r="H299"/>
  <c r="D299"/>
  <c r="H298"/>
  <c r="H297"/>
  <c r="D297"/>
  <c r="E297" s="1"/>
  <c r="E296" s="1"/>
  <c r="H296"/>
  <c r="H295"/>
  <c r="E295"/>
  <c r="D295"/>
  <c r="H294"/>
  <c r="D294"/>
  <c r="E294" s="1"/>
  <c r="H293"/>
  <c r="E293"/>
  <c r="D293"/>
  <c r="H292"/>
  <c r="D292"/>
  <c r="E292" s="1"/>
  <c r="H291"/>
  <c r="D291"/>
  <c r="E291" s="1"/>
  <c r="H290"/>
  <c r="D290"/>
  <c r="E290" s="1"/>
  <c r="E289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D265"/>
  <c r="H265"/>
  <c r="H264"/>
  <c r="D264"/>
  <c r="E264" s="1"/>
  <c r="C263"/>
  <c r="H263" s="1"/>
  <c r="H262"/>
  <c r="D262"/>
  <c r="E262" s="1"/>
  <c r="H261"/>
  <c r="D261"/>
  <c r="E261" s="1"/>
  <c r="C260"/>
  <c r="H260" s="1"/>
  <c r="D252"/>
  <c r="E252" s="1"/>
  <c r="D251"/>
  <c r="E251" s="1"/>
  <c r="D250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C215" s="1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E187"/>
  <c r="D187"/>
  <c r="E186"/>
  <c r="D186"/>
  <c r="E185"/>
  <c r="E184" s="1"/>
  <c r="D185"/>
  <c r="D184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E156"/>
  <c r="D156"/>
  <c r="H155"/>
  <c r="D155"/>
  <c r="E155" s="1"/>
  <c r="C154"/>
  <c r="H154" s="1"/>
  <c r="H151"/>
  <c r="E151"/>
  <c r="D15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E142"/>
  <c r="D142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E119"/>
  <c r="D119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E44"/>
  <c r="D44"/>
  <c r="H43"/>
  <c r="D43"/>
  <c r="E43" s="1"/>
  <c r="H42"/>
  <c r="D42"/>
  <c r="E42" s="1"/>
  <c r="H41"/>
  <c r="D41"/>
  <c r="E41" s="1"/>
  <c r="H40"/>
  <c r="E40"/>
  <c r="D40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D258" i="38" l="1"/>
  <c r="D257" s="1"/>
  <c r="E114"/>
  <c r="H561"/>
  <c r="J561" s="1"/>
  <c r="C560"/>
  <c r="H115"/>
  <c r="J115" s="1"/>
  <c r="C114"/>
  <c r="H114" s="1"/>
  <c r="J114" s="1"/>
  <c r="C258"/>
  <c r="H2"/>
  <c r="J2" s="1"/>
  <c r="D114"/>
  <c r="D718" i="34"/>
  <c r="E595"/>
  <c r="E587"/>
  <c r="E486"/>
  <c r="E413"/>
  <c r="E392"/>
  <c r="E389"/>
  <c r="E388" s="1"/>
  <c r="D136"/>
  <c r="C67"/>
  <c r="H67" s="1"/>
  <c r="J67" s="1"/>
  <c r="D97"/>
  <c r="H68"/>
  <c r="J68" s="1"/>
  <c r="D11"/>
  <c r="D610" i="35"/>
  <c r="D599"/>
  <c r="D547"/>
  <c r="D497"/>
  <c r="E494"/>
  <c r="D445"/>
  <c r="D412"/>
  <c r="D344"/>
  <c r="E345"/>
  <c r="E344" s="1"/>
  <c r="H117"/>
  <c r="C509" i="36"/>
  <c r="H509" s="1"/>
  <c r="D513"/>
  <c r="D474"/>
  <c r="D388"/>
  <c r="D382"/>
  <c r="D357"/>
  <c r="D353"/>
  <c r="D344"/>
  <c r="E4"/>
  <c r="E223" i="34"/>
  <c r="E222" s="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120"/>
  <c r="E126"/>
  <c r="E132"/>
  <c r="E143"/>
  <c r="E149"/>
  <c r="E157"/>
  <c r="E165"/>
  <c r="E164" s="1"/>
  <c r="E168"/>
  <c r="E167" s="1"/>
  <c r="C188"/>
  <c r="C178" s="1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215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03"/>
  <c r="E228"/>
  <c r="E260"/>
  <c r="C263"/>
  <c r="H263" s="1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51" s="1"/>
  <c r="E550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D229"/>
  <c r="D228"/>
  <c r="D239"/>
  <c r="D238" s="1"/>
  <c r="E260"/>
  <c r="D298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38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302" i="34"/>
  <c r="E308"/>
  <c r="E459"/>
  <c r="D463"/>
  <c r="D468"/>
  <c r="D547"/>
  <c r="E751"/>
  <c r="E750" s="1"/>
  <c r="E756"/>
  <c r="E755" s="1"/>
  <c r="E207" i="35"/>
  <c r="E392"/>
  <c r="E544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306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D298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305" i="34"/>
  <c r="E416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28" s="1"/>
  <c r="E295"/>
  <c r="D289"/>
  <c r="E410"/>
  <c r="E409" s="1"/>
  <c r="D409"/>
  <c r="D486"/>
  <c r="E489"/>
  <c r="E486" s="1"/>
  <c r="D497"/>
  <c r="E498"/>
  <c r="E497" s="1"/>
  <c r="D529"/>
  <c r="E530"/>
  <c r="E529" s="1"/>
  <c r="E528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D305"/>
  <c r="C726" i="36"/>
  <c r="H726" s="1"/>
  <c r="J726" s="1"/>
  <c r="D61" i="37"/>
  <c r="E126"/>
  <c r="C188"/>
  <c r="C178" s="1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45" s="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67" s="1"/>
  <c r="E157"/>
  <c r="E163"/>
  <c r="E179"/>
  <c r="C3"/>
  <c r="D38"/>
  <c r="D68"/>
  <c r="D67" s="1"/>
  <c r="E131"/>
  <c r="E129" s="1"/>
  <c r="C135"/>
  <c r="H135" s="1"/>
  <c r="J135" s="1"/>
  <c r="E145"/>
  <c r="E143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E292"/>
  <c r="E298"/>
  <c r="E303"/>
  <c r="E302" s="1"/>
  <c r="D302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315"/>
  <c r="H328"/>
  <c r="C314"/>
  <c r="H314" s="1"/>
  <c r="E463"/>
  <c r="E486"/>
  <c r="E522"/>
  <c r="E297"/>
  <c r="E309"/>
  <c r="E329"/>
  <c r="E328" s="1"/>
  <c r="D328"/>
  <c r="D331"/>
  <c r="E334"/>
  <c r="E331" s="1"/>
  <c r="E484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D429"/>
  <c r="D463"/>
  <c r="D444" s="1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C560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9"/>
  <c r="E14"/>
  <c r="E11" s="1"/>
  <c r="D38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51"/>
  <c r="E161"/>
  <c r="E160" s="1"/>
  <c r="D160"/>
  <c r="E164"/>
  <c r="E167"/>
  <c r="E172"/>
  <c r="E171" s="1"/>
  <c r="D171"/>
  <c r="D207"/>
  <c r="D203" s="1"/>
  <c r="E244"/>
  <c r="E243" s="1"/>
  <c r="E315"/>
  <c r="E158"/>
  <c r="E157" s="1"/>
  <c r="D157"/>
  <c r="D164"/>
  <c r="D167"/>
  <c r="C203"/>
  <c r="D233"/>
  <c r="D228" s="1"/>
  <c r="E239"/>
  <c r="E238" s="1"/>
  <c r="E178" s="1"/>
  <c r="E177" s="1"/>
  <c r="C67"/>
  <c r="E155"/>
  <c r="E154" s="1"/>
  <c r="D154"/>
  <c r="H171"/>
  <c r="C170"/>
  <c r="E263"/>
  <c r="D120"/>
  <c r="D116" s="1"/>
  <c r="D126"/>
  <c r="D132"/>
  <c r="D140"/>
  <c r="D135" s="1"/>
  <c r="D146"/>
  <c r="E175"/>
  <c r="E174" s="1"/>
  <c r="D174"/>
  <c r="D216"/>
  <c r="D215" s="1"/>
  <c r="D239"/>
  <c r="D238" s="1"/>
  <c r="C314"/>
  <c r="H314" s="1"/>
  <c r="D325"/>
  <c r="D314" s="1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E486"/>
  <c r="D260"/>
  <c r="D263"/>
  <c r="D302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93"/>
  <c r="E491" s="1"/>
  <c r="E499"/>
  <c r="E497" s="1"/>
  <c r="D513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09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D726" s="1"/>
  <c r="D725" s="1"/>
  <c r="E742"/>
  <c r="E741" s="1"/>
  <c r="E745"/>
  <c r="E744" s="1"/>
  <c r="E743" s="1"/>
  <c r="E773"/>
  <c r="E772" s="1"/>
  <c r="E771" s="1"/>
  <c r="D777"/>
  <c r="C645"/>
  <c r="H645" s="1"/>
  <c r="J645" s="1"/>
  <c r="D188" i="34"/>
  <c r="E239"/>
  <c r="E238" s="1"/>
  <c r="E116"/>
  <c r="E136"/>
  <c r="E135" s="1"/>
  <c r="E153"/>
  <c r="E207"/>
  <c r="E265"/>
  <c r="E263" s="1"/>
  <c r="E259" s="1"/>
  <c r="E298"/>
  <c r="E315"/>
  <c r="E314" s="1"/>
  <c r="D203"/>
  <c r="D61"/>
  <c r="C116"/>
  <c r="D120"/>
  <c r="D126"/>
  <c r="D132"/>
  <c r="D140"/>
  <c r="D135" s="1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296"/>
  <c r="D302"/>
  <c r="D308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51" s="1"/>
  <c r="E550" s="1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E367"/>
  <c r="D367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H308"/>
  <c r="D307"/>
  <c r="E307" s="1"/>
  <c r="D306"/>
  <c r="H305"/>
  <c r="D304"/>
  <c r="E304" s="1"/>
  <c r="D303"/>
  <c r="C302"/>
  <c r="H302" s="1"/>
  <c r="D301"/>
  <c r="E301" s="1"/>
  <c r="D300"/>
  <c r="E300" s="1"/>
  <c r="D299"/>
  <c r="E299" s="1"/>
  <c r="H298"/>
  <c r="D297"/>
  <c r="E297" s="1"/>
  <c r="H296"/>
  <c r="D295"/>
  <c r="E295" s="1"/>
  <c r="D294"/>
  <c r="E294" s="1"/>
  <c r="D293"/>
  <c r="E293" s="1"/>
  <c r="D292"/>
  <c r="E292" s="1"/>
  <c r="D291"/>
  <c r="E291" s="1"/>
  <c r="D290"/>
  <c r="E290" s="1"/>
  <c r="H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E10"/>
  <c r="D10"/>
  <c r="D9"/>
  <c r="E9" s="1"/>
  <c r="D8"/>
  <c r="E8" s="1"/>
  <c r="D7"/>
  <c r="E7" s="1"/>
  <c r="D6"/>
  <c r="E6" s="1"/>
  <c r="D5"/>
  <c r="C4"/>
  <c r="H4" s="1"/>
  <c r="J4" s="1"/>
  <c r="H1" i="38" l="1"/>
  <c r="J1" s="1"/>
  <c r="H258"/>
  <c r="J258" s="1"/>
  <c r="C257"/>
  <c r="H560"/>
  <c r="J560" s="1"/>
  <c r="C559"/>
  <c r="H559" s="1"/>
  <c r="J559" s="1"/>
  <c r="E67" i="34"/>
  <c r="E67" i="35"/>
  <c r="D3"/>
  <c r="C339" i="36"/>
  <c r="H339" s="1"/>
  <c r="J339" s="1"/>
  <c r="E135"/>
  <c r="H178" i="34"/>
  <c r="J178" s="1"/>
  <c r="C177"/>
  <c r="H177" s="1"/>
  <c r="J177" s="1"/>
  <c r="D178" i="36"/>
  <c r="D177" s="1"/>
  <c r="E340" i="37"/>
  <c r="E3" i="34"/>
  <c r="D178"/>
  <c r="D177" s="1"/>
  <c r="C538" i="33"/>
  <c r="H538" s="1"/>
  <c r="E561" i="34"/>
  <c r="D340"/>
  <c r="E484" i="35"/>
  <c r="E483" s="1"/>
  <c r="C115"/>
  <c r="C178"/>
  <c r="D726" i="36"/>
  <c r="D725" s="1"/>
  <c r="C725"/>
  <c r="H725" s="1"/>
  <c r="J725" s="1"/>
  <c r="E726"/>
  <c r="E725" s="1"/>
  <c r="D340"/>
  <c r="D339" s="1"/>
  <c r="C152"/>
  <c r="H152" s="1"/>
  <c r="J152" s="1"/>
  <c r="D3"/>
  <c r="D2" s="1"/>
  <c r="E215"/>
  <c r="D561" i="37"/>
  <c r="E263"/>
  <c r="E215"/>
  <c r="D178"/>
  <c r="D177" s="1"/>
  <c r="D67"/>
  <c r="E314"/>
  <c r="E135"/>
  <c r="D645" i="36"/>
  <c r="E203"/>
  <c r="E163" i="34"/>
  <c r="D561"/>
  <c r="D726"/>
  <c r="D725" s="1"/>
  <c r="E340"/>
  <c r="D263"/>
  <c r="E152"/>
  <c r="E726" i="35"/>
  <c r="E725" s="1"/>
  <c r="D645"/>
  <c r="E551"/>
  <c r="E550" s="1"/>
  <c r="E314"/>
  <c r="E259" s="1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339" s="1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484"/>
  <c r="E483" s="1"/>
  <c r="H551"/>
  <c r="J551" s="1"/>
  <c r="C550"/>
  <c r="H550" s="1"/>
  <c r="J550" s="1"/>
  <c r="E188"/>
  <c r="E178" s="1"/>
  <c r="E177" s="1"/>
  <c r="D444"/>
  <c r="D339" s="1"/>
  <c r="D314"/>
  <c r="D259" s="1"/>
  <c r="D258" s="1"/>
  <c r="D257" s="1"/>
  <c r="C483"/>
  <c r="H483" s="1"/>
  <c r="J483" s="1"/>
  <c r="D153"/>
  <c r="D152" s="1"/>
  <c r="D551"/>
  <c r="D550" s="1"/>
  <c r="D135"/>
  <c r="D115" s="1"/>
  <c r="D114" s="1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14" i="36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H178"/>
  <c r="J178" s="1"/>
  <c r="C177"/>
  <c r="H177" s="1"/>
  <c r="J177" s="1"/>
  <c r="D259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H340"/>
  <c r="C339"/>
  <c r="H339" s="1"/>
  <c r="J339" s="1"/>
  <c r="C259"/>
  <c r="E153"/>
  <c r="E152" s="1"/>
  <c r="D163"/>
  <c r="D170"/>
  <c r="D2"/>
  <c r="E3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C114"/>
  <c r="H114" s="1"/>
  <c r="J114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D339" s="1"/>
  <c r="D259"/>
  <c r="H340"/>
  <c r="C339"/>
  <c r="H339" s="1"/>
  <c r="J339" s="1"/>
  <c r="C259"/>
  <c r="H116"/>
  <c r="J116" s="1"/>
  <c r="C115"/>
  <c r="E185" i="33"/>
  <c r="E184" s="1"/>
  <c r="D250"/>
  <c r="E251"/>
  <c r="E250" s="1"/>
  <c r="D491"/>
  <c r="D38"/>
  <c r="E123"/>
  <c r="E126"/>
  <c r="E143"/>
  <c r="E492"/>
  <c r="D522"/>
  <c r="D581"/>
  <c r="D592"/>
  <c r="D61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31"/>
  <c r="E345"/>
  <c r="D353"/>
  <c r="D382"/>
  <c r="D392"/>
  <c r="E412"/>
  <c r="C509"/>
  <c r="H509" s="1"/>
  <c r="D610"/>
  <c r="D661"/>
  <c r="E727"/>
  <c r="E732"/>
  <c r="E731" s="1"/>
  <c r="E730" s="1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67" s="1"/>
  <c r="E12"/>
  <c r="E11" s="1"/>
  <c r="E5"/>
  <c r="E4" s="1"/>
  <c r="D68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D201"/>
  <c r="D200" s="1"/>
  <c r="E202"/>
  <c r="E201" s="1"/>
  <c r="E200" s="1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H256" i="38" l="1"/>
  <c r="J256" s="1"/>
  <c r="H257"/>
  <c r="J257" s="1"/>
  <c r="D67" i="33"/>
  <c r="D3"/>
  <c r="E339" i="34"/>
  <c r="E258" s="1"/>
  <c r="E257" s="1"/>
  <c r="E2"/>
  <c r="E339" i="35"/>
  <c r="E2"/>
  <c r="E339" i="36"/>
  <c r="E259"/>
  <c r="E258" i="35"/>
  <c r="E257" s="1"/>
  <c r="D560" i="34"/>
  <c r="D559" s="1"/>
  <c r="E528" i="33"/>
  <c r="D258" i="35"/>
  <c r="D257" s="1"/>
  <c r="E114" i="36"/>
  <c r="E114" i="37"/>
  <c r="E259"/>
  <c r="E258" s="1"/>
  <c r="E257" s="1"/>
  <c r="D444" i="33"/>
  <c r="D259" i="36"/>
  <c r="D258" s="1"/>
  <c r="D257" s="1"/>
  <c r="E560" i="34"/>
  <c r="E559" s="1"/>
  <c r="D152" i="35"/>
  <c r="D114" s="1"/>
  <c r="D114" i="36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D258"/>
  <c r="D257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E188"/>
  <c r="E116"/>
  <c r="E115" s="1"/>
  <c r="E483" l="1"/>
  <c r="D339"/>
  <c r="D2"/>
  <c r="E258" i="36"/>
  <c r="E257" s="1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9" i="4" l="1"/>
  <c r="C12"/>
  <c r="C19"/>
  <c r="C17"/>
  <c r="C15"/>
  <c r="C6" l="1"/>
  <c r="F62" i="16" l="1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<sst xmlns="http://schemas.openxmlformats.org/spreadsheetml/2006/main" count="5463" uniqueCount="987">
  <si>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</si>
  <si>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</si>
  <si>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</si>
  <si>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</si>
  <si>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</si>
  <si>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</si>
  <si>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</si>
  <si>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</si>
  <si>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</si>
  <si>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</si>
  <si>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</si>
  <si>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</si>
  <si>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</si>
  <si>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</si>
  <si>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</si>
  <si>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</si>
  <si>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</si>
  <si>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</si>
  <si>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</si>
  <si>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</si>
  <si>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</si>
  <si>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</si>
  <si>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</si>
  <si>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</si>
  <si>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</si>
  <si>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</si>
  <si>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</si>
  <si>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</si>
  <si>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</si>
  <si>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</si>
  <si>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</si>
  <si>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</si>
  <si>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</si>
  <si>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</si>
  <si>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</si>
  <si>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</si>
  <si>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</si>
  <si>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</si>
  <si>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</si>
  <si>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</si>
  <si>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</si>
  <si>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</si>
  <si>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</si>
  <si>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</si>
  <si>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</si>
  <si>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</si>
  <si>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</si>
  <si>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</si>
  <si>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</si>
  <si>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</si>
  <si>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</si>
  <si>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</si>
  <si>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</si>
  <si>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</si>
  <si>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</si>
  <si>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</si>
  <si>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</si>
  <si>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</si>
  <si>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</si>
  <si>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</si>
  <si>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</si>
  <si>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</si>
  <si>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</si>
  <si>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</si>
  <si>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</si>
  <si>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</si>
  <si>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</si>
  <si>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</si>
  <si>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</si>
  <si>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</si>
  <si>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</si>
  <si>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</si>
  <si>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</si>
  <si>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</si>
  <si>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</si>
  <si>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</si>
  <si>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</si>
  <si>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</si>
  <si>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</si>
  <si>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</si>
  <si>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</si>
  <si>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</si>
  <si>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</si>
  <si>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</si>
  <si>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</si>
  <si>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</si>
  <si>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</si>
  <si>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</si>
  <si>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</si>
  <si>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</si>
  <si>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</si>
  <si>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</si>
  <si>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</si>
  <si>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</si>
  <si>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</si>
  <si>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</si>
  <si>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</si>
  <si>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</si>
  <si>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</si>
  <si>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</si>
  <si>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</si>
  <si>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</si>
  <si>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</si>
  <si>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</si>
  <si>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</si>
  <si>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</si>
  <si>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</si>
  <si>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</si>
  <si>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</si>
  <si>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</si>
  <si>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</si>
  <si>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</si>
  <si>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</si>
  <si>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</si>
  <si>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</si>
  <si>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</si>
  <si>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</si>
  <si>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</si>
  <si>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</si>
  <si>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</si>
  <si>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</si>
  <si>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</si>
  <si>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</si>
  <si>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</si>
  <si>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</si>
  <si>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</si>
  <si>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</si>
  <si>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</si>
  <si>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</si>
  <si>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</si>
  <si>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</si>
  <si>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</si>
  <si>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</si>
  <si>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</si>
  <si>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</si>
  <si>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</si>
  <si>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</si>
  <si>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</si>
  <si>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</si>
  <si>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</si>
  <si>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</si>
  <si>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</si>
  <si>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</si>
  <si>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</si>
  <si>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</si>
  <si>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</si>
  <si>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</si>
  <si>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</si>
  <si>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</si>
  <si>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</si>
  <si>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</si>
  <si>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</si>
  <si>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</si>
  <si>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</si>
  <si>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</si>
  <si>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</si>
  <si>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</si>
  <si>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</si>
  <si>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</si>
  <si>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</si>
  <si>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</si>
  <si>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</si>
  <si>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</si>
  <si>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</si>
  <si>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</si>
  <si>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</si>
  <si>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</si>
  <si>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</si>
  <si>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</si>
  <si>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</si>
  <si>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</si>
  <si>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</si>
  <si>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</si>
  <si>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</si>
  <si>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</si>
  <si>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</si>
  <si>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</si>
  <si>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</si>
  <si>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</si>
  <si>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</si>
  <si>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</si>
  <si>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</si>
  <si>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</si>
  <si>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</si>
  <si>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</si>
  <si>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</si>
  <si>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</si>
  <si>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</si>
  <si>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</si>
  <si>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</si>
  <si>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</si>
  <si>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</si>
  <si>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</si>
  <si>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</si>
  <si>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</si>
  <si>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</si>
  <si>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</si>
  <si>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</si>
  <si>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</si>
  <si>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</si>
  <si>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</si>
  <si>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</si>
  <si>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</si>
  <si>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</si>
  <si>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</si>
  <si>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</si>
  <si>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</si>
  <si>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</si>
  <si>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</si>
  <si>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</si>
  <si>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</si>
  <si>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</si>
  <si>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</si>
  <si>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</si>
  <si>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</si>
  <si>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</si>
  <si>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</si>
  <si>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</si>
  <si>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</si>
  <si>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</si>
  <si>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</si>
  <si>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</si>
  <si>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</si>
  <si>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</si>
  <si>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</si>
  <si>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</si>
  <si>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</si>
  <si>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</si>
  <si>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</si>
  <si>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</si>
  <si>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</si>
  <si>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</si>
  <si>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</si>
  <si>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</si>
  <si>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</si>
  <si>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</si>
  <si>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</si>
  <si>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</si>
  <si>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</si>
  <si>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</si>
  <si>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</si>
  <si>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</si>
  <si>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</si>
  <si>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</si>
  <si>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</si>
  <si>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</si>
  <si>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</si>
  <si>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</si>
  <si>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</si>
  <si>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</si>
  <si>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</si>
  <si>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</si>
  <si>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</si>
  <si>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</si>
  <si>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</si>
  <si>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</si>
  <si>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</si>
  <si>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</si>
  <si>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</si>
  <si>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</si>
  <si>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</si>
  <si>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</si>
  <si>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</si>
  <si>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</si>
  <si>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</si>
  <si>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</si>
  <si>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</si>
  <si>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</si>
  <si>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</si>
  <si>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</si>
  <si>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</si>
  <si>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</si>
  <si>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</si>
  <si>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</si>
  <si>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</si>
  <si>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</si>
  <si>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</si>
  <si>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</si>
  <si>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</si>
  <si>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</si>
  <si>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</si>
  <si>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</si>
  <si>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</si>
  <si>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</si>
  <si>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</si>
  <si>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</si>
  <si>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</si>
  <si>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</si>
  <si>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</si>
  <si>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</si>
  <si>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</si>
  <si>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</si>
  <si>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</si>
  <si>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</si>
  <si>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</si>
  <si>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</si>
  <si>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</si>
  <si>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</si>
  <si>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</si>
  <si>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</si>
  <si>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</si>
  <si>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</si>
  <si>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</si>
  <si>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</si>
  <si>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</si>
  <si>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</si>
  <si>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</si>
  <si>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</si>
  <si>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</si>
  <si>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</si>
  <si>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</si>
  <si>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</si>
  <si>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</si>
  <si>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</si>
  <si>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</si>
  <si>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</si>
  <si>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</si>
  <si>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</si>
  <si>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</si>
  <si>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</si>
  <si>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</si>
  <si>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</si>
  <si>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</si>
  <si>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</si>
  <si>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</si>
  <si>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</si>
  <si>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</si>
  <si>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</si>
  <si>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</si>
  <si>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</si>
  <si>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</si>
  <si>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</si>
  <si>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</si>
  <si>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</si>
  <si>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</si>
  <si>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</si>
  <si>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</si>
  <si>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</si>
  <si>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</si>
  <si>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</si>
  <si>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</si>
  <si>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</si>
  <si>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</si>
  <si>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</si>
  <si>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</si>
  <si>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</si>
  <si>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</si>
  <si>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</si>
  <si>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</si>
  <si>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</si>
  <si>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</si>
  <si>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</si>
  <si>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</si>
  <si>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</si>
  <si>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</si>
  <si>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</si>
  <si>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</si>
  <si>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</si>
  <si>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</si>
  <si>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</si>
  <si>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</si>
  <si>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</si>
  <si>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</si>
  <si>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</si>
  <si>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</si>
  <si>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</si>
  <si>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</si>
  <si>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</si>
  <si>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</si>
  <si>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</si>
  <si>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</si>
  <si>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</si>
  <si>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</si>
  <si>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</si>
  <si>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</si>
  <si>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</si>
  <si>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</si>
  <si>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</si>
  <si>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</si>
  <si>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</si>
  <si>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</si>
  <si>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</si>
  <si>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</si>
  <si>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</si>
  <si>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</si>
  <si>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</si>
  <si>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</si>
  <si>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</si>
  <si>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</si>
  <si>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</si>
  <si>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</si>
  <si>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</si>
  <si>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</si>
  <si>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</si>
  <si>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</si>
  <si>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</si>
  <si>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</si>
  <si>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</si>
  <si>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</si>
  <si>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</si>
  <si>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</si>
  <si>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</si>
  <si>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</si>
  <si>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</si>
  <si>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</si>
  <si>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</si>
  <si>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</si>
  <si>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</si>
  <si>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</si>
  <si>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</si>
  <si>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</si>
  <si>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</si>
  <si>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</si>
  <si>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</si>
  <si>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</si>
  <si>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</si>
  <si>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</si>
  <si>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</si>
  <si>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</si>
  <si>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</si>
  <si>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</si>
  <si>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</si>
  <si>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</si>
  <si>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</si>
  <si>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</si>
  <si>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</si>
  <si>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</si>
  <si>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</si>
  <si>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</si>
  <si>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</si>
  <si>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</si>
  <si>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</si>
  <si>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</si>
  <si>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</si>
  <si>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</si>
  <si>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</si>
  <si>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</si>
  <si>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</si>
  <si>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</si>
  <si>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</si>
  <si>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</si>
  <si>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</si>
  <si>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</si>
  <si>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</si>
  <si>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</si>
  <si>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</si>
  <si>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</si>
  <si>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</si>
  <si>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</si>
  <si>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</si>
  <si>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</si>
  <si>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</si>
  <si>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</si>
  <si>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</si>
  <si>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</si>
  <si>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</si>
  <si>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</si>
  <si>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</si>
  <si>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</si>
  <si>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</si>
  <si>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</si>
  <si>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</si>
  <si>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</si>
  <si>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</si>
  <si>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</si>
  <si>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</si>
  <si>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</si>
  <si>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</si>
  <si>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</si>
  <si>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</si>
  <si>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</si>
  <si>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</si>
  <si>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</si>
  <si>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</si>
  <si>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</si>
  <si>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</si>
  <si>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</si>
  <si>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</si>
  <si>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</si>
  <si>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</si>
  <si>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</si>
  <si>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</si>
  <si>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</si>
  <si>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</si>
  <si>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</si>
  <si>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</si>
  <si>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</si>
  <si>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</si>
  <si>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</si>
  <si>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</si>
  <si>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</si>
  <si>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</si>
  <si>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</si>
  <si>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</si>
  <si>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</si>
  <si>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</si>
  <si>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</si>
  <si>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</si>
  <si>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</si>
  <si>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</si>
  <si>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</si>
  <si>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</si>
  <si>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</si>
  <si>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</si>
  <si>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</si>
  <si>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</si>
  <si>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</si>
  <si>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</si>
  <si>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</si>
  <si>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</si>
  <si>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</si>
  <si>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</si>
  <si>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</si>
  <si>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</si>
  <si>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</si>
  <si>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</si>
  <si>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</si>
  <si>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</si>
  <si>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</si>
  <si>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</si>
  <si>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</si>
  <si>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</si>
  <si>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</si>
  <si>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</si>
  <si>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</si>
  <si>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</si>
  <si>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</si>
  <si>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</si>
  <si>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</si>
  <si>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</si>
  <si>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</si>
  <si>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</si>
  <si>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</si>
  <si>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</si>
  <si>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</si>
  <si>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</si>
  <si>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</si>
  <si>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</si>
  <si>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</si>
  <si>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</si>
  <si>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</si>
  <si>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</si>
  <si>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</si>
  <si>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</si>
  <si>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</si>
  <si>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</si>
  <si>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</si>
  <si>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</si>
  <si>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</si>
  <si>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</si>
  <si>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</si>
  <si>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</si>
  <si>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</si>
  <si>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</si>
  <si>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</si>
  <si>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</si>
  <si>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</si>
  <si>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</si>
  <si>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</si>
  <si>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</si>
  <si>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</si>
  <si>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</si>
  <si>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</si>
  <si>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</si>
  <si>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</si>
  <si>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</si>
  <si>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</si>
  <si>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</si>
  <si>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</si>
  <si>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</si>
  <si>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</si>
  <si>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</si>
  <si>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</si>
  <si>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</si>
  <si>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</si>
  <si>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</si>
  <si>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</si>
  <si>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</si>
  <si>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</si>
  <si>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</si>
  <si>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</si>
  <si>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</si>
  <si>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</si>
  <si>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</si>
  <si>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</si>
  <si>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</si>
  <si>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</si>
  <si>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</si>
  <si>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</si>
  <si>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</si>
  <si>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</si>
  <si>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</si>
  <si>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</si>
  <si>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</si>
  <si>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</si>
  <si>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</si>
  <si>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</si>
  <si>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</si>
  <si>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</si>
  <si>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</si>
  <si>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</si>
  <si>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</si>
  <si>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</si>
  <si>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</si>
  <si>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</si>
  <si>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</si>
  <si>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</si>
  <si>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</si>
  <si>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</si>
  <si>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</si>
  <si>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</si>
  <si>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</si>
  <si>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</si>
  <si>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</si>
  <si>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</si>
  <si>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</si>
  <si>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</si>
  <si>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</si>
  <si>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</si>
  <si>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</si>
  <si>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</si>
  <si>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</si>
  <si>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</si>
  <si>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</si>
  <si>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</si>
  <si>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</si>
  <si>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</si>
  <si>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</si>
  <si>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</si>
  <si>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</si>
  <si>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</si>
  <si>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</si>
  <si>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</si>
  <si>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</si>
  <si>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</si>
  <si>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</si>
  <si>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</si>
  <si>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</si>
  <si>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</si>
  <si>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</si>
  <si>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</si>
  <si>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</si>
  <si>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</si>
  <si>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</si>
  <si>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</si>
  <si>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</si>
  <si>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</si>
  <si>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</si>
  <si>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</si>
  <si>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</si>
  <si>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</si>
  <si>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</si>
  <si>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</si>
  <si>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</si>
  <si>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</si>
  <si>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</si>
  <si>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</si>
  <si>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</si>
  <si>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</si>
  <si>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</si>
  <si>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</si>
  <si>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</si>
  <si>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</si>
  <si>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</si>
  <si>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</si>
  <si>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</si>
  <si>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</si>
  <si>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</si>
  <si>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</si>
  <si>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</si>
  <si>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</si>
  <si>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</si>
  <si>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</si>
  <si>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</si>
  <si>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</si>
  <si>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</si>
  <si>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</si>
  <si>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</si>
  <si>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</si>
  <si>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</si>
  <si>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</si>
  <si>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</si>
  <si>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</si>
  <si>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</si>
  <si>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</si>
  <si>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</si>
  <si>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</si>
  <si>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</si>
  <si>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</si>
  <si>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</si>
  <si>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</si>
  <si>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</si>
  <si>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</si>
  <si>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</si>
  <si>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</si>
  <si>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</si>
  <si>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</si>
  <si>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</si>
  <si>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</si>
  <si>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</si>
  <si>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</si>
  <si>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</si>
  <si>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</si>
  <si>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</si>
  <si>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</si>
  <si>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</si>
  <si>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</si>
  <si>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</si>
  <si>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</si>
  <si>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</si>
  <si>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</si>
  <si>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</si>
  <si>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</si>
  <si>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</si>
  <si>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</si>
  <si>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</si>
  <si>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</si>
  <si>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</si>
  <si>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</si>
  <si>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</si>
  <si>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</si>
  <si>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</si>
  <si>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</si>
  <si>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</si>
  <si>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</si>
  <si>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</si>
  <si>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</si>
  <si>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</si>
  <si>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</si>
  <si>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</si>
  <si>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</si>
  <si>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</si>
  <si>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</si>
  <si>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</si>
  <si>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</si>
  <si>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</si>
  <si>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</si>
  <si>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</si>
  <si>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</si>
  <si>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</si>
  <si>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</si>
  <si>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</si>
  <si>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</si>
  <si>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</si>
  <si>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</si>
  <si>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</si>
  <si>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</si>
  <si>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</si>
  <si>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</si>
  <si>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</si>
  <si>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</si>
  <si>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</si>
  <si>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</si>
  <si>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</si>
  <si>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</si>
  <si>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</si>
  <si>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</si>
  <si>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</si>
  <si>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</si>
  <si>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</si>
  <si>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</si>
  <si>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</si>
  <si>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</si>
  <si>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</si>
  <si>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</si>
  <si>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</si>
  <si>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</si>
  <si>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</si>
  <si>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</si>
  <si>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</si>
  <si>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</si>
  <si>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</si>
  <si>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</si>
  <si>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</si>
  <si>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</si>
  <si>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</si>
  <si>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</si>
  <si>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</si>
  <si>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</si>
  <si>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</si>
  <si>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</si>
  <si>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</si>
  <si>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</si>
  <si>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</si>
  <si>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</si>
  <si>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</si>
  <si>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</si>
  <si>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</si>
  <si>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</si>
  <si>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</si>
  <si>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</si>
  <si>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</si>
  <si>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</si>
  <si>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</si>
  <si>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</si>
  <si>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</si>
  <si>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</si>
  <si>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</si>
  <si>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</si>
  <si>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</si>
  <si>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</si>
  <si>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</si>
  <si>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</si>
  <si>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</si>
  <si>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</si>
  <si>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</si>
  <si>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</si>
  <si>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</si>
  <si>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</si>
  <si>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</si>
  <si>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</si>
  <si>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</si>
  <si>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</si>
  <si>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</si>
  <si>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</si>
  <si>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</si>
  <si>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</si>
  <si>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</si>
  <si>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</si>
  <si>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</si>
  <si>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</si>
  <si>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</si>
  <si>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</si>
  <si>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</si>
  <si>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</si>
  <si>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</si>
  <si>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</si>
  <si>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</si>
  <si>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</si>
  <si>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</si>
  <si>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</si>
  <si>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</si>
  <si>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</si>
  <si>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</si>
  <si>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</si>
  <si>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</si>
  <si>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</si>
  <si>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</si>
  <si>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</si>
  <si>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</si>
  <si>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</si>
  <si>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</si>
  <si>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</si>
  <si>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</si>
  <si>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</si>
  <si>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</si>
  <si>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</si>
  <si>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</si>
  <si>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</si>
  <si>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</si>
  <si>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</si>
  <si>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</si>
  <si>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</si>
  <si>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</si>
  <si>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</si>
  <si>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</si>
  <si>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</si>
  <si>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</si>
  <si>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</si>
  <si>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</si>
  <si>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</si>
  <si>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</si>
  <si>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</si>
  <si>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</si>
  <si>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الكتابة العامة</t>
  </si>
  <si>
    <t>مكتب الضبط</t>
  </si>
  <si>
    <t>التنظيم و الاعلامية</t>
  </si>
  <si>
    <t>خلية العلاقات العامة</t>
  </si>
  <si>
    <t>المصلحة الادارية و المالية</t>
  </si>
  <si>
    <t>القسم المالي</t>
  </si>
  <si>
    <t>قسم الحالة المدنية و الانتخابات</t>
  </si>
  <si>
    <t>قسم الشؤون الاجتماعية و الثقافية</t>
  </si>
  <si>
    <t>المصلحة الفنية</t>
  </si>
  <si>
    <t>قسم الطرقات و اللاشغال</t>
  </si>
  <si>
    <t>قسم التهيئة</t>
  </si>
  <si>
    <t>مصلحة النظافة و المحيط</t>
  </si>
  <si>
    <t>معتمدية</t>
  </si>
  <si>
    <t>بلدية</t>
  </si>
  <si>
    <t>مركز شرطة</t>
  </si>
  <si>
    <t>مركز شرطة مرور</t>
  </si>
  <si>
    <t>مركز حرس مرور</t>
  </si>
  <si>
    <t>مركز حرس وطني</t>
  </si>
  <si>
    <t>قباظة مالية</t>
  </si>
  <si>
    <t>قباضة اداءات</t>
  </si>
  <si>
    <t>دائرة الفلاحة</t>
  </si>
  <si>
    <t>ادارة جهوية لتربية الماشية و توفير المرعى</t>
  </si>
  <si>
    <t>ادارة للبيطرة</t>
  </si>
  <si>
    <t>تعاضدية للخدمات الفلاحية ( سهل الزوارين)</t>
  </si>
  <si>
    <t>3 فروع لديوان الحبوب</t>
  </si>
  <si>
    <t>مركز للبريد</t>
  </si>
  <si>
    <t>مركز للاتصالات</t>
  </si>
  <si>
    <t>معهد ثانوي</t>
  </si>
  <si>
    <t>مدرسة اعدادية</t>
  </si>
  <si>
    <t>مدرسة ابتدائية</t>
  </si>
  <si>
    <t>تفقدية للتعليم الابتدائي ( عربية + فرنسية )</t>
  </si>
  <si>
    <t>مركز للتكوين و التدريب المهني متعدد الاختصاصات</t>
  </si>
  <si>
    <t>مكتب تشغيل</t>
  </si>
  <si>
    <t>فرع محلي للشركة الوطنية لاستغلال و توزيع المياه</t>
  </si>
  <si>
    <t>فرع محلي للشركة التونسية للكهرباء و الغاز</t>
  </si>
  <si>
    <t>فرع محلي للتجهيز و الاسكان و التهيئة الترابية</t>
  </si>
  <si>
    <t>فرع محلي للديوان الوطني للتطهير</t>
  </si>
  <si>
    <t>فرع للنهوض بالعمل الاجتماعي</t>
  </si>
  <si>
    <t>محكمة ناحية</t>
  </si>
  <si>
    <t>محطة للرتل</t>
  </si>
  <si>
    <t>محطة و فرع للشركة الجهوية للنقل</t>
  </si>
  <si>
    <t>فرع لشركة التامين التعاوني الفلاحي</t>
  </si>
  <si>
    <t xml:space="preserve">2 فروع بنوك </t>
  </si>
  <si>
    <t xml:space="preserve">جمعية تنموية </t>
  </si>
  <si>
    <t>قاعة عروض</t>
  </si>
  <si>
    <t>قاعة رياضية مغطاة</t>
  </si>
  <si>
    <t>مركب رياضي</t>
  </si>
  <si>
    <t>دار الثقافة</t>
  </si>
  <si>
    <t>دار الشباب</t>
  </si>
  <si>
    <t>نادي اطفال</t>
  </si>
  <si>
    <t>رياض اطفال ( 1تابعة للتضامن و البقية للخواص)</t>
  </si>
  <si>
    <t>مستشفى محلي</t>
  </si>
  <si>
    <t>مركز رعاية الصحة الاساسية</t>
  </si>
  <si>
    <t>مسجد للصلاة</t>
  </si>
  <si>
    <t>مكتبة</t>
  </si>
  <si>
    <t>فضاء ترفيهي</t>
  </si>
  <si>
    <t>منيرة المناعي</t>
  </si>
  <si>
    <t>سعيد القيزاني</t>
  </si>
  <si>
    <t>محمد الهادي اللموشي</t>
  </si>
  <si>
    <t>محمد الهادي الشابي</t>
  </si>
  <si>
    <t>ايمان المديوني</t>
  </si>
  <si>
    <t>عادل السباعي</t>
  </si>
  <si>
    <t>عادل النعيمي</t>
  </si>
  <si>
    <t>الهادي بنماضي</t>
  </si>
  <si>
    <t>لجنة البتات</t>
  </si>
  <si>
    <t>جمال الورتتاني</t>
  </si>
  <si>
    <t>العيد الزواري</t>
  </si>
  <si>
    <t>الحسين الورتتاني</t>
  </si>
  <si>
    <t>روضة جاء بالله</t>
  </si>
  <si>
    <t>صالح الحمراني</t>
  </si>
  <si>
    <t>عز الدين الجزيري</t>
  </si>
  <si>
    <t>المولدي الخميسي</t>
  </si>
  <si>
    <t>سامية غيداوي</t>
  </si>
  <si>
    <t>زهرة بالطيب</t>
  </si>
  <si>
    <t>محمد الناصر الخالدي</t>
  </si>
  <si>
    <t>ملحق ادارة</t>
  </si>
  <si>
    <t>منشطة تطبيق رياض اطفال</t>
  </si>
  <si>
    <t>تقني سامي</t>
  </si>
  <si>
    <t>راقنة</t>
  </si>
  <si>
    <t>مصطفى التابعي</t>
  </si>
  <si>
    <t>بدر الدين الداب</t>
  </si>
  <si>
    <t>عمار السلطاني</t>
  </si>
  <si>
    <t>فاطمة الزواري</t>
  </si>
  <si>
    <t>بديع حنكة</t>
  </si>
  <si>
    <t>عبد الرحمان الشرطاوي</t>
  </si>
  <si>
    <t>عز الدين اليحياوي</t>
  </si>
  <si>
    <t>عبد السلام السلطاني</t>
  </si>
  <si>
    <t>محمد الباجي المقصودي</t>
  </si>
  <si>
    <t>محمد الصالح السلطاني</t>
  </si>
  <si>
    <t>الامين الحيدري</t>
  </si>
  <si>
    <t>خديجة بن مبارك</t>
  </si>
  <si>
    <t>جمال الوسلاتي</t>
  </si>
  <si>
    <t>محجوب الورتاني</t>
  </si>
  <si>
    <t>نزار السلطاني</t>
  </si>
  <si>
    <t>محمد الامين القيزاني</t>
  </si>
  <si>
    <t>مباركة السلطانية</t>
  </si>
  <si>
    <t>الطاوس سويدات</t>
  </si>
  <si>
    <t>محممود التابعي</t>
  </si>
  <si>
    <t>يونس الحناشي</t>
  </si>
  <si>
    <t>فوزية خماري</t>
  </si>
  <si>
    <t>محسن السلطاني</t>
  </si>
  <si>
    <t>جمعة بن يونس</t>
  </si>
  <si>
    <t>علي شعنبي</t>
  </si>
  <si>
    <t>محمد الباقي الخرشفي</t>
  </si>
  <si>
    <t>شهاب احمدي</t>
  </si>
  <si>
    <t>طارق العكرمي</t>
  </si>
  <si>
    <t>الناصر الورتاني</t>
  </si>
  <si>
    <t>الامين الورتاني</t>
  </si>
  <si>
    <t>مصدق الخماسي</t>
  </si>
  <si>
    <t>ربيع الرربعاني</t>
  </si>
  <si>
    <t>الزهرة بو لعابي</t>
  </si>
  <si>
    <t>محسن الجندوبي</t>
  </si>
  <si>
    <t>عبد السلام الشابي</t>
  </si>
  <si>
    <t>مبارك الورتاني</t>
  </si>
  <si>
    <t>وفاء بوبكري</t>
  </si>
  <si>
    <t>محي الدين الخماسي</t>
  </si>
  <si>
    <t>محسن الفلطحي</t>
  </si>
  <si>
    <t>المولدي الصبيحي</t>
  </si>
  <si>
    <t>زعرة المعروفي</t>
  </si>
  <si>
    <t>خالد المعروفي</t>
  </si>
  <si>
    <t>صالح الغضباني</t>
  </si>
  <si>
    <t>المولدي الحرزلي</t>
  </si>
  <si>
    <t>المولدي العبيدي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</si>
</sst>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44" t="s">
        <v>60</v>
      </c>
      <c r="B2" s="14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45" t="s">
        <v>578</v>
      </c>
      <c r="B3" s="14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46" t="s">
        <v>124</v>
      </c>
      <c r="B4" s="14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46" t="s">
        <v>163</v>
      </c>
      <c r="B68" s="14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50" t="s">
        <v>62</v>
      </c>
      <c r="B114" s="15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48" t="s">
        <v>580</v>
      </c>
      <c r="B115" s="14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46" t="s">
        <v>195</v>
      </c>
      <c r="B116" s="14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8" t="s">
        <v>60</v>
      </c>
      <c r="B257" s="15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60" t="s">
        <v>266</v>
      </c>
      <c r="B258" s="16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4" t="s">
        <v>268</v>
      </c>
      <c r="B260" s="155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4" t="s">
        <v>390</v>
      </c>
      <c r="B484" s="15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60" t="s">
        <v>464</v>
      </c>
      <c r="B560" s="16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4" t="s">
        <v>466</v>
      </c>
      <c r="B562" s="15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66" t="s">
        <v>851</v>
      </c>
      <c r="B718" s="16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L751"/>
  <sheetViews>
    <sheetView rightToLeft="1" zoomScale="160" zoomScaleNormal="160"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C47" sqref="C47"/>
    </sheetView>
  </sheetViews>
  <sheetFormatPr baseColWidth="10" defaultColWidth="9.140625" defaultRowHeight="15"/>
  <cols>
    <col min="1" max="1" width="23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8" t="s">
        <v>68</v>
      </c>
      <c r="B1" s="168" t="s">
        <v>793</v>
      </c>
      <c r="C1" s="168" t="s">
        <v>795</v>
      </c>
      <c r="D1" s="168" t="s">
        <v>799</v>
      </c>
    </row>
    <row r="2" spans="1:10" s="113" customFormat="1" ht="23.25" customHeight="1">
      <c r="A2" s="168"/>
      <c r="B2" s="168"/>
      <c r="C2" s="168"/>
      <c r="D2" s="168"/>
    </row>
    <row r="3" spans="1:10" s="113" customFormat="1">
      <c r="A3" s="137" t="s">
        <v>943</v>
      </c>
      <c r="B3" s="137">
        <v>8</v>
      </c>
      <c r="C3" s="101"/>
      <c r="D3" s="101"/>
      <c r="J3" s="113" t="s">
        <v>796</v>
      </c>
    </row>
    <row r="4" spans="1:10" s="113" customFormat="1">
      <c r="A4" s="137" t="s">
        <v>944</v>
      </c>
      <c r="B4" s="137">
        <v>5</v>
      </c>
      <c r="C4" s="103"/>
      <c r="D4" s="103"/>
      <c r="J4" s="113" t="s">
        <v>797</v>
      </c>
    </row>
    <row r="5" spans="1:10" s="113" customFormat="1">
      <c r="A5" s="137" t="s">
        <v>945</v>
      </c>
      <c r="B5" s="137">
        <v>5</v>
      </c>
      <c r="C5" s="103"/>
      <c r="D5" s="103"/>
      <c r="J5" s="113" t="s">
        <v>798</v>
      </c>
    </row>
    <row r="6" spans="1:10" s="113" customFormat="1">
      <c r="A6" s="137" t="s">
        <v>946</v>
      </c>
      <c r="B6" s="137">
        <v>5</v>
      </c>
      <c r="C6" s="104"/>
      <c r="D6" s="104"/>
      <c r="J6" s="113" t="s">
        <v>779</v>
      </c>
    </row>
    <row r="7" spans="1:10" s="113" customFormat="1">
      <c r="A7" s="137" t="s">
        <v>947</v>
      </c>
      <c r="B7" s="137">
        <v>5</v>
      </c>
      <c r="C7" s="104"/>
      <c r="D7" s="104"/>
    </row>
    <row r="8" spans="1:10" s="113" customFormat="1">
      <c r="A8" s="137" t="s">
        <v>948</v>
      </c>
      <c r="B8" s="137">
        <v>4</v>
      </c>
      <c r="C8" s="103"/>
      <c r="D8" s="103"/>
    </row>
    <row r="9" spans="1:10" s="113" customFormat="1">
      <c r="A9" s="137" t="s">
        <v>949</v>
      </c>
      <c r="B9" s="137">
        <v>3</v>
      </c>
      <c r="C9" s="103"/>
      <c r="D9" s="103"/>
    </row>
    <row r="10" spans="1:10" s="113" customFormat="1">
      <c r="A10" s="137" t="s">
        <v>950</v>
      </c>
      <c r="B10" s="137">
        <v>3</v>
      </c>
      <c r="C10" s="103"/>
      <c r="D10" s="103"/>
    </row>
    <row r="11" spans="1:10" s="113" customFormat="1">
      <c r="A11" s="137" t="s">
        <v>951</v>
      </c>
      <c r="B11" s="137">
        <v>3</v>
      </c>
      <c r="C11" s="103"/>
      <c r="D11" s="103"/>
    </row>
    <row r="12" spans="1:10" s="113" customFormat="1">
      <c r="A12" s="137" t="s">
        <v>952</v>
      </c>
      <c r="B12" s="137">
        <v>3</v>
      </c>
      <c r="C12" s="103"/>
      <c r="D12" s="103"/>
    </row>
    <row r="13" spans="1:10" s="113" customFormat="1">
      <c r="A13" s="137" t="s">
        <v>953</v>
      </c>
      <c r="B13" s="137">
        <v>3</v>
      </c>
      <c r="C13" s="103"/>
      <c r="D13" s="103"/>
    </row>
    <row r="14" spans="1:10" s="113" customFormat="1">
      <c r="A14" s="137" t="s">
        <v>954</v>
      </c>
      <c r="B14" s="137">
        <v>3</v>
      </c>
      <c r="C14" s="103"/>
      <c r="D14" s="103"/>
    </row>
    <row r="15" spans="1:10" s="113" customFormat="1">
      <c r="A15" s="137" t="s">
        <v>955</v>
      </c>
      <c r="B15" s="137">
        <v>3</v>
      </c>
      <c r="C15" s="103"/>
      <c r="D15" s="103"/>
    </row>
    <row r="16" spans="1:10" s="113" customFormat="1">
      <c r="A16" s="138" t="s">
        <v>956</v>
      </c>
      <c r="B16" s="137">
        <v>3</v>
      </c>
      <c r="C16" s="103"/>
      <c r="D16" s="103"/>
    </row>
    <row r="17" spans="1:4" s="113" customFormat="1">
      <c r="A17" s="138" t="s">
        <v>957</v>
      </c>
      <c r="B17" s="137">
        <v>3</v>
      </c>
      <c r="C17" s="103"/>
      <c r="D17" s="103"/>
    </row>
    <row r="18" spans="1:4" s="113" customFormat="1">
      <c r="A18" s="138" t="s">
        <v>961</v>
      </c>
      <c r="B18" s="137">
        <v>2</v>
      </c>
      <c r="C18" s="103"/>
      <c r="D18" s="103"/>
    </row>
    <row r="19" spans="1:4" s="113" customFormat="1">
      <c r="A19" s="138" t="s">
        <v>962</v>
      </c>
      <c r="B19" s="137">
        <v>2</v>
      </c>
      <c r="C19" s="103"/>
      <c r="D19" s="103"/>
    </row>
    <row r="20" spans="1:4" s="113" customFormat="1">
      <c r="A20" s="138" t="s">
        <v>964</v>
      </c>
      <c r="B20" s="137">
        <v>2</v>
      </c>
      <c r="C20" s="103"/>
      <c r="D20" s="103"/>
    </row>
    <row r="21" spans="1:4" s="113" customFormat="1">
      <c r="A21" s="138" t="s">
        <v>963</v>
      </c>
      <c r="B21" s="137">
        <v>1</v>
      </c>
      <c r="C21" s="103"/>
      <c r="D21" s="103"/>
    </row>
    <row r="22" spans="1:4" s="113" customFormat="1">
      <c r="A22" s="138" t="s">
        <v>958</v>
      </c>
      <c r="B22" s="137">
        <v>1</v>
      </c>
      <c r="C22" s="103"/>
      <c r="D22" s="103"/>
    </row>
    <row r="23" spans="1:4" s="113" customFormat="1">
      <c r="A23" s="138" t="s">
        <v>959</v>
      </c>
      <c r="B23" s="137">
        <v>1</v>
      </c>
      <c r="C23" s="103"/>
      <c r="D23" s="103"/>
    </row>
    <row r="24" spans="1:4" s="113" customFormat="1">
      <c r="A24" s="91" t="s">
        <v>960</v>
      </c>
      <c r="B24" s="137">
        <v>1</v>
      </c>
      <c r="C24" s="103"/>
      <c r="D24" s="103"/>
    </row>
    <row r="25" spans="1:4" s="113" customFormat="1">
      <c r="A25" s="137" t="s">
        <v>965</v>
      </c>
      <c r="B25" s="137">
        <v>1</v>
      </c>
      <c r="C25" s="103"/>
      <c r="D25" s="103"/>
    </row>
    <row r="26" spans="1:4" s="113" customFormat="1">
      <c r="A26" s="137" t="s">
        <v>966</v>
      </c>
      <c r="B26" s="137">
        <v>1</v>
      </c>
      <c r="C26" s="103"/>
      <c r="D26" s="103"/>
    </row>
    <row r="27" spans="1:4" s="113" customFormat="1">
      <c r="A27" s="137" t="s">
        <v>967</v>
      </c>
      <c r="B27" s="137">
        <v>1</v>
      </c>
      <c r="C27" s="103"/>
      <c r="D27" s="103"/>
    </row>
    <row r="28" spans="1:4" s="113" customFormat="1">
      <c r="A28" s="137" t="s">
        <v>968</v>
      </c>
      <c r="B28" s="137">
        <v>1</v>
      </c>
      <c r="C28" s="103"/>
      <c r="D28" s="103"/>
    </row>
    <row r="29" spans="1:4" s="113" customFormat="1">
      <c r="A29" s="137" t="s">
        <v>969</v>
      </c>
      <c r="B29" s="137">
        <v>1</v>
      </c>
      <c r="C29" s="103"/>
      <c r="D29" s="103"/>
    </row>
    <row r="30" spans="1:4" s="113" customFormat="1">
      <c r="A30" s="137" t="s">
        <v>970</v>
      </c>
      <c r="B30" s="137">
        <v>1</v>
      </c>
      <c r="C30" s="103"/>
      <c r="D30" s="103"/>
    </row>
    <row r="31" spans="1:4" s="113" customFormat="1">
      <c r="A31" s="137" t="s">
        <v>971</v>
      </c>
      <c r="B31" s="137">
        <v>1</v>
      </c>
      <c r="C31" s="107"/>
      <c r="D31" s="107"/>
    </row>
    <row r="32" spans="1:4" s="113" customFormat="1">
      <c r="A32" s="137" t="s">
        <v>972</v>
      </c>
      <c r="B32" s="137">
        <v>1</v>
      </c>
      <c r="C32" s="100"/>
      <c r="D32" s="100"/>
    </row>
    <row r="33" spans="1:4" s="113" customFormat="1">
      <c r="A33" s="137" t="s">
        <v>973</v>
      </c>
      <c r="B33" s="137">
        <v>1</v>
      </c>
      <c r="C33" s="100"/>
      <c r="D33" s="100"/>
    </row>
    <row r="34" spans="1:4" s="113" customFormat="1">
      <c r="A34" s="137" t="s">
        <v>974</v>
      </c>
      <c r="B34" s="137">
        <v>1</v>
      </c>
      <c r="C34" s="100"/>
      <c r="D34" s="100"/>
    </row>
    <row r="35" spans="1:4" s="113" customFormat="1">
      <c r="A35" s="137" t="s">
        <v>975</v>
      </c>
      <c r="B35" s="137">
        <v>1</v>
      </c>
      <c r="C35" s="100"/>
      <c r="D35" s="100"/>
    </row>
    <row r="36" spans="1:4" s="113" customFormat="1">
      <c r="A36" s="137" t="s">
        <v>976</v>
      </c>
      <c r="B36" s="137">
        <v>1</v>
      </c>
      <c r="C36" s="100"/>
      <c r="D36" s="100"/>
    </row>
    <row r="37" spans="1:4" s="113" customFormat="1">
      <c r="A37" s="137" t="s">
        <v>977</v>
      </c>
      <c r="B37" s="137">
        <v>1</v>
      </c>
      <c r="C37" s="100"/>
      <c r="D37" s="100"/>
    </row>
    <row r="38" spans="1:4" s="113" customFormat="1">
      <c r="A38" s="137" t="s">
        <v>978</v>
      </c>
      <c r="B38" s="137">
        <v>1</v>
      </c>
      <c r="C38" s="100"/>
      <c r="D38" s="100"/>
    </row>
    <row r="39" spans="1:4" s="113" customFormat="1">
      <c r="A39" s="137" t="s">
        <v>979</v>
      </c>
      <c r="B39" s="137">
        <v>1</v>
      </c>
      <c r="C39" s="100"/>
      <c r="D39" s="100"/>
    </row>
    <row r="40" spans="1:4" s="113" customFormat="1">
      <c r="A40" s="137" t="s">
        <v>980</v>
      </c>
      <c r="B40" s="137">
        <v>1</v>
      </c>
      <c r="C40" s="100"/>
      <c r="D40" s="100"/>
    </row>
    <row r="41" spans="1:4" s="113" customFormat="1">
      <c r="A41" s="137" t="s">
        <v>981</v>
      </c>
      <c r="B41" s="137">
        <v>1</v>
      </c>
      <c r="C41" s="100"/>
      <c r="D41" s="100"/>
    </row>
    <row r="42" spans="1:4" s="113" customFormat="1">
      <c r="A42" s="137" t="s">
        <v>982</v>
      </c>
      <c r="B42" s="137">
        <v>1</v>
      </c>
      <c r="C42" s="100"/>
      <c r="D42" s="100"/>
    </row>
    <row r="43" spans="1:4" s="113" customFormat="1">
      <c r="A43" s="137" t="s">
        <v>983</v>
      </c>
      <c r="B43" s="137">
        <v>1</v>
      </c>
      <c r="C43" s="100"/>
      <c r="D43" s="100"/>
    </row>
    <row r="44" spans="1:4" s="113" customFormat="1">
      <c r="A44" s="137" t="s">
        <v>984</v>
      </c>
      <c r="B44" s="137">
        <v>1</v>
      </c>
      <c r="C44" s="108"/>
      <c r="D44" s="108"/>
    </row>
    <row r="45" spans="1:4" s="113" customFormat="1">
      <c r="A45" s="137" t="s">
        <v>985</v>
      </c>
      <c r="B45" s="137">
        <v>1</v>
      </c>
      <c r="C45" s="108"/>
      <c r="D45" s="108"/>
    </row>
    <row r="46" spans="1:4" s="113" customFormat="1">
      <c r="A46" s="137" t="s">
        <v>986</v>
      </c>
      <c r="B46" s="137">
        <v>1</v>
      </c>
      <c r="C46" s="108"/>
      <c r="D46" s="108"/>
    </row>
    <row r="47" spans="1:4" s="113" customFormat="1">
      <c r="A47" s="137"/>
      <c r="B47" s="137"/>
      <c r="C47" s="108"/>
      <c r="D47" s="108"/>
    </row>
    <row r="48" spans="1:4" s="113" customFormat="1">
      <c r="A48" s="137"/>
      <c r="B48" s="137"/>
      <c r="C48" s="108"/>
      <c r="D48" s="108"/>
    </row>
    <row r="49" spans="1:4" s="113" customFormat="1">
      <c r="A49" s="137"/>
      <c r="B49" s="137"/>
      <c r="C49" s="108"/>
      <c r="D49" s="108"/>
    </row>
    <row r="50" spans="1:4" s="113" customFormat="1">
      <c r="A50" s="137"/>
      <c r="B50" s="137"/>
      <c r="C50" s="108"/>
      <c r="D50" s="108"/>
    </row>
    <row r="51" spans="1:4" s="113" customFormat="1">
      <c r="A51" s="137"/>
      <c r="B51" s="137"/>
      <c r="C51" s="108"/>
      <c r="D51" s="108"/>
    </row>
    <row r="52" spans="1:4" s="113" customFormat="1">
      <c r="A52" s="137"/>
      <c r="B52" s="137"/>
      <c r="C52" s="97"/>
      <c r="D52" s="97"/>
    </row>
    <row r="53" spans="1:4" s="113" customFormat="1">
      <c r="A53" s="137"/>
      <c r="B53" s="137"/>
      <c r="C53" s="97"/>
      <c r="D53" s="97"/>
    </row>
    <row r="54" spans="1:4" s="113" customFormat="1">
      <c r="A54" s="137"/>
      <c r="B54" s="137"/>
      <c r="C54" s="96"/>
      <c r="D54" s="96"/>
    </row>
    <row r="55" spans="1:4" s="113" customFormat="1">
      <c r="A55" s="137"/>
      <c r="B55" s="96"/>
      <c r="C55" s="96"/>
      <c r="D55" s="96"/>
    </row>
    <row r="56" spans="1:4" s="113" customFormat="1">
      <c r="A56" s="137"/>
      <c r="B56" s="96"/>
      <c r="C56" s="96"/>
      <c r="D56" s="96"/>
    </row>
    <row r="57" spans="1:4" s="113" customFormat="1">
      <c r="A57" s="137"/>
      <c r="B57" s="96"/>
      <c r="C57" s="96"/>
      <c r="D57" s="96"/>
    </row>
    <row r="58" spans="1:4" s="113" customFormat="1">
      <c r="A58" s="137"/>
      <c r="B58" s="96"/>
      <c r="C58" s="96"/>
      <c r="D58" s="96"/>
    </row>
    <row r="59" spans="1:4" s="113" customFormat="1">
      <c r="A59" s="137"/>
      <c r="B59" s="96"/>
      <c r="C59" s="96"/>
      <c r="D59" s="96"/>
    </row>
    <row r="60" spans="1:4" s="113" customFormat="1">
      <c r="A60" s="137"/>
      <c r="B60" s="96"/>
      <c r="C60" s="96"/>
      <c r="D60" s="96"/>
    </row>
    <row r="61" spans="1:4" s="113" customFormat="1">
      <c r="A61" s="137"/>
      <c r="B61" s="96"/>
      <c r="C61" s="96"/>
      <c r="D61" s="96"/>
    </row>
    <row r="62" spans="1:4" s="113" customFormat="1">
      <c r="A62" s="137"/>
      <c r="B62" s="104"/>
      <c r="C62" s="104"/>
      <c r="D62" s="104"/>
    </row>
    <row r="63" spans="1:4" s="113" customFormat="1">
      <c r="A63" s="137"/>
      <c r="B63" s="103"/>
      <c r="C63" s="103"/>
      <c r="D63" s="103"/>
    </row>
    <row r="64" spans="1:4" s="113" customFormat="1">
      <c r="A64" s="137"/>
      <c r="B64" s="103"/>
      <c r="C64" s="103"/>
      <c r="D64" s="103"/>
    </row>
    <row r="65" spans="1:4" s="113" customFormat="1">
      <c r="A65" s="137"/>
      <c r="B65" s="103"/>
      <c r="C65" s="103"/>
      <c r="D65" s="103"/>
    </row>
    <row r="66" spans="1:4" s="113" customFormat="1">
      <c r="A66" s="137"/>
      <c r="B66" s="103"/>
      <c r="C66" s="103"/>
      <c r="D66" s="103"/>
    </row>
    <row r="67" spans="1:4" s="113" customFormat="1">
      <c r="A67" s="137"/>
      <c r="B67" s="103"/>
      <c r="C67" s="103"/>
      <c r="D67" s="103"/>
    </row>
    <row r="68" spans="1:4" s="113" customFormat="1">
      <c r="A68" s="137"/>
      <c r="B68" s="103"/>
      <c r="C68" s="103"/>
      <c r="D68" s="103"/>
    </row>
    <row r="69" spans="1:4" s="113" customFormat="1">
      <c r="A69" s="137"/>
      <c r="B69" s="103"/>
      <c r="C69" s="103"/>
      <c r="D69" s="103"/>
    </row>
    <row r="70" spans="1:4" s="113" customFormat="1">
      <c r="A70" s="137"/>
      <c r="B70" s="103"/>
      <c r="C70" s="103"/>
      <c r="D70" s="103"/>
    </row>
    <row r="71" spans="1:4" s="113" customFormat="1">
      <c r="A71" s="137"/>
      <c r="B71" s="103"/>
      <c r="C71" s="103"/>
      <c r="D71" s="103"/>
    </row>
    <row r="72" spans="1:4" s="113" customFormat="1">
      <c r="A72" s="137"/>
      <c r="B72" s="103"/>
      <c r="C72" s="103"/>
      <c r="D72" s="103"/>
    </row>
    <row r="73" spans="1:4" s="113" customFormat="1">
      <c r="A73" s="137"/>
      <c r="B73" s="103"/>
      <c r="C73" s="103"/>
      <c r="D73" s="103"/>
    </row>
    <row r="74" spans="1:4" s="113" customFormat="1">
      <c r="A74" s="137"/>
      <c r="B74" s="103"/>
      <c r="C74" s="103"/>
      <c r="D74" s="103"/>
    </row>
    <row r="75" spans="1:4" s="113" customFormat="1">
      <c r="A75" s="137"/>
      <c r="B75" s="103"/>
      <c r="C75" s="103"/>
      <c r="D75" s="103"/>
    </row>
    <row r="76" spans="1:4" s="113" customFormat="1">
      <c r="A76" s="137"/>
      <c r="B76" s="103"/>
      <c r="C76" s="103"/>
      <c r="D76" s="103"/>
    </row>
    <row r="77" spans="1:4" s="113" customFormat="1">
      <c r="A77" s="137"/>
      <c r="B77" s="103"/>
      <c r="C77" s="103"/>
      <c r="D77" s="103"/>
    </row>
    <row r="78" spans="1:4" s="113" customFormat="1">
      <c r="A78" s="137"/>
      <c r="B78" s="103"/>
      <c r="C78" s="103"/>
      <c r="D78" s="103"/>
    </row>
    <row r="79" spans="1:4" s="113" customFormat="1">
      <c r="A79" s="137"/>
      <c r="B79" s="103"/>
      <c r="C79" s="103"/>
      <c r="D79" s="103"/>
    </row>
    <row r="80" spans="1:4" s="113" customFormat="1">
      <c r="A80" s="137"/>
      <c r="B80" s="103"/>
      <c r="C80" s="103"/>
      <c r="D80" s="103"/>
    </row>
    <row r="81" spans="1:4" s="113" customFormat="1">
      <c r="A81" s="137"/>
      <c r="B81" s="103"/>
      <c r="C81" s="103"/>
      <c r="D81" s="103"/>
    </row>
    <row r="82" spans="1:4" s="113" customFormat="1">
      <c r="A82" s="137"/>
      <c r="B82" s="104"/>
      <c r="C82" s="104"/>
      <c r="D82" s="104"/>
    </row>
    <row r="83" spans="1:4" s="113" customFormat="1">
      <c r="A83" s="137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3"/>
      <c r="B98" s="103"/>
      <c r="C98" s="103"/>
      <c r="D98" s="103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4"/>
      <c r="B102" s="104"/>
      <c r="C102" s="104"/>
      <c r="D102" s="104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3"/>
      <c r="B118" s="103"/>
      <c r="C118" s="103"/>
      <c r="D118" s="103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4"/>
      <c r="B122" s="104"/>
      <c r="C122" s="104"/>
      <c r="D122" s="104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3"/>
      <c r="B138" s="103"/>
      <c r="C138" s="103"/>
      <c r="D138" s="103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4"/>
      <c r="B142" s="104"/>
      <c r="C142" s="104"/>
      <c r="D142" s="104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3"/>
      <c r="B158" s="103"/>
      <c r="C158" s="103"/>
      <c r="D158" s="103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4"/>
      <c r="B162" s="104"/>
      <c r="C162" s="104"/>
      <c r="D162" s="104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3"/>
      <c r="B178" s="103"/>
      <c r="C178" s="103"/>
      <c r="D178" s="103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4"/>
      <c r="B182" s="104"/>
      <c r="C182" s="104"/>
      <c r="D182" s="104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3"/>
      <c r="B198" s="103"/>
      <c r="C198" s="103"/>
      <c r="D198" s="103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4"/>
      <c r="B202" s="104"/>
      <c r="C202" s="104"/>
      <c r="D202" s="104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3"/>
      <c r="B218" s="103"/>
      <c r="C218" s="103"/>
      <c r="D218" s="103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4"/>
      <c r="B222" s="104"/>
      <c r="C222" s="104"/>
      <c r="D222" s="104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3"/>
      <c r="B238" s="103"/>
      <c r="C238" s="103"/>
      <c r="D238" s="103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4"/>
      <c r="B242" s="104"/>
      <c r="C242" s="104"/>
      <c r="D242" s="104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3"/>
      <c r="B258" s="103"/>
      <c r="C258" s="103"/>
      <c r="D258" s="103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4"/>
      <c r="B262" s="104"/>
      <c r="C262" s="104"/>
      <c r="D262" s="104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3"/>
      <c r="B278" s="103"/>
      <c r="C278" s="103"/>
      <c r="D278" s="103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4"/>
      <c r="B282" s="104"/>
      <c r="C282" s="104"/>
      <c r="D282" s="104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3"/>
      <c r="B298" s="103"/>
      <c r="C298" s="103"/>
      <c r="D298" s="103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4"/>
      <c r="B302" s="104"/>
      <c r="C302" s="104"/>
      <c r="D302" s="104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03"/>
      <c r="B318" s="103"/>
      <c r="C318" s="103"/>
      <c r="D318" s="103"/>
    </row>
    <row r="319" spans="1:4" s="113" customFormat="1">
      <c r="A319" s="103"/>
      <c r="B319" s="103"/>
      <c r="C319" s="103"/>
      <c r="D319" s="103"/>
    </row>
    <row r="320" spans="1:4" s="113" customFormat="1">
      <c r="A320" s="103"/>
      <c r="B320" s="103"/>
      <c r="C320" s="103"/>
      <c r="D320" s="103"/>
    </row>
    <row r="321" spans="1:4" s="113" customFormat="1">
      <c r="A321" s="103"/>
      <c r="B321" s="103"/>
      <c r="C321" s="103"/>
      <c r="D321" s="103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  <row r="748" spans="1:4" s="113" customFormat="1">
      <c r="A748" s="116"/>
      <c r="B748" s="116"/>
      <c r="C748" s="116"/>
      <c r="D748" s="116"/>
    </row>
    <row r="749" spans="1:4" s="113" customFormat="1">
      <c r="A749" s="116"/>
      <c r="B749" s="116"/>
      <c r="C749" s="116"/>
      <c r="D749" s="116"/>
    </row>
    <row r="750" spans="1:4" s="113" customFormat="1">
      <c r="A750" s="116"/>
      <c r="B750" s="116"/>
      <c r="C750" s="116"/>
      <c r="D750" s="116"/>
    </row>
    <row r="751" spans="1:4" s="113" customFormat="1">
      <c r="A751" s="116"/>
      <c r="B751" s="116"/>
      <c r="C751" s="116"/>
      <c r="D751" s="116"/>
    </row>
  </sheetData>
  <protectedRanges>
    <protectedRange password="CC3D" sqref="A3:C321" name="Range1"/>
    <protectedRange password="CC3D" sqref="D3:D321" name="Range1_1"/>
  </protectedRanges>
  <mergeCells count="4">
    <mergeCell ref="A1:A2"/>
    <mergeCell ref="B1:B2"/>
    <mergeCell ref="C1:C2"/>
    <mergeCell ref="D1:D2"/>
  </mergeCells>
  <conditionalFormatting sqref="D3:D61 A3:C321">
    <cfRule type="cellIs" dxfId="37" priority="28" operator="equal">
      <formula>0</formula>
    </cfRule>
  </conditionalFormatting>
  <conditionalFormatting sqref="D62:D81">
    <cfRule type="cellIs" dxfId="36" priority="13" operator="equal">
      <formula>0</formula>
    </cfRule>
  </conditionalFormatting>
  <conditionalFormatting sqref="D82:D101">
    <cfRule type="cellIs" dxfId="35" priority="12" operator="equal">
      <formula>0</formula>
    </cfRule>
  </conditionalFormatting>
  <conditionalFormatting sqref="D102:D121">
    <cfRule type="cellIs" dxfId="34" priority="11" operator="equal">
      <formula>0</formula>
    </cfRule>
  </conditionalFormatting>
  <conditionalFormatting sqref="D122:D141">
    <cfRule type="cellIs" dxfId="33" priority="10" operator="equal">
      <formula>0</formula>
    </cfRule>
  </conditionalFormatting>
  <conditionalFormatting sqref="D142:D161">
    <cfRule type="cellIs" dxfId="32" priority="9" operator="equal">
      <formula>0</formula>
    </cfRule>
  </conditionalFormatting>
  <conditionalFormatting sqref="D162:D181">
    <cfRule type="cellIs" dxfId="31" priority="8" operator="equal">
      <formula>0</formula>
    </cfRule>
  </conditionalFormatting>
  <conditionalFormatting sqref="D182:D201">
    <cfRule type="cellIs" dxfId="30" priority="7" operator="equal">
      <formula>0</formula>
    </cfRule>
  </conditionalFormatting>
  <conditionalFormatting sqref="D202:D221">
    <cfRule type="cellIs" dxfId="29" priority="6" operator="equal">
      <formula>0</formula>
    </cfRule>
  </conditionalFormatting>
  <conditionalFormatting sqref="D222:D241">
    <cfRule type="cellIs" dxfId="28" priority="5" operator="equal">
      <formula>0</formula>
    </cfRule>
  </conditionalFormatting>
  <conditionalFormatting sqref="D242:D261">
    <cfRule type="cellIs" dxfId="27" priority="4" operator="equal">
      <formula>0</formula>
    </cfRule>
  </conditionalFormatting>
  <conditionalFormatting sqref="D262:D281">
    <cfRule type="cellIs" dxfId="26" priority="3" operator="equal">
      <formula>0</formula>
    </cfRule>
  </conditionalFormatting>
  <conditionalFormatting sqref="D282:D301">
    <cfRule type="cellIs" dxfId="25" priority="2" operator="equal">
      <formula>0</formula>
    </cfRule>
  </conditionalFormatting>
  <conditionalFormatting sqref="D302:D321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B55:B1048576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6" t="s">
        <v>82</v>
      </c>
      <c r="B1" s="17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7" t="s">
        <v>780</v>
      </c>
      <c r="B6" s="177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4" t="s">
        <v>749</v>
      </c>
      <c r="B9" s="175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4" t="s">
        <v>73</v>
      </c>
      <c r="B12" s="175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4" t="s">
        <v>76</v>
      </c>
      <c r="B15" s="175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4" t="s">
        <v>78</v>
      </c>
      <c r="B17" s="175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4" t="s">
        <v>747</v>
      </c>
      <c r="B19" s="175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4" t="s">
        <v>784</v>
      </c>
      <c r="B21" s="175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B58" sqref="B58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8" t="s">
        <v>83</v>
      </c>
      <c r="B1" s="178"/>
    </row>
    <row r="2" spans="1:7">
      <c r="A2" s="10" t="s">
        <v>84</v>
      </c>
      <c r="B2" s="12">
        <v>41326</v>
      </c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6" t="s">
        <v>85</v>
      </c>
      <c r="B5" s="179"/>
      <c r="G5" s="117" t="s">
        <v>800</v>
      </c>
    </row>
    <row r="6" spans="1:7">
      <c r="A6" s="88" t="s">
        <v>95</v>
      </c>
      <c r="B6" s="10" t="s">
        <v>927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920</v>
      </c>
      <c r="G8" s="117" t="s">
        <v>803</v>
      </c>
    </row>
    <row r="9" spans="1:7">
      <c r="A9" s="88" t="s">
        <v>86</v>
      </c>
      <c r="B9" s="10" t="s">
        <v>921</v>
      </c>
    </row>
    <row r="10" spans="1:7">
      <c r="A10" s="88" t="s">
        <v>86</v>
      </c>
      <c r="B10" s="10" t="s">
        <v>922</v>
      </c>
    </row>
    <row r="11" spans="1:7">
      <c r="A11" s="88" t="s">
        <v>86</v>
      </c>
      <c r="B11" s="10" t="s">
        <v>923</v>
      </c>
    </row>
    <row r="12" spans="1:7">
      <c r="A12" s="88" t="s">
        <v>86</v>
      </c>
      <c r="B12" s="10" t="s">
        <v>924</v>
      </c>
    </row>
    <row r="13" spans="1:7">
      <c r="A13" s="88" t="s">
        <v>86</v>
      </c>
      <c r="B13" s="10" t="s">
        <v>925</v>
      </c>
    </row>
    <row r="14" spans="1:7">
      <c r="A14" s="88" t="s">
        <v>86</v>
      </c>
      <c r="B14" s="10" t="s">
        <v>926</v>
      </c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921</v>
      </c>
    </row>
    <row r="50" spans="1:2">
      <c r="A50" s="10" t="s">
        <v>87</v>
      </c>
      <c r="B50" s="10" t="s">
        <v>920</v>
      </c>
    </row>
    <row r="51" spans="1:2">
      <c r="A51" s="10" t="s">
        <v>88</v>
      </c>
      <c r="B51" s="10" t="s">
        <v>923</v>
      </c>
    </row>
    <row r="52" spans="1:2">
      <c r="A52" s="10" t="s">
        <v>89</v>
      </c>
      <c r="B52" s="10" t="s">
        <v>926</v>
      </c>
    </row>
    <row r="53" spans="1:2">
      <c r="A53" s="10" t="s">
        <v>90</v>
      </c>
      <c r="B53" s="10" t="s">
        <v>924</v>
      </c>
    </row>
    <row r="54" spans="1:2">
      <c r="A54" s="10" t="s">
        <v>92</v>
      </c>
      <c r="B54" s="10"/>
    </row>
    <row r="55" spans="1:2">
      <c r="A55" s="10" t="s">
        <v>93</v>
      </c>
      <c r="B55" s="10" t="s">
        <v>922</v>
      </c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928</v>
      </c>
      <c r="B58" s="10" t="s">
        <v>927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J55"/>
  <sheetViews>
    <sheetView rightToLeft="1" zoomScale="110" zoomScaleNormal="110" workbookViewId="0">
      <pane ySplit="1" topLeftCell="A40" activePane="bottomLeft" state="frozen"/>
      <selection pane="bottomLeft" activeCell="A56" sqref="A56"/>
    </sheetView>
  </sheetViews>
  <sheetFormatPr baseColWidth="10" defaultColWidth="9.140625" defaultRowHeight="15"/>
  <cols>
    <col min="1" max="1" width="44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876</v>
      </c>
    </row>
    <row r="3" spans="1:36" ht="15.75">
      <c r="A3" s="13" t="s">
        <v>877</v>
      </c>
      <c r="J3" s="117" t="s">
        <v>756</v>
      </c>
      <c r="K3" s="117" t="s">
        <v>758</v>
      </c>
    </row>
    <row r="4" spans="1:36" ht="15.75">
      <c r="A4" s="13" t="s">
        <v>878</v>
      </c>
      <c r="J4" s="117" t="s">
        <v>757</v>
      </c>
      <c r="K4" s="117" t="s">
        <v>759</v>
      </c>
    </row>
    <row r="5" spans="1:36" ht="15.75">
      <c r="A5" s="13" t="s">
        <v>879</v>
      </c>
      <c r="K5" s="117" t="s">
        <v>760</v>
      </c>
    </row>
    <row r="6" spans="1:36" ht="15.75">
      <c r="A6" s="13" t="s">
        <v>880</v>
      </c>
      <c r="K6" s="117" t="s">
        <v>761</v>
      </c>
    </row>
    <row r="7" spans="1:36" ht="15.75">
      <c r="A7" s="13" t="s">
        <v>881</v>
      </c>
    </row>
    <row r="8" spans="1:36" ht="15.75">
      <c r="A8" s="13" t="s">
        <v>882</v>
      </c>
    </row>
    <row r="9" spans="1:36" ht="15.75">
      <c r="A9" s="13" t="s">
        <v>883</v>
      </c>
    </row>
    <row r="10" spans="1:36" ht="15.75">
      <c r="A10" s="13" t="s">
        <v>884</v>
      </c>
    </row>
    <row r="11" spans="1:36" ht="15.75">
      <c r="A11" s="13" t="s">
        <v>885</v>
      </c>
    </row>
    <row r="12" spans="1:36" ht="15.75">
      <c r="A12" s="13" t="s">
        <v>886</v>
      </c>
    </row>
    <row r="13" spans="1:36" ht="15.75">
      <c r="A13" s="13" t="s">
        <v>887</v>
      </c>
    </row>
    <row r="14" spans="1:36" ht="15.75">
      <c r="A14" s="13" t="s">
        <v>888</v>
      </c>
    </row>
    <row r="15" spans="1:36" ht="15.75">
      <c r="A15" s="13" t="s">
        <v>889</v>
      </c>
    </row>
    <row r="16" spans="1:36" ht="15.75">
      <c r="A16" s="13" t="s">
        <v>890</v>
      </c>
    </row>
    <row r="17" spans="1:1" ht="15.75">
      <c r="A17" s="13" t="s">
        <v>891</v>
      </c>
    </row>
    <row r="18" spans="1:1" ht="15.75">
      <c r="A18" s="13" t="s">
        <v>891</v>
      </c>
    </row>
    <row r="19" spans="1:1" ht="15.75">
      <c r="A19" s="13" t="s">
        <v>892</v>
      </c>
    </row>
    <row r="20" spans="1:1" ht="15.75">
      <c r="A20" s="13" t="s">
        <v>892</v>
      </c>
    </row>
    <row r="21" spans="1:1" ht="15.75">
      <c r="A21" s="13" t="s">
        <v>893</v>
      </c>
    </row>
    <row r="22" spans="1:1" ht="15.75">
      <c r="A22" s="13" t="s">
        <v>893</v>
      </c>
    </row>
    <row r="23" spans="1:1" ht="15.75">
      <c r="A23" s="13" t="s">
        <v>893</v>
      </c>
    </row>
    <row r="24" spans="1:1" ht="15.75">
      <c r="A24" s="13" t="s">
        <v>893</v>
      </c>
    </row>
    <row r="25" spans="1:1" ht="15.75">
      <c r="A25" s="13" t="s">
        <v>893</v>
      </c>
    </row>
    <row r="26" spans="1:1" ht="15.75">
      <c r="A26" s="13" t="s">
        <v>894</v>
      </c>
    </row>
    <row r="27" spans="1:1" ht="15.75">
      <c r="A27" s="13" t="s">
        <v>894</v>
      </c>
    </row>
    <row r="28" spans="1:1" ht="15.75">
      <c r="A28" s="13" t="s">
        <v>895</v>
      </c>
    </row>
    <row r="29" spans="1:1" ht="15.75">
      <c r="A29" s="13" t="s">
        <v>896</v>
      </c>
    </row>
    <row r="30" spans="1:1">
      <c r="A30" s="10" t="s">
        <v>897</v>
      </c>
    </row>
    <row r="31" spans="1:1">
      <c r="A31" s="10" t="s">
        <v>898</v>
      </c>
    </row>
    <row r="32" spans="1:1">
      <c r="A32" s="10" t="s">
        <v>899</v>
      </c>
    </row>
    <row r="33" spans="1:1">
      <c r="A33" s="10" t="s">
        <v>900</v>
      </c>
    </row>
    <row r="34" spans="1:1">
      <c r="A34" s="10" t="s">
        <v>901</v>
      </c>
    </row>
    <row r="35" spans="1:1">
      <c r="A35" s="10" t="s">
        <v>902</v>
      </c>
    </row>
    <row r="36" spans="1:1">
      <c r="A36" s="10" t="s">
        <v>903</v>
      </c>
    </row>
    <row r="37" spans="1:1">
      <c r="A37" s="10" t="s">
        <v>904</v>
      </c>
    </row>
    <row r="38" spans="1:1">
      <c r="A38" s="10" t="s">
        <v>905</v>
      </c>
    </row>
    <row r="39" spans="1:1">
      <c r="A39" s="10" t="s">
        <v>906</v>
      </c>
    </row>
    <row r="40" spans="1:1">
      <c r="A40" s="10" t="s">
        <v>907</v>
      </c>
    </row>
    <row r="41" spans="1:1">
      <c r="A41" s="10" t="s">
        <v>908</v>
      </c>
    </row>
    <row r="42" spans="1:1">
      <c r="A42" s="10" t="s">
        <v>909</v>
      </c>
    </row>
    <row r="43" spans="1:1">
      <c r="A43" s="10" t="s">
        <v>910</v>
      </c>
    </row>
    <row r="44" spans="1:1">
      <c r="A44" s="10" t="s">
        <v>911</v>
      </c>
    </row>
    <row r="45" spans="1:1">
      <c r="A45" s="10" t="s">
        <v>912</v>
      </c>
    </row>
    <row r="46" spans="1:1">
      <c r="A46" s="10" t="s">
        <v>913</v>
      </c>
    </row>
    <row r="47" spans="1:1">
      <c r="A47" s="10" t="s">
        <v>914</v>
      </c>
    </row>
    <row r="48" spans="1:1">
      <c r="A48" s="10" t="s">
        <v>915</v>
      </c>
    </row>
    <row r="49" spans="1:1">
      <c r="A49" s="10" t="s">
        <v>916</v>
      </c>
    </row>
    <row r="50" spans="1:1">
      <c r="A50" s="10" t="s">
        <v>917</v>
      </c>
    </row>
    <row r="51" spans="1:1">
      <c r="A51" s="10" t="s">
        <v>917</v>
      </c>
    </row>
    <row r="52" spans="1:1">
      <c r="A52" s="10" t="s">
        <v>917</v>
      </c>
    </row>
    <row r="53" spans="1:1">
      <c r="A53" s="10" t="s">
        <v>918</v>
      </c>
    </row>
    <row r="54" spans="1:1">
      <c r="A54" s="10" t="s">
        <v>918</v>
      </c>
    </row>
    <row r="55" spans="1:1">
      <c r="A55" s="10" t="s">
        <v>919</v>
      </c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82" t="s">
        <v>602</v>
      </c>
      <c r="C1" s="184" t="s">
        <v>603</v>
      </c>
      <c r="D1" s="184" t="s">
        <v>604</v>
      </c>
      <c r="E1" s="184" t="s">
        <v>605</v>
      </c>
      <c r="F1" s="184" t="s">
        <v>606</v>
      </c>
      <c r="G1" s="184" t="s">
        <v>607</v>
      </c>
      <c r="H1" s="184" t="s">
        <v>608</v>
      </c>
      <c r="I1" s="184" t="s">
        <v>609</v>
      </c>
      <c r="J1" s="184" t="s">
        <v>610</v>
      </c>
      <c r="K1" s="184" t="s">
        <v>611</v>
      </c>
      <c r="L1" s="184" t="s">
        <v>612</v>
      </c>
      <c r="M1" s="180" t="s">
        <v>737</v>
      </c>
      <c r="N1" s="188" t="s">
        <v>613</v>
      </c>
      <c r="O1" s="188"/>
      <c r="P1" s="188"/>
      <c r="Q1" s="188"/>
      <c r="R1" s="188"/>
      <c r="S1" s="180" t="s">
        <v>738</v>
      </c>
      <c r="T1" s="188" t="s">
        <v>613</v>
      </c>
      <c r="U1" s="188"/>
      <c r="V1" s="188"/>
      <c r="W1" s="188"/>
      <c r="X1" s="188"/>
      <c r="Y1" s="189" t="s">
        <v>614</v>
      </c>
      <c r="Z1" s="189" t="s">
        <v>615</v>
      </c>
      <c r="AA1" s="189" t="s">
        <v>616</v>
      </c>
      <c r="AB1" s="189" t="s">
        <v>617</v>
      </c>
      <c r="AC1" s="189" t="s">
        <v>618</v>
      </c>
      <c r="AD1" s="189" t="s">
        <v>619</v>
      </c>
      <c r="AE1" s="191" t="s">
        <v>620</v>
      </c>
      <c r="AF1" s="193" t="s">
        <v>621</v>
      </c>
      <c r="AG1" s="195" t="s">
        <v>622</v>
      </c>
      <c r="AH1" s="197" t="s">
        <v>623</v>
      </c>
      <c r="AI1" s="18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83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8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0"/>
      <c r="Z2" s="190"/>
      <c r="AA2" s="190"/>
      <c r="AB2" s="190"/>
      <c r="AC2" s="190"/>
      <c r="AD2" s="190"/>
      <c r="AE2" s="192"/>
      <c r="AF2" s="194"/>
      <c r="AG2" s="196"/>
      <c r="AH2" s="198"/>
      <c r="AI2" s="18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0:A21 A13 A23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120" zoomScaleNormal="120" workbookViewId="0">
      <selection activeCell="C308" sqref="C308:E30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9" customWidth="1"/>
    <col min="4" max="4" width="24.140625" customWidth="1"/>
    <col min="5" max="5" width="29.140625" customWidth="1"/>
    <col min="7" max="7" width="15.5703125" bestFit="1" customWidth="1"/>
    <col min="8" max="8" width="25.85546875" customWidth="1"/>
    <col min="9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1198493.811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910000</v>
      </c>
      <c r="D2" s="26">
        <f>D3+D67</f>
        <v>910000</v>
      </c>
      <c r="E2" s="26">
        <f>E3+E67</f>
        <v>910000</v>
      </c>
      <c r="G2" s="39" t="s">
        <v>60</v>
      </c>
      <c r="H2" s="41">
        <f>C2</f>
        <v>910000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272500</v>
      </c>
      <c r="D3" s="23">
        <f>D4+D11+D38+D61</f>
        <v>272500</v>
      </c>
      <c r="E3" s="23">
        <f>E4+E11+E38+E61</f>
        <v>272500</v>
      </c>
      <c r="G3" s="39" t="s">
        <v>57</v>
      </c>
      <c r="H3" s="41">
        <f t="shared" ref="H3:H66" si="0">C3</f>
        <v>272500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115700</v>
      </c>
      <c r="D4" s="21">
        <f>SUM(D5:D10)</f>
        <v>115700</v>
      </c>
      <c r="E4" s="21">
        <f>SUM(E5:E10)</f>
        <v>115700</v>
      </c>
      <c r="F4" s="17"/>
      <c r="G4" s="39" t="s">
        <v>53</v>
      </c>
      <c r="H4" s="41">
        <f t="shared" si="0"/>
        <v>115700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70000</v>
      </c>
      <c r="D7" s="2">
        <f t="shared" si="1"/>
        <v>70000</v>
      </c>
      <c r="E7" s="2">
        <f t="shared" si="1"/>
        <v>70000</v>
      </c>
      <c r="F7" s="17"/>
      <c r="G7" s="17"/>
      <c r="H7" s="41">
        <f t="shared" si="0"/>
        <v>70000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700</v>
      </c>
      <c r="D10" s="2">
        <f t="shared" si="1"/>
        <v>700</v>
      </c>
      <c r="E10" s="2">
        <f t="shared" si="1"/>
        <v>700</v>
      </c>
      <c r="F10" s="17"/>
      <c r="G10" s="17"/>
      <c r="H10" s="41">
        <f t="shared" si="0"/>
        <v>700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88300</v>
      </c>
      <c r="D11" s="21">
        <f>SUM(D12:D37)</f>
        <v>88300</v>
      </c>
      <c r="E11" s="21">
        <f>SUM(E12:E37)</f>
        <v>88300</v>
      </c>
      <c r="F11" s="17"/>
      <c r="G11" s="39" t="s">
        <v>54</v>
      </c>
      <c r="H11" s="41">
        <f t="shared" si="0"/>
        <v>88300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77800</v>
      </c>
      <c r="D12" s="2">
        <f>C12</f>
        <v>77800</v>
      </c>
      <c r="E12" s="2">
        <f>D12</f>
        <v>77800</v>
      </c>
      <c r="H12" s="41">
        <f t="shared" si="0"/>
        <v>77800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6000</v>
      </c>
      <c r="D14" s="2">
        <f t="shared" si="2"/>
        <v>6000</v>
      </c>
      <c r="E14" s="2">
        <f t="shared" si="2"/>
        <v>6000</v>
      </c>
      <c r="H14" s="41">
        <f t="shared" si="0"/>
        <v>6000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46" t="s">
        <v>145</v>
      </c>
      <c r="B38" s="147"/>
      <c r="C38" s="21">
        <f>SUM(C39:C60)</f>
        <v>68500</v>
      </c>
      <c r="D38" s="21">
        <f>SUM(D39:D60)</f>
        <v>68500</v>
      </c>
      <c r="E38" s="21">
        <f>SUM(E39:E60)</f>
        <v>68500</v>
      </c>
      <c r="G38" s="39" t="s">
        <v>55</v>
      </c>
      <c r="H38" s="41">
        <f t="shared" si="0"/>
        <v>68500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>
        <v>1000</v>
      </c>
      <c r="D46" s="2">
        <f t="shared" si="4"/>
        <v>1000</v>
      </c>
      <c r="E46" s="2">
        <f t="shared" si="4"/>
        <v>1000</v>
      </c>
      <c r="H46" s="41">
        <f t="shared" si="0"/>
        <v>1000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0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outlineLevel="1">
      <c r="A55" s="20">
        <v>3303</v>
      </c>
      <c r="B55" s="20" t="s">
        <v>153</v>
      </c>
      <c r="C55" s="2">
        <v>45000</v>
      </c>
      <c r="D55" s="2">
        <f t="shared" si="4"/>
        <v>45000</v>
      </c>
      <c r="E55" s="2">
        <f t="shared" si="4"/>
        <v>45000</v>
      </c>
      <c r="H55" s="41">
        <f t="shared" si="0"/>
        <v>45000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637500</v>
      </c>
      <c r="D67" s="25">
        <f>D97+D68</f>
        <v>637500</v>
      </c>
      <c r="E67" s="25">
        <f>E97+E68</f>
        <v>637500</v>
      </c>
      <c r="G67" s="39" t="s">
        <v>59</v>
      </c>
      <c r="H67" s="41">
        <f t="shared" ref="H67:H130" si="7">C67</f>
        <v>637500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30000</v>
      </c>
      <c r="D68" s="21">
        <f>SUM(D69:D96)</f>
        <v>30000</v>
      </c>
      <c r="E68" s="21">
        <f>SUM(E69:E96)</f>
        <v>30000</v>
      </c>
      <c r="G68" s="39" t="s">
        <v>56</v>
      </c>
      <c r="H68" s="41">
        <f t="shared" si="7"/>
        <v>30000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12000</v>
      </c>
      <c r="D79" s="2">
        <f t="shared" si="8"/>
        <v>12000</v>
      </c>
      <c r="E79" s="2">
        <f t="shared" si="8"/>
        <v>12000</v>
      </c>
      <c r="H79" s="41">
        <f t="shared" si="7"/>
        <v>12000</v>
      </c>
    </row>
    <row r="80" spans="1:10" ht="15" customHeight="1" outlineLevel="1">
      <c r="A80" s="3">
        <v>5202</v>
      </c>
      <c r="B80" s="2" t="s">
        <v>172</v>
      </c>
      <c r="C80" s="2">
        <v>3500</v>
      </c>
      <c r="D80" s="2">
        <f t="shared" si="8"/>
        <v>3500</v>
      </c>
      <c r="E80" s="2">
        <f t="shared" si="8"/>
        <v>3500</v>
      </c>
      <c r="H80" s="41">
        <f t="shared" si="7"/>
        <v>3500</v>
      </c>
    </row>
    <row r="81" spans="1:8" ht="15" customHeight="1" outlineLevel="1">
      <c r="A81" s="3">
        <v>5203</v>
      </c>
      <c r="B81" s="2" t="s">
        <v>21</v>
      </c>
      <c r="C81" s="2">
        <v>2000</v>
      </c>
      <c r="D81" s="2">
        <f t="shared" si="8"/>
        <v>2000</v>
      </c>
      <c r="E81" s="2">
        <f t="shared" si="8"/>
        <v>2000</v>
      </c>
      <c r="H81" s="41">
        <f t="shared" si="7"/>
        <v>2000</v>
      </c>
    </row>
    <row r="82" spans="1:8" ht="15" customHeight="1" outlineLevel="1">
      <c r="A82" s="3">
        <v>5204</v>
      </c>
      <c r="B82" s="2" t="s">
        <v>174</v>
      </c>
      <c r="C82" s="2">
        <v>2500</v>
      </c>
      <c r="D82" s="2">
        <f t="shared" si="8"/>
        <v>2500</v>
      </c>
      <c r="E82" s="2">
        <f t="shared" si="8"/>
        <v>2500</v>
      </c>
      <c r="H82" s="41">
        <f t="shared" si="7"/>
        <v>2500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9000</v>
      </c>
      <c r="D94" s="2">
        <f t="shared" si="9"/>
        <v>9000</v>
      </c>
      <c r="E94" s="2">
        <f t="shared" si="9"/>
        <v>9000</v>
      </c>
      <c r="H94" s="41">
        <f t="shared" si="7"/>
        <v>9000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607500</v>
      </c>
      <c r="D97" s="21">
        <f>SUM(D98:D113)</f>
        <v>607500</v>
      </c>
      <c r="E97" s="21">
        <f>SUM(E98:E113)</f>
        <v>607500</v>
      </c>
      <c r="G97" s="39" t="s">
        <v>58</v>
      </c>
      <c r="H97" s="41">
        <f t="shared" si="7"/>
        <v>607500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270000</v>
      </c>
      <c r="D98" s="2">
        <f>C98</f>
        <v>270000</v>
      </c>
      <c r="E98" s="2">
        <f>D98</f>
        <v>270000</v>
      </c>
      <c r="H98" s="41">
        <f t="shared" si="7"/>
        <v>270000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335000</v>
      </c>
      <c r="D100" s="2">
        <f t="shared" si="10"/>
        <v>335000</v>
      </c>
      <c r="E100" s="2">
        <f t="shared" si="10"/>
        <v>335000</v>
      </c>
      <c r="H100" s="41">
        <f t="shared" si="7"/>
        <v>335000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>
      <c r="A114" s="150" t="s">
        <v>62</v>
      </c>
      <c r="B114" s="151"/>
      <c r="C114" s="26">
        <f>C115+C152+C177</f>
        <v>288493.81099999999</v>
      </c>
      <c r="D114" s="26">
        <f>D115+D152+D177</f>
        <v>288493.81099999999</v>
      </c>
      <c r="E114" s="26">
        <f>E115+E152+E177</f>
        <v>288493.81099999999</v>
      </c>
      <c r="G114" s="39" t="s">
        <v>62</v>
      </c>
      <c r="H114" s="41">
        <f t="shared" si="7"/>
        <v>288493.81099999999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288493.81099999999</v>
      </c>
      <c r="D115" s="23">
        <f>D116+D135</f>
        <v>288493.81099999999</v>
      </c>
      <c r="E115" s="23">
        <f>E116+E135</f>
        <v>288493.81099999999</v>
      </c>
      <c r="G115" s="39" t="s">
        <v>61</v>
      </c>
      <c r="H115" s="41">
        <f t="shared" si="7"/>
        <v>288493.81099999999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236372</v>
      </c>
      <c r="D116" s="21">
        <f>D117+D120+D123+D126+D129+D132</f>
        <v>236372</v>
      </c>
      <c r="E116" s="21">
        <f>E117+E120+E123+E126+E129+E132</f>
        <v>236372</v>
      </c>
      <c r="G116" s="39" t="s">
        <v>583</v>
      </c>
      <c r="H116" s="41">
        <f t="shared" si="7"/>
        <v>236372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236372</v>
      </c>
      <c r="D126" s="2">
        <f>D127+D128</f>
        <v>236372</v>
      </c>
      <c r="E126" s="2">
        <f>E127+E128</f>
        <v>236372</v>
      </c>
      <c r="H126" s="41">
        <f t="shared" si="7"/>
        <v>236372</v>
      </c>
    </row>
    <row r="127" spans="1:10" ht="15" customHeight="1" outlineLevel="2">
      <c r="A127" s="130"/>
      <c r="B127" s="129" t="s">
        <v>855</v>
      </c>
      <c r="C127" s="128">
        <v>236372</v>
      </c>
      <c r="D127" s="128">
        <f>C127</f>
        <v>236372</v>
      </c>
      <c r="E127" s="128">
        <f>D127</f>
        <v>236372</v>
      </c>
      <c r="H127" s="41">
        <f t="shared" si="7"/>
        <v>236372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52121.811000000002</v>
      </c>
      <c r="D135" s="21">
        <f>D136+D140+D143+D146+D149</f>
        <v>52121.811000000002</v>
      </c>
      <c r="E135" s="21">
        <f>E136+E140+E143+E146+E149</f>
        <v>52121.811000000002</v>
      </c>
      <c r="G135" s="39" t="s">
        <v>584</v>
      </c>
      <c r="H135" s="41">
        <f t="shared" si="11"/>
        <v>52121.811000000002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52121.811000000002</v>
      </c>
      <c r="D136" s="2">
        <f>D137+D138+D139</f>
        <v>52121.811000000002</v>
      </c>
      <c r="E136" s="2">
        <f>E137+E138+E139</f>
        <v>52121.811000000002</v>
      </c>
      <c r="H136" s="41">
        <f t="shared" si="11"/>
        <v>52121.811000000002</v>
      </c>
    </row>
    <row r="137" spans="1:10" ht="15" customHeight="1" outlineLevel="2">
      <c r="A137" s="130"/>
      <c r="B137" s="129" t="s">
        <v>855</v>
      </c>
      <c r="C137" s="128">
        <v>52121.811000000002</v>
      </c>
      <c r="D137" s="128">
        <f>C137</f>
        <v>52121.811000000002</v>
      </c>
      <c r="E137" s="128">
        <f>D137</f>
        <v>52121.811000000002</v>
      </c>
      <c r="H137" s="41">
        <f t="shared" si="11"/>
        <v>52121.811000000002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1198493.811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890747.08099999989</v>
      </c>
      <c r="D257" s="37">
        <f>D258+D550</f>
        <v>890747.08099999989</v>
      </c>
      <c r="E257" s="37">
        <f>E258+E550</f>
        <v>890747.08099999989</v>
      </c>
      <c r="G257" s="39" t="s">
        <v>60</v>
      </c>
      <c r="H257" s="41">
        <f>C257</f>
        <v>890747.08099999989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885428.23899999994</v>
      </c>
      <c r="D258" s="36">
        <f>D259+D339+D483+D547</f>
        <v>885428.23899999994</v>
      </c>
      <c r="E258" s="36">
        <f>E259+E339+E483+E547</f>
        <v>885428.23899999994</v>
      </c>
      <c r="G258" s="39" t="s">
        <v>57</v>
      </c>
      <c r="H258" s="41">
        <f t="shared" ref="H258:H321" si="21">C258</f>
        <v>885428.23899999994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562541.36399999994</v>
      </c>
      <c r="D259" s="33">
        <f>D260+D263+D314</f>
        <v>562541.36399999994</v>
      </c>
      <c r="E259" s="33">
        <f>E260+E263+E314</f>
        <v>562541.36399999994</v>
      </c>
      <c r="G259" s="39" t="s">
        <v>590</v>
      </c>
      <c r="H259" s="41">
        <f t="shared" si="21"/>
        <v>562541.36399999994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3024</v>
      </c>
      <c r="D260" s="32">
        <f>SUM(D261:D262)</f>
        <v>3024</v>
      </c>
      <c r="E260" s="32">
        <f>SUM(E261:E262)</f>
        <v>3024</v>
      </c>
      <c r="H260" s="41">
        <f t="shared" si="21"/>
        <v>3024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2304</v>
      </c>
      <c r="D262" s="5">
        <f>C262</f>
        <v>2304</v>
      </c>
      <c r="E262" s="5">
        <f>D262</f>
        <v>2304</v>
      </c>
      <c r="H262" s="41">
        <f t="shared" si="21"/>
        <v>2304</v>
      </c>
    </row>
    <row r="263" spans="1:10" outlineLevel="1">
      <c r="A263" s="154" t="s">
        <v>269</v>
      </c>
      <c r="B263" s="155"/>
      <c r="C263" s="32">
        <f>C264+C265+C289+C296+C298+C302+C305+C308+C313</f>
        <v>559517.36399999994</v>
      </c>
      <c r="D263" s="32">
        <f>D264+D265+D289+D296+D298+D302+D305+D308+D313</f>
        <v>559517.36399999994</v>
      </c>
      <c r="E263" s="32">
        <f>E264+E265+E289+E296+E298+E302+E305+E308+E313</f>
        <v>559517.36399999994</v>
      </c>
      <c r="H263" s="41">
        <f t="shared" si="21"/>
        <v>559517.36399999994</v>
      </c>
    </row>
    <row r="264" spans="1:10" outlineLevel="2">
      <c r="A264" s="6">
        <v>1101</v>
      </c>
      <c r="B264" s="4" t="s">
        <v>34</v>
      </c>
      <c r="C264" s="5">
        <v>232458</v>
      </c>
      <c r="D264" s="5">
        <f>C264</f>
        <v>232458</v>
      </c>
      <c r="E264" s="5">
        <f>D264</f>
        <v>232458</v>
      </c>
      <c r="H264" s="41">
        <f t="shared" si="21"/>
        <v>232458</v>
      </c>
    </row>
    <row r="265" spans="1:10" outlineLevel="2">
      <c r="A265" s="6">
        <v>1101</v>
      </c>
      <c r="B265" s="4" t="s">
        <v>35</v>
      </c>
      <c r="C265" s="5">
        <v>197551.83799999999</v>
      </c>
      <c r="D265" s="5">
        <v>197551.83799999999</v>
      </c>
      <c r="E265" s="5">
        <v>197551.83799999999</v>
      </c>
      <c r="H265" s="41">
        <f t="shared" si="21"/>
        <v>197551.83799999999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3000</v>
      </c>
      <c r="D289" s="5">
        <v>3000</v>
      </c>
      <c r="E289" s="5">
        <v>3000</v>
      </c>
      <c r="H289" s="41">
        <f t="shared" si="21"/>
        <v>3000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15860</v>
      </c>
      <c r="D296" s="5">
        <v>15860</v>
      </c>
      <c r="E296" s="5">
        <v>15860</v>
      </c>
      <c r="H296" s="41">
        <f t="shared" si="21"/>
        <v>15860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5482.5</v>
      </c>
      <c r="D305" s="5">
        <v>5482.5</v>
      </c>
      <c r="E305" s="5">
        <v>5482.5</v>
      </c>
      <c r="H305" s="41">
        <f t="shared" si="21"/>
        <v>5482.5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82545.025999999998</v>
      </c>
      <c r="D308" s="5">
        <v>82545.025999999998</v>
      </c>
      <c r="E308" s="5">
        <v>82545.025999999998</v>
      </c>
      <c r="H308" s="41">
        <f t="shared" si="21"/>
        <v>82545.025999999998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22620</v>
      </c>
      <c r="D313" s="5">
        <f>C313</f>
        <v>22620</v>
      </c>
      <c r="E313" s="5">
        <f>D313</f>
        <v>22620</v>
      </c>
      <c r="H313" s="41">
        <f t="shared" si="21"/>
        <v>22620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304480</v>
      </c>
      <c r="D339" s="33">
        <f>D340+D444+D482</f>
        <v>304480</v>
      </c>
      <c r="E339" s="33">
        <f>E340+E444+E482</f>
        <v>304480</v>
      </c>
      <c r="G339" s="39" t="s">
        <v>591</v>
      </c>
      <c r="H339" s="41">
        <f t="shared" si="28"/>
        <v>304480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296780</v>
      </c>
      <c r="D340" s="32">
        <f>D341+D342+D343+D344+D347+D348+D353+D356+D357+D362+D367+BH290668+D371+D372+D373+D376+D377+D378+D382+D388+D391+D392+D395+D398+D399+D404+D407+D408+D409+D412+D415+D416+D419+D420+D421+D422+D429+D443</f>
        <v>296780</v>
      </c>
      <c r="E340" s="32">
        <f>E341+E342+E343+E344+E347+E348+E353+E356+E357+E362+E367+BI290668+E371+E372+E373+E376+E377+E378+E382+E388+E391+E392+E395+E398+E399+E404+E407+E408+E409+E412+E415+E416+E419+E420+E421+E422+E429+E443</f>
        <v>296780</v>
      </c>
      <c r="H340" s="41">
        <f t="shared" si="28"/>
        <v>296780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outlineLevel="2">
      <c r="A343" s="6">
        <v>2201</v>
      </c>
      <c r="B343" s="4" t="s">
        <v>41</v>
      </c>
      <c r="C343" s="5">
        <v>88000</v>
      </c>
      <c r="D343" s="5">
        <f t="shared" si="31"/>
        <v>88000</v>
      </c>
      <c r="E343" s="5">
        <f t="shared" si="31"/>
        <v>88000</v>
      </c>
      <c r="H343" s="41">
        <f t="shared" si="28"/>
        <v>88000</v>
      </c>
    </row>
    <row r="344" spans="1:10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8000</v>
      </c>
      <c r="D347" s="5">
        <f t="shared" si="32"/>
        <v>8000</v>
      </c>
      <c r="E347" s="5">
        <f t="shared" si="32"/>
        <v>8000</v>
      </c>
      <c r="H347" s="41">
        <f t="shared" si="28"/>
        <v>8000</v>
      </c>
    </row>
    <row r="348" spans="1:10" outlineLevel="2">
      <c r="A348" s="6">
        <v>2201</v>
      </c>
      <c r="B348" s="4" t="s">
        <v>277</v>
      </c>
      <c r="C348" s="5">
        <f>SUM(C349:C352)</f>
        <v>25500</v>
      </c>
      <c r="D348" s="5">
        <f>SUM(D349:D352)</f>
        <v>25500</v>
      </c>
      <c r="E348" s="5">
        <f>SUM(E349:E352)</f>
        <v>25500</v>
      </c>
      <c r="H348" s="41">
        <f t="shared" si="28"/>
        <v>25500</v>
      </c>
    </row>
    <row r="349" spans="1:10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  <c r="H349" s="41">
        <f t="shared" si="28"/>
        <v>25000</v>
      </c>
    </row>
    <row r="350" spans="1:10" outlineLevel="3">
      <c r="A350" s="29"/>
      <c r="B350" s="28" t="s">
        <v>279</v>
      </c>
      <c r="C350" s="30">
        <v>500</v>
      </c>
      <c r="D350" s="30">
        <f t="shared" ref="D350:E352" si="33">C350</f>
        <v>500</v>
      </c>
      <c r="E350" s="30">
        <f t="shared" si="33"/>
        <v>500</v>
      </c>
      <c r="H350" s="41">
        <f t="shared" si="28"/>
        <v>500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H357" s="41">
        <f t="shared" si="28"/>
        <v>7000</v>
      </c>
    </row>
    <row r="358" spans="1:8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outlineLevel="3">
      <c r="A359" s="29"/>
      <c r="B359" s="28" t="s">
        <v>287</v>
      </c>
      <c r="C359" s="30">
        <v>1500</v>
      </c>
      <c r="D359" s="30">
        <f t="shared" ref="D359:E361" si="35">C359</f>
        <v>1500</v>
      </c>
      <c r="E359" s="30">
        <f t="shared" si="35"/>
        <v>1500</v>
      </c>
      <c r="H359" s="41">
        <f t="shared" si="28"/>
        <v>1500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outlineLevel="2">
      <c r="A362" s="6">
        <v>2201</v>
      </c>
      <c r="B362" s="4" t="s">
        <v>290</v>
      </c>
      <c r="C362" s="5">
        <f>SUM(C363:C366)</f>
        <v>13000</v>
      </c>
      <c r="D362" s="5">
        <f>SUM(D363:D366)</f>
        <v>13000</v>
      </c>
      <c r="E362" s="5">
        <f>SUM(E363:E366)</f>
        <v>13000</v>
      </c>
      <c r="H362" s="41">
        <f t="shared" si="28"/>
        <v>13000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  <c r="H382" s="41">
        <f t="shared" si="28"/>
        <v>3000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1000</v>
      </c>
      <c r="D386" s="30">
        <f t="shared" si="40"/>
        <v>1000</v>
      </c>
      <c r="E386" s="30">
        <f t="shared" si="40"/>
        <v>1000</v>
      </c>
      <c r="H386" s="41">
        <f t="shared" ref="H386:H449" si="41">C386</f>
        <v>1000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5500</v>
      </c>
      <c r="D392" s="5">
        <f>SUM(D393:D394)</f>
        <v>5500</v>
      </c>
      <c r="E392" s="5">
        <f>SUM(E393:E394)</f>
        <v>5500</v>
      </c>
      <c r="H392" s="41">
        <f t="shared" si="41"/>
        <v>5500</v>
      </c>
    </row>
    <row r="393" spans="1:8" outlineLevel="3">
      <c r="A393" s="29"/>
      <c r="B393" s="28" t="s">
        <v>313</v>
      </c>
      <c r="C393" s="30">
        <v>2000</v>
      </c>
      <c r="D393" s="30">
        <f>C393</f>
        <v>2000</v>
      </c>
      <c r="E393" s="30">
        <f>D393</f>
        <v>2000</v>
      </c>
      <c r="H393" s="41">
        <f t="shared" si="41"/>
        <v>2000</v>
      </c>
    </row>
    <row r="394" spans="1:8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  <c r="H394" s="41">
        <f t="shared" si="41"/>
        <v>3500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3500</v>
      </c>
      <c r="D412" s="5">
        <f>SUM(D413:D414)</f>
        <v>3500</v>
      </c>
      <c r="E412" s="5">
        <f>SUM(E413:E414)</f>
        <v>3500</v>
      </c>
      <c r="H412" s="41">
        <f t="shared" si="41"/>
        <v>3500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3500</v>
      </c>
      <c r="D414" s="30">
        <f t="shared" si="46"/>
        <v>3500</v>
      </c>
      <c r="E414" s="30">
        <f t="shared" si="46"/>
        <v>3500</v>
      </c>
      <c r="H414" s="41">
        <f t="shared" si="41"/>
        <v>3500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780</v>
      </c>
      <c r="D422" s="5">
        <f>SUM(D423:D428)</f>
        <v>780</v>
      </c>
      <c r="E422" s="5">
        <f>SUM(E423:E428)</f>
        <v>780</v>
      </c>
      <c r="H422" s="41">
        <f t="shared" si="41"/>
        <v>780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600</v>
      </c>
      <c r="D428" s="30">
        <f t="shared" si="48"/>
        <v>600</v>
      </c>
      <c r="E428" s="30">
        <f t="shared" si="48"/>
        <v>600</v>
      </c>
      <c r="H428" s="41">
        <f t="shared" si="41"/>
        <v>600</v>
      </c>
    </row>
    <row r="429" spans="1:8" outlineLevel="2">
      <c r="A429" s="6">
        <v>2201</v>
      </c>
      <c r="B429" s="4" t="s">
        <v>342</v>
      </c>
      <c r="C429" s="5">
        <f>SUM(C430:C442)</f>
        <v>95000</v>
      </c>
      <c r="D429" s="5">
        <f>SUM(D430:D442)</f>
        <v>95000</v>
      </c>
      <c r="E429" s="5">
        <f>SUM(E430:E442)</f>
        <v>95000</v>
      </c>
      <c r="H429" s="41">
        <f t="shared" si="41"/>
        <v>95000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62000</v>
      </c>
      <c r="D431" s="30">
        <f t="shared" ref="D431:E442" si="49">C431</f>
        <v>62000</v>
      </c>
      <c r="E431" s="30">
        <f t="shared" si="49"/>
        <v>62000</v>
      </c>
      <c r="H431" s="41">
        <f t="shared" si="41"/>
        <v>62000</v>
      </c>
    </row>
    <row r="432" spans="1:8" outlineLevel="3">
      <c r="A432" s="29"/>
      <c r="B432" s="28" t="s">
        <v>345</v>
      </c>
      <c r="C432" s="30">
        <v>8000</v>
      </c>
      <c r="D432" s="30">
        <f t="shared" si="49"/>
        <v>8000</v>
      </c>
      <c r="E432" s="30">
        <f t="shared" si="49"/>
        <v>8000</v>
      </c>
      <c r="H432" s="41">
        <f t="shared" si="41"/>
        <v>8000</v>
      </c>
    </row>
    <row r="433" spans="1:8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outlineLevel="3">
      <c r="A434" s="29"/>
      <c r="B434" s="28" t="s">
        <v>347</v>
      </c>
      <c r="C434" s="30">
        <v>2000</v>
      </c>
      <c r="D434" s="30">
        <f t="shared" si="49"/>
        <v>2000</v>
      </c>
      <c r="E434" s="30">
        <f t="shared" si="49"/>
        <v>2000</v>
      </c>
      <c r="H434" s="41">
        <f t="shared" si="41"/>
        <v>2000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20000</v>
      </c>
      <c r="D442" s="30">
        <f t="shared" si="49"/>
        <v>20000</v>
      </c>
      <c r="E442" s="30">
        <f t="shared" si="49"/>
        <v>20000</v>
      </c>
      <c r="H442" s="41">
        <f t="shared" si="41"/>
        <v>20000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7700</v>
      </c>
      <c r="D444" s="32">
        <f>D445+D454+D455+D459+D462+D463+D468+D474+D477+D480+D481+D450</f>
        <v>7700</v>
      </c>
      <c r="E444" s="32">
        <f>E445+E454+E455+E459+E462+E463+E468+E474+E477+E480+E481+E450</f>
        <v>7700</v>
      </c>
      <c r="H444" s="41">
        <f t="shared" si="41"/>
        <v>7700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1"/>
        <v>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1200</v>
      </c>
      <c r="D468" s="5">
        <f>SUM(D469:D473)</f>
        <v>1200</v>
      </c>
      <c r="E468" s="5">
        <f>SUM(E469:E473)</f>
        <v>1200</v>
      </c>
      <c r="H468" s="41">
        <f t="shared" si="51"/>
        <v>1200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1200</v>
      </c>
      <c r="D473" s="30">
        <f t="shared" si="56"/>
        <v>1200</v>
      </c>
      <c r="E473" s="30">
        <f t="shared" si="56"/>
        <v>1200</v>
      </c>
      <c r="H473" s="41">
        <f t="shared" si="51"/>
        <v>1200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14410</v>
      </c>
      <c r="D483" s="35">
        <f>D484+D504+D509+D522+D528+D538</f>
        <v>14410</v>
      </c>
      <c r="E483" s="35">
        <f>E484+E504+E509+E522+E528+E538</f>
        <v>14410</v>
      </c>
      <c r="G483" s="39" t="s">
        <v>592</v>
      </c>
      <c r="H483" s="41">
        <f t="shared" si="51"/>
        <v>14410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10000</v>
      </c>
      <c r="D484" s="32">
        <f>D485+D486+D490+D491+D494+D497+D500+D501+D502+D503</f>
        <v>10000</v>
      </c>
      <c r="E484" s="32">
        <f>E485+E486+E490+E491+E494+E497+E500+E501+E502+E503</f>
        <v>10000</v>
      </c>
      <c r="H484" s="41">
        <f t="shared" si="51"/>
        <v>10000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  <c r="H486" s="41">
        <f t="shared" si="51"/>
        <v>4000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3000</v>
      </c>
      <c r="D503" s="5">
        <f t="shared" si="59"/>
        <v>3000</v>
      </c>
      <c r="E503" s="5">
        <f t="shared" si="59"/>
        <v>3000</v>
      </c>
      <c r="H503" s="41">
        <f t="shared" si="51"/>
        <v>3000</v>
      </c>
    </row>
    <row r="504" spans="1:12" outlineLevel="1">
      <c r="A504" s="154" t="s">
        <v>410</v>
      </c>
      <c r="B504" s="155"/>
      <c r="C504" s="32">
        <f>SUM(C505:C508)</f>
        <v>1500</v>
      </c>
      <c r="D504" s="32">
        <f>SUM(D505:D508)</f>
        <v>1500</v>
      </c>
      <c r="E504" s="32">
        <f>SUM(E505:E508)</f>
        <v>1500</v>
      </c>
      <c r="H504" s="41">
        <f t="shared" si="51"/>
        <v>1500</v>
      </c>
    </row>
    <row r="505" spans="1:12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2000</v>
      </c>
      <c r="D509" s="32">
        <f>D510+D511+D512+D513+D517+D518+D519+D520+D521</f>
        <v>2000</v>
      </c>
      <c r="E509" s="32">
        <f>E510+E511+E512+E513+E517+E518+E519+E520+E521</f>
        <v>2000</v>
      </c>
      <c r="F509" s="51"/>
      <c r="H509" s="41">
        <f t="shared" si="51"/>
        <v>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2000</v>
      </c>
      <c r="D517" s="5">
        <f t="shared" si="62"/>
        <v>2000</v>
      </c>
      <c r="E517" s="5">
        <f t="shared" si="62"/>
        <v>2000</v>
      </c>
      <c r="H517" s="41">
        <f t="shared" si="63"/>
        <v>2000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910</v>
      </c>
      <c r="D538" s="32">
        <f>SUM(D539:D544)</f>
        <v>910</v>
      </c>
      <c r="E538" s="32">
        <f>SUM(E539:E544)</f>
        <v>910</v>
      </c>
      <c r="H538" s="41">
        <f t="shared" si="63"/>
        <v>910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910</v>
      </c>
      <c r="D540" s="5">
        <f t="shared" ref="D540:E543" si="66">C540</f>
        <v>910</v>
      </c>
      <c r="E540" s="5">
        <f t="shared" si="66"/>
        <v>910</v>
      </c>
      <c r="H540" s="41">
        <f t="shared" si="63"/>
        <v>910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3996.875</v>
      </c>
      <c r="D547" s="35">
        <f>D548+D549</f>
        <v>3996.875</v>
      </c>
      <c r="E547" s="35">
        <f>E548+E549</f>
        <v>3996.875</v>
      </c>
      <c r="G547" s="39" t="s">
        <v>593</v>
      </c>
      <c r="H547" s="41">
        <f t="shared" si="63"/>
        <v>3996.875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>
        <v>3996.875</v>
      </c>
      <c r="D548" s="32">
        <f>C548</f>
        <v>3996.875</v>
      </c>
      <c r="E548" s="32">
        <f>D548</f>
        <v>3996.875</v>
      </c>
      <c r="H548" s="41">
        <f t="shared" si="63"/>
        <v>3996.875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5318.8419999999996</v>
      </c>
      <c r="D550" s="36">
        <f>D551</f>
        <v>5318.8419999999996</v>
      </c>
      <c r="E550" s="36">
        <f>E551</f>
        <v>5318.8419999999996</v>
      </c>
      <c r="G550" s="39" t="s">
        <v>59</v>
      </c>
      <c r="H550" s="41">
        <f t="shared" si="63"/>
        <v>5318.8419999999996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5318.8419999999996</v>
      </c>
      <c r="D551" s="33">
        <f>D552+D556</f>
        <v>5318.8419999999996</v>
      </c>
      <c r="E551" s="33">
        <f>E552+E556</f>
        <v>5318.8419999999996</v>
      </c>
      <c r="G551" s="39" t="s">
        <v>594</v>
      </c>
      <c r="H551" s="41">
        <f t="shared" si="63"/>
        <v>5318.8419999999996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5318.8419999999996</v>
      </c>
      <c r="D552" s="32">
        <f>SUM(D553:D555)</f>
        <v>5318.8419999999996</v>
      </c>
      <c r="E552" s="32">
        <f>SUM(E553:E555)</f>
        <v>5318.8419999999996</v>
      </c>
      <c r="H552" s="41">
        <f t="shared" si="63"/>
        <v>5318.8419999999996</v>
      </c>
    </row>
    <row r="553" spans="1:10" outlineLevel="2" collapsed="1">
      <c r="A553" s="6">
        <v>5500</v>
      </c>
      <c r="B553" s="4" t="s">
        <v>458</v>
      </c>
      <c r="C553" s="5">
        <v>5318.8419999999996</v>
      </c>
      <c r="D553" s="5">
        <f t="shared" ref="D553:E555" si="67">C553</f>
        <v>5318.8419999999996</v>
      </c>
      <c r="E553" s="5">
        <f t="shared" si="67"/>
        <v>5318.8419999999996</v>
      </c>
      <c r="H553" s="41">
        <f t="shared" si="63"/>
        <v>5318.8419999999996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307746.73000000004</v>
      </c>
      <c r="D559" s="37">
        <f>D560+D716+D725</f>
        <v>307746.73000000004</v>
      </c>
      <c r="E559" s="37">
        <f>E560+E716+E725</f>
        <v>307746.73000000004</v>
      </c>
      <c r="G559" s="39" t="s">
        <v>62</v>
      </c>
      <c r="H559" s="41">
        <f t="shared" si="63"/>
        <v>307746.73000000004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288493.81100000005</v>
      </c>
      <c r="D560" s="36">
        <f>D561+D638+D642+D645</f>
        <v>288493.81100000005</v>
      </c>
      <c r="E560" s="36">
        <f>E561+E638+E642+E645</f>
        <v>288493.81100000005</v>
      </c>
      <c r="G560" s="39" t="s">
        <v>61</v>
      </c>
      <c r="H560" s="41">
        <f t="shared" si="63"/>
        <v>288493.81100000005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288493.81100000005</v>
      </c>
      <c r="D561" s="38">
        <f>D562+D567+D568+D569+D576+D577+D581+D584+D585+D586+D587+D592+D595+D599+D603+D610+D616+D628</f>
        <v>288493.81100000005</v>
      </c>
      <c r="E561" s="38">
        <f>E562+E567+E568+E569+E576+E577+E581+E584+E585+E586+E587+E592+E595+E599+E603+E610+E616+E628</f>
        <v>288493.81100000005</v>
      </c>
      <c r="G561" s="39" t="s">
        <v>595</v>
      </c>
      <c r="H561" s="41">
        <f t="shared" si="63"/>
        <v>288493.81100000005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21007.647000000001</v>
      </c>
      <c r="D562" s="32">
        <f>SUM(D563:D566)</f>
        <v>21007.647000000001</v>
      </c>
      <c r="E562" s="32">
        <f>SUM(E563:E566)</f>
        <v>21007.647000000001</v>
      </c>
      <c r="H562" s="41">
        <f t="shared" si="63"/>
        <v>21007.647000000001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21007.647000000001</v>
      </c>
      <c r="D566" s="5">
        <f t="shared" si="68"/>
        <v>21007.647000000001</v>
      </c>
      <c r="E566" s="5">
        <f t="shared" si="68"/>
        <v>21007.647000000001</v>
      </c>
      <c r="H566" s="41">
        <f t="shared" si="63"/>
        <v>21007.647000000001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20956.532999999999</v>
      </c>
      <c r="D569" s="32">
        <f>SUM(D570:D575)</f>
        <v>20956.532999999999</v>
      </c>
      <c r="E569" s="32">
        <f>SUM(E570:E575)</f>
        <v>20956.532999999999</v>
      </c>
      <c r="H569" s="41">
        <f t="shared" si="63"/>
        <v>20956.532999999999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20872</v>
      </c>
      <c r="D574" s="5">
        <f t="shared" si="69"/>
        <v>20872</v>
      </c>
      <c r="E574" s="5">
        <f t="shared" si="69"/>
        <v>20872</v>
      </c>
      <c r="H574" s="41">
        <f t="shared" si="63"/>
        <v>20872</v>
      </c>
    </row>
    <row r="575" spans="1:10" outlineLevel="2">
      <c r="A575" s="7">
        <v>6603</v>
      </c>
      <c r="B575" s="4" t="s">
        <v>479</v>
      </c>
      <c r="C575" s="5">
        <v>84.533000000000001</v>
      </c>
      <c r="D575" s="5">
        <f t="shared" si="69"/>
        <v>84.533000000000001</v>
      </c>
      <c r="E575" s="5">
        <f t="shared" si="69"/>
        <v>84.533000000000001</v>
      </c>
      <c r="H575" s="41">
        <f t="shared" si="63"/>
        <v>84.533000000000001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49.954999999999998</v>
      </c>
      <c r="D577" s="32">
        <f>SUM(D578:D580)</f>
        <v>49.954999999999998</v>
      </c>
      <c r="E577" s="32">
        <f>SUM(E578:E580)</f>
        <v>49.954999999999998</v>
      </c>
      <c r="H577" s="41">
        <f t="shared" si="63"/>
        <v>49.954999999999998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49.954999999999998</v>
      </c>
      <c r="D580" s="5">
        <f t="shared" si="70"/>
        <v>49.954999999999998</v>
      </c>
      <c r="E580" s="5">
        <f t="shared" si="70"/>
        <v>49.954999999999998</v>
      </c>
      <c r="H580" s="41">
        <f t="shared" si="71"/>
        <v>49.954999999999998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4607.1000000000004</v>
      </c>
      <c r="D587" s="32">
        <f>SUM(D588:D591)</f>
        <v>4607.1000000000004</v>
      </c>
      <c r="E587" s="32">
        <f>SUM(E588:E591)</f>
        <v>4607.1000000000004</v>
      </c>
      <c r="H587" s="41">
        <f t="shared" si="71"/>
        <v>4607.1000000000004</v>
      </c>
    </row>
    <row r="588" spans="1:8" outlineLevel="2">
      <c r="A588" s="7">
        <v>6610</v>
      </c>
      <c r="B588" s="4" t="s">
        <v>492</v>
      </c>
      <c r="C588" s="5">
        <v>4607.1000000000004</v>
      </c>
      <c r="D588" s="5">
        <f>C588</f>
        <v>4607.1000000000004</v>
      </c>
      <c r="E588" s="5">
        <f>D588</f>
        <v>4607.1000000000004</v>
      </c>
      <c r="H588" s="41">
        <f t="shared" si="71"/>
        <v>4607.1000000000004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197365.88099999999</v>
      </c>
      <c r="D595" s="32">
        <f>SUM(D596:D598)</f>
        <v>197365.88099999999</v>
      </c>
      <c r="E595" s="32">
        <f>SUM(E596:E598)</f>
        <v>197365.88099999999</v>
      </c>
      <c r="H595" s="41">
        <f t="shared" si="71"/>
        <v>197365.88099999999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195500</v>
      </c>
      <c r="D597" s="5">
        <f t="shared" ref="D597:E598" si="74">C597</f>
        <v>195500</v>
      </c>
      <c r="E597" s="5">
        <f t="shared" si="74"/>
        <v>195500</v>
      </c>
      <c r="H597" s="41">
        <f t="shared" si="71"/>
        <v>195500</v>
      </c>
    </row>
    <row r="598" spans="1:8" outlineLevel="2">
      <c r="A598" s="7">
        <v>6612</v>
      </c>
      <c r="B598" s="4" t="s">
        <v>501</v>
      </c>
      <c r="C598" s="5">
        <v>1865.8810000000001</v>
      </c>
      <c r="D598" s="5">
        <f t="shared" si="74"/>
        <v>1865.8810000000001</v>
      </c>
      <c r="E598" s="5">
        <f t="shared" si="74"/>
        <v>1865.8810000000001</v>
      </c>
      <c r="H598" s="41">
        <f t="shared" si="71"/>
        <v>1865.8810000000001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2368.241</v>
      </c>
      <c r="D603" s="32">
        <f>SUM(D604:D609)</f>
        <v>2368.241</v>
      </c>
      <c r="E603" s="32">
        <f>SUM(E604:E609)</f>
        <v>2368.241</v>
      </c>
      <c r="H603" s="41">
        <f t="shared" si="71"/>
        <v>2368.241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2368.241</v>
      </c>
      <c r="D609" s="5">
        <f t="shared" si="76"/>
        <v>2368.241</v>
      </c>
      <c r="E609" s="5">
        <f t="shared" si="76"/>
        <v>2368.241</v>
      </c>
      <c r="H609" s="41">
        <f t="shared" si="71"/>
        <v>2368.241</v>
      </c>
    </row>
    <row r="610" spans="1:8" outlineLevel="1">
      <c r="A610" s="154" t="s">
        <v>513</v>
      </c>
      <c r="B610" s="155"/>
      <c r="C610" s="32">
        <f>SUM(C611:C615)</f>
        <v>3911.1509999999998</v>
      </c>
      <c r="D610" s="32">
        <f>SUM(D611:D615)</f>
        <v>3911.1509999999998</v>
      </c>
      <c r="E610" s="32">
        <f>SUM(E611:E615)</f>
        <v>3911.1509999999998</v>
      </c>
      <c r="H610" s="41">
        <f t="shared" si="71"/>
        <v>3911.1509999999998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3911.1509999999998</v>
      </c>
      <c r="D613" s="5">
        <f t="shared" si="77"/>
        <v>3911.1509999999998</v>
      </c>
      <c r="E613" s="5">
        <f t="shared" si="77"/>
        <v>3911.1509999999998</v>
      </c>
      <c r="H613" s="41">
        <f t="shared" si="71"/>
        <v>3911.1509999999998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38166.322</v>
      </c>
      <c r="D616" s="32">
        <f>SUM(D617:D627)</f>
        <v>38166.322</v>
      </c>
      <c r="E616" s="32">
        <f>SUM(E617:E627)</f>
        <v>38166.322</v>
      </c>
      <c r="H616" s="41">
        <f t="shared" si="71"/>
        <v>38166.322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38166.322</v>
      </c>
      <c r="D620" s="5">
        <f t="shared" si="78"/>
        <v>38166.322</v>
      </c>
      <c r="E620" s="5">
        <f t="shared" si="78"/>
        <v>38166.322</v>
      </c>
      <c r="H620" s="41">
        <f t="shared" si="71"/>
        <v>38166.322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60.981000000000002</v>
      </c>
      <c r="D628" s="32">
        <f>SUM(D629:D637)</f>
        <v>60.981000000000002</v>
      </c>
      <c r="E628" s="32">
        <f>SUM(E629:E637)</f>
        <v>60.981000000000002</v>
      </c>
      <c r="H628" s="41">
        <f t="shared" si="71"/>
        <v>60.981000000000002</v>
      </c>
    </row>
    <row r="629" spans="1:10" outlineLevel="2">
      <c r="A629" s="7">
        <v>6617</v>
      </c>
      <c r="B629" s="4" t="s">
        <v>532</v>
      </c>
      <c r="C629" s="5">
        <v>60.981000000000002</v>
      </c>
      <c r="D629" s="5">
        <f>C629</f>
        <v>60.981000000000002</v>
      </c>
      <c r="E629" s="5">
        <f>D629</f>
        <v>60.981000000000002</v>
      </c>
      <c r="H629" s="41">
        <f t="shared" si="71"/>
        <v>60.981000000000002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19252.919000000002</v>
      </c>
      <c r="D716" s="36">
        <f>D717</f>
        <v>19252.919000000002</v>
      </c>
      <c r="E716" s="36">
        <f>E717</f>
        <v>19252.919000000002</v>
      </c>
      <c r="G716" s="39" t="s">
        <v>66</v>
      </c>
      <c r="H716" s="41">
        <f t="shared" si="92"/>
        <v>19252.919000000002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19252.919000000002</v>
      </c>
      <c r="D717" s="33">
        <f>D718+D722</f>
        <v>19252.919000000002</v>
      </c>
      <c r="E717" s="33">
        <f>E718+E722</f>
        <v>19252.919000000002</v>
      </c>
      <c r="G717" s="39" t="s">
        <v>599</v>
      </c>
      <c r="H717" s="41">
        <f t="shared" si="92"/>
        <v>19252.919000000002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19252.919000000002</v>
      </c>
      <c r="D718" s="31">
        <f>SUM(D719:D721)</f>
        <v>19252.919000000002</v>
      </c>
      <c r="E718" s="31">
        <f>SUM(E719:E721)</f>
        <v>19252.919000000002</v>
      </c>
      <c r="H718" s="41">
        <f t="shared" si="92"/>
        <v>19252.919000000002</v>
      </c>
    </row>
    <row r="719" spans="1:10" ht="15" customHeight="1" outlineLevel="2">
      <c r="A719" s="6">
        <v>10950</v>
      </c>
      <c r="B719" s="4" t="s">
        <v>572</v>
      </c>
      <c r="C719" s="5">
        <v>19252.919000000002</v>
      </c>
      <c r="D719" s="5">
        <f>C719</f>
        <v>19252.919000000002</v>
      </c>
      <c r="E719" s="5">
        <f>D719</f>
        <v>19252.919000000002</v>
      </c>
      <c r="H719" s="41">
        <f t="shared" si="92"/>
        <v>19252.919000000002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9" t="s">
        <v>815</v>
      </c>
      <c r="B1" s="19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90" zoomScaleNormal="90" workbookViewId="0">
      <selection activeCell="C308" sqref="C308:E30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31.5703125" customWidth="1"/>
    <col min="4" max="4" width="24.7109375" customWidth="1"/>
    <col min="5" max="5" width="29.855468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885167.95200000005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833000</v>
      </c>
      <c r="D2" s="26">
        <f>D3+D67</f>
        <v>833000</v>
      </c>
      <c r="E2" s="26">
        <f>E3+E67</f>
        <v>833000</v>
      </c>
      <c r="G2" s="39" t="s">
        <v>60</v>
      </c>
      <c r="H2" s="41">
        <f>C2</f>
        <v>833000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353500</v>
      </c>
      <c r="D3" s="23">
        <f>D4+D11+D38+D61</f>
        <v>353500</v>
      </c>
      <c r="E3" s="23">
        <f>E4+E11+E38+E61</f>
        <v>353500</v>
      </c>
      <c r="G3" s="39" t="s">
        <v>57</v>
      </c>
      <c r="H3" s="41">
        <f t="shared" ref="H3:H66" si="0">C3</f>
        <v>353500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116000</v>
      </c>
      <c r="D4" s="21">
        <f>SUM(D5:D10)</f>
        <v>116000</v>
      </c>
      <c r="E4" s="21">
        <f>SUM(E5:E10)</f>
        <v>116000</v>
      </c>
      <c r="F4" s="17"/>
      <c r="G4" s="39" t="s">
        <v>53</v>
      </c>
      <c r="H4" s="41">
        <f t="shared" si="0"/>
        <v>116000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70000</v>
      </c>
      <c r="D7" s="2">
        <f t="shared" si="1"/>
        <v>70000</v>
      </c>
      <c r="E7" s="2">
        <f t="shared" si="1"/>
        <v>70000</v>
      </c>
      <c r="F7" s="17"/>
      <c r="G7" s="17"/>
      <c r="H7" s="41">
        <f t="shared" si="0"/>
        <v>70000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98000</v>
      </c>
      <c r="D11" s="21">
        <f>SUM(D12:D37)</f>
        <v>98000</v>
      </c>
      <c r="E11" s="21">
        <f>SUM(E12:E37)</f>
        <v>98000</v>
      </c>
      <c r="F11" s="17"/>
      <c r="G11" s="39" t="s">
        <v>54</v>
      </c>
      <c r="H11" s="41">
        <f t="shared" si="0"/>
        <v>98000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80000</v>
      </c>
      <c r="D12" s="2">
        <f>C12</f>
        <v>80000</v>
      </c>
      <c r="E12" s="2">
        <f>D12</f>
        <v>80000</v>
      </c>
      <c r="H12" s="41">
        <f t="shared" si="0"/>
        <v>80000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5000</v>
      </c>
      <c r="D14" s="2">
        <f t="shared" si="2"/>
        <v>5000</v>
      </c>
      <c r="E14" s="2">
        <f t="shared" si="2"/>
        <v>5000</v>
      </c>
      <c r="H14" s="41">
        <f t="shared" si="0"/>
        <v>5000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>
        <v>8000</v>
      </c>
      <c r="D35" s="2">
        <f t="shared" si="3"/>
        <v>8000</v>
      </c>
      <c r="E35" s="2">
        <f t="shared" si="3"/>
        <v>8000</v>
      </c>
      <c r="H35" s="41">
        <f t="shared" si="0"/>
        <v>8000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>
        <v>4000</v>
      </c>
      <c r="D37" s="2">
        <f t="shared" si="3"/>
        <v>4000</v>
      </c>
      <c r="E37" s="2">
        <f t="shared" si="3"/>
        <v>4000</v>
      </c>
      <c r="H37" s="41">
        <f t="shared" si="0"/>
        <v>4000</v>
      </c>
    </row>
    <row r="38" spans="1:10">
      <c r="A38" s="146" t="s">
        <v>145</v>
      </c>
      <c r="B38" s="147"/>
      <c r="C38" s="21">
        <f>SUM(C39:C60)</f>
        <v>139500</v>
      </c>
      <c r="D38" s="21">
        <f>SUM(D39:D60)</f>
        <v>139500</v>
      </c>
      <c r="E38" s="21">
        <f>SUM(E39:E60)</f>
        <v>139500</v>
      </c>
      <c r="G38" s="39" t="s">
        <v>55</v>
      </c>
      <c r="H38" s="41">
        <f t="shared" si="0"/>
        <v>139500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  <c r="H39" s="41">
        <f t="shared" si="0"/>
        <v>25000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outlineLevel="1">
      <c r="A42" s="20">
        <v>3199</v>
      </c>
      <c r="B42" s="20" t="s">
        <v>14</v>
      </c>
      <c r="C42" s="2">
        <v>3000</v>
      </c>
      <c r="D42" s="2">
        <f t="shared" si="4"/>
        <v>3000</v>
      </c>
      <c r="E42" s="2">
        <f t="shared" si="4"/>
        <v>3000</v>
      </c>
      <c r="H42" s="41">
        <f t="shared" si="0"/>
        <v>3000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>
        <v>3500</v>
      </c>
      <c r="D46" s="2">
        <f t="shared" si="4"/>
        <v>3500</v>
      </c>
      <c r="E46" s="2">
        <f t="shared" si="4"/>
        <v>3500</v>
      </c>
      <c r="H46" s="41">
        <f t="shared" si="0"/>
        <v>3500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4"/>
        <v>20000</v>
      </c>
      <c r="E48" s="2">
        <f t="shared" si="4"/>
        <v>20000</v>
      </c>
      <c r="H48" s="41">
        <f t="shared" si="0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4000</v>
      </c>
      <c r="D54" s="2">
        <f t="shared" si="4"/>
        <v>4000</v>
      </c>
      <c r="E54" s="2">
        <f t="shared" si="4"/>
        <v>4000</v>
      </c>
      <c r="H54" s="41">
        <f t="shared" si="0"/>
        <v>4000</v>
      </c>
    </row>
    <row r="55" spans="1:10" outlineLevel="1">
      <c r="A55" s="20">
        <v>3303</v>
      </c>
      <c r="B55" s="20" t="s">
        <v>153</v>
      </c>
      <c r="C55" s="2">
        <v>50000</v>
      </c>
      <c r="D55" s="2">
        <f t="shared" si="4"/>
        <v>50000</v>
      </c>
      <c r="E55" s="2">
        <f t="shared" si="4"/>
        <v>50000</v>
      </c>
      <c r="H55" s="41">
        <f t="shared" si="0"/>
        <v>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4000</v>
      </c>
      <c r="D60" s="2">
        <f t="shared" si="5"/>
        <v>4000</v>
      </c>
      <c r="E60" s="2">
        <f t="shared" si="5"/>
        <v>4000</v>
      </c>
      <c r="H60" s="41">
        <f t="shared" si="0"/>
        <v>4000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479500</v>
      </c>
      <c r="D67" s="25">
        <f>D97+D68</f>
        <v>479500</v>
      </c>
      <c r="E67" s="25">
        <f>E97+E68</f>
        <v>479500</v>
      </c>
      <c r="G67" s="39" t="s">
        <v>59</v>
      </c>
      <c r="H67" s="41">
        <f t="shared" ref="H67:H130" si="7">C67</f>
        <v>479500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73000</v>
      </c>
      <c r="D68" s="21">
        <f>SUM(D69:D96)</f>
        <v>73000</v>
      </c>
      <c r="E68" s="21">
        <f>SUM(E69:E96)</f>
        <v>73000</v>
      </c>
      <c r="G68" s="39" t="s">
        <v>56</v>
      </c>
      <c r="H68" s="41">
        <f t="shared" si="7"/>
        <v>73000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32000</v>
      </c>
      <c r="D79" s="2">
        <f t="shared" si="8"/>
        <v>32000</v>
      </c>
      <c r="E79" s="2">
        <f t="shared" si="8"/>
        <v>32000</v>
      </c>
      <c r="H79" s="41">
        <f t="shared" si="7"/>
        <v>32000</v>
      </c>
    </row>
    <row r="80" spans="1:10" ht="15" customHeight="1" outlineLevel="1">
      <c r="A80" s="3">
        <v>5202</v>
      </c>
      <c r="B80" s="2" t="s">
        <v>172</v>
      </c>
      <c r="C80" s="2">
        <v>10000</v>
      </c>
      <c r="D80" s="2">
        <f t="shared" si="8"/>
        <v>10000</v>
      </c>
      <c r="E80" s="2">
        <f t="shared" si="8"/>
        <v>10000</v>
      </c>
      <c r="H80" s="41">
        <f t="shared" si="7"/>
        <v>10000</v>
      </c>
    </row>
    <row r="81" spans="1:8" ht="15" customHeight="1" outlineLevel="1">
      <c r="A81" s="3">
        <v>5203</v>
      </c>
      <c r="B81" s="2" t="s">
        <v>21</v>
      </c>
      <c r="C81" s="2">
        <v>20000</v>
      </c>
      <c r="D81" s="2">
        <f t="shared" si="8"/>
        <v>20000</v>
      </c>
      <c r="E81" s="2">
        <f t="shared" si="8"/>
        <v>20000</v>
      </c>
      <c r="H81" s="41">
        <f t="shared" si="7"/>
        <v>20000</v>
      </c>
    </row>
    <row r="82" spans="1:8" ht="15" customHeight="1" outlineLevel="1">
      <c r="A82" s="3">
        <v>5204</v>
      </c>
      <c r="B82" s="2" t="s">
        <v>174</v>
      </c>
      <c r="C82" s="2">
        <v>5000</v>
      </c>
      <c r="D82" s="2">
        <f t="shared" si="8"/>
        <v>5000</v>
      </c>
      <c r="E82" s="2">
        <f t="shared" si="8"/>
        <v>5000</v>
      </c>
      <c r="H82" s="41">
        <f t="shared" si="7"/>
        <v>5000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6000</v>
      </c>
      <c r="D91" s="2">
        <f t="shared" si="9"/>
        <v>6000</v>
      </c>
      <c r="E91" s="2">
        <f t="shared" si="9"/>
        <v>6000</v>
      </c>
      <c r="H91" s="41">
        <f t="shared" si="7"/>
        <v>6000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406500</v>
      </c>
      <c r="D97" s="21">
        <f>SUM(D98:D113)</f>
        <v>406500</v>
      </c>
      <c r="E97" s="21">
        <f>SUM(E98:E113)</f>
        <v>406500</v>
      </c>
      <c r="G97" s="39" t="s">
        <v>58</v>
      </c>
      <c r="H97" s="41">
        <f t="shared" si="7"/>
        <v>406500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320000</v>
      </c>
      <c r="D98" s="2">
        <f>C98</f>
        <v>320000</v>
      </c>
      <c r="E98" s="2">
        <f>D98</f>
        <v>320000</v>
      </c>
      <c r="H98" s="41">
        <f t="shared" si="7"/>
        <v>320000</v>
      </c>
    </row>
    <row r="99" spans="1:10" ht="15" customHeight="1" outlineLevel="1">
      <c r="A99" s="3">
        <v>6002</v>
      </c>
      <c r="B99" s="1" t="s">
        <v>185</v>
      </c>
      <c r="C99" s="2">
        <v>80000</v>
      </c>
      <c r="D99" s="2">
        <f t="shared" ref="D99:E113" si="10">C99</f>
        <v>80000</v>
      </c>
      <c r="E99" s="2">
        <f t="shared" si="10"/>
        <v>80000</v>
      </c>
      <c r="H99" s="41">
        <f t="shared" si="7"/>
        <v>80000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2500</v>
      </c>
      <c r="D106" s="2">
        <f t="shared" si="10"/>
        <v>2500</v>
      </c>
      <c r="E106" s="2">
        <f t="shared" si="10"/>
        <v>2500</v>
      </c>
      <c r="H106" s="41">
        <f t="shared" si="7"/>
        <v>2500</v>
      </c>
    </row>
    <row r="107" spans="1:10" outlineLevel="1">
      <c r="A107" s="3">
        <v>6010</v>
      </c>
      <c r="B107" s="1" t="s">
        <v>189</v>
      </c>
      <c r="C107" s="2">
        <v>1500</v>
      </c>
      <c r="D107" s="2">
        <f t="shared" si="10"/>
        <v>1500</v>
      </c>
      <c r="E107" s="2">
        <f t="shared" si="10"/>
        <v>1500</v>
      </c>
      <c r="H107" s="41">
        <f t="shared" si="7"/>
        <v>1500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1500</v>
      </c>
      <c r="D113" s="2">
        <f t="shared" si="10"/>
        <v>1500</v>
      </c>
      <c r="E113" s="2">
        <f t="shared" si="10"/>
        <v>1500</v>
      </c>
      <c r="H113" s="41">
        <f t="shared" si="7"/>
        <v>1500</v>
      </c>
    </row>
    <row r="114" spans="1:10">
      <c r="A114" s="150" t="s">
        <v>62</v>
      </c>
      <c r="B114" s="151"/>
      <c r="C114" s="26">
        <f>C115+C152+C177</f>
        <v>52167.951999999997</v>
      </c>
      <c r="D114" s="26">
        <f>D115+D152+D177</f>
        <v>52167.951999999997</v>
      </c>
      <c r="E114" s="26">
        <f>E115+E152+E177</f>
        <v>52167.951999999997</v>
      </c>
      <c r="G114" s="39" t="s">
        <v>62</v>
      </c>
      <c r="H114" s="41">
        <f t="shared" si="7"/>
        <v>52167.951999999997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52167.951999999997</v>
      </c>
      <c r="D115" s="23">
        <f>D116+D135</f>
        <v>52167.951999999997</v>
      </c>
      <c r="E115" s="23">
        <f>E116+E135</f>
        <v>52167.951999999997</v>
      </c>
      <c r="G115" s="39" t="s">
        <v>61</v>
      </c>
      <c r="H115" s="41">
        <f t="shared" si="7"/>
        <v>52167.951999999997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52167.951999999997</v>
      </c>
      <c r="D116" s="21">
        <f>D117+D120+D123+D126+D129+D132</f>
        <v>52167.951999999997</v>
      </c>
      <c r="E116" s="21">
        <f>E117+E120+E123+E126+E129+E132</f>
        <v>52167.951999999997</v>
      </c>
      <c r="G116" s="39" t="s">
        <v>583</v>
      </c>
      <c r="H116" s="41">
        <f t="shared" si="7"/>
        <v>52167.951999999997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52167.951999999997</v>
      </c>
      <c r="D117" s="2">
        <f>D118+D119</f>
        <v>52167.951999999997</v>
      </c>
      <c r="E117" s="2">
        <f>E118+E119</f>
        <v>52167.951999999997</v>
      </c>
      <c r="H117" s="41">
        <f t="shared" si="7"/>
        <v>52167.951999999997</v>
      </c>
    </row>
    <row r="118" spans="1:10" ht="15" customHeight="1" outlineLevel="2">
      <c r="A118" s="130"/>
      <c r="B118" s="129" t="s">
        <v>855</v>
      </c>
      <c r="C118" s="128">
        <v>47911.951999999997</v>
      </c>
      <c r="D118" s="128">
        <f>C118</f>
        <v>47911.951999999997</v>
      </c>
      <c r="E118" s="128">
        <f>D118</f>
        <v>47911.951999999997</v>
      </c>
      <c r="H118" s="41">
        <f t="shared" si="7"/>
        <v>47911.951999999997</v>
      </c>
    </row>
    <row r="119" spans="1:10" ht="15" customHeight="1" outlineLevel="2">
      <c r="A119" s="130"/>
      <c r="B119" s="129" t="s">
        <v>860</v>
      </c>
      <c r="C119" s="128">
        <v>4256</v>
      </c>
      <c r="D119" s="128">
        <f>C119</f>
        <v>4256</v>
      </c>
      <c r="E119" s="128">
        <f>D119</f>
        <v>4256</v>
      </c>
      <c r="H119" s="41">
        <f t="shared" si="7"/>
        <v>4256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885167.95199999993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813951.73599999992</v>
      </c>
      <c r="D257" s="37">
        <f>D258+D550</f>
        <v>813951.73599999992</v>
      </c>
      <c r="E257" s="37">
        <f>E258+E550</f>
        <v>813951.73599999992</v>
      </c>
      <c r="G257" s="39" t="s">
        <v>60</v>
      </c>
      <c r="H257" s="41">
        <f>C257</f>
        <v>813951.73599999992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809149.93199999991</v>
      </c>
      <c r="D258" s="36">
        <f>D259+D339+D483+D547</f>
        <v>809149.93199999991</v>
      </c>
      <c r="E258" s="36">
        <f>E259+E339+E483+E547</f>
        <v>809149.93199999991</v>
      </c>
      <c r="G258" s="39" t="s">
        <v>57</v>
      </c>
      <c r="H258" s="41">
        <f t="shared" ref="H258:H321" si="21">C258</f>
        <v>809149.93199999991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613685.05499999993</v>
      </c>
      <c r="D259" s="33">
        <f>D260+D263+D314</f>
        <v>613685.05499999993</v>
      </c>
      <c r="E259" s="33">
        <f>E260+E263+E314</f>
        <v>613685.05499999993</v>
      </c>
      <c r="G259" s="39" t="s">
        <v>590</v>
      </c>
      <c r="H259" s="41">
        <f t="shared" si="21"/>
        <v>613685.05499999993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3024</v>
      </c>
      <c r="D260" s="32">
        <f>SUM(D261:D262)</f>
        <v>3024</v>
      </c>
      <c r="E260" s="32">
        <f>SUM(E261:E262)</f>
        <v>3024</v>
      </c>
      <c r="H260" s="41">
        <f t="shared" si="21"/>
        <v>3024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2304</v>
      </c>
      <c r="D262" s="5">
        <f>C262</f>
        <v>2304</v>
      </c>
      <c r="E262" s="5">
        <f>D262</f>
        <v>2304</v>
      </c>
      <c r="H262" s="41">
        <f t="shared" si="21"/>
        <v>2304</v>
      </c>
    </row>
    <row r="263" spans="1:10" outlineLevel="1">
      <c r="A263" s="154" t="s">
        <v>269</v>
      </c>
      <c r="B263" s="155"/>
      <c r="C263" s="32">
        <f>C264+C265+C289+C296+C298+C302+C305+C308+C313</f>
        <v>610661.05499999993</v>
      </c>
      <c r="D263" s="32">
        <f>D264+D265+D289+D296+D298+D302+D305+D308+D313</f>
        <v>610661.05499999993</v>
      </c>
      <c r="E263" s="32">
        <f>E264+E265+E289+E296+E298+E302+E305+E308+E313</f>
        <v>610661.05499999993</v>
      </c>
      <c r="H263" s="41">
        <f t="shared" si="21"/>
        <v>610661.05499999993</v>
      </c>
    </row>
    <row r="264" spans="1:10" outlineLevel="2">
      <c r="A264" s="6">
        <v>1101</v>
      </c>
      <c r="B264" s="4" t="s">
        <v>34</v>
      </c>
      <c r="C264" s="5">
        <v>229902.75</v>
      </c>
      <c r="D264" s="5">
        <f>C264</f>
        <v>229902.75</v>
      </c>
      <c r="E264" s="5">
        <f>D264</f>
        <v>229902.75</v>
      </c>
      <c r="H264" s="41">
        <f t="shared" si="21"/>
        <v>229902.75</v>
      </c>
    </row>
    <row r="265" spans="1:10" outlineLevel="2">
      <c r="A265" s="6">
        <v>1101</v>
      </c>
      <c r="B265" s="4" t="s">
        <v>35</v>
      </c>
      <c r="C265" s="5">
        <v>245506.43799999999</v>
      </c>
      <c r="D265" s="5">
        <v>245506.43799999999</v>
      </c>
      <c r="E265" s="5">
        <v>245506.43799999999</v>
      </c>
      <c r="H265" s="41">
        <f t="shared" si="21"/>
        <v>245506.43799999999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3000</v>
      </c>
      <c r="D289" s="5">
        <v>3000</v>
      </c>
      <c r="E289" s="5">
        <v>3000</v>
      </c>
      <c r="H289" s="41">
        <f t="shared" si="21"/>
        <v>3000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14942</v>
      </c>
      <c r="D298" s="5">
        <v>14942</v>
      </c>
      <c r="E298" s="5">
        <v>14942</v>
      </c>
      <c r="H298" s="41">
        <f t="shared" si="21"/>
        <v>14942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5608.326</v>
      </c>
      <c r="D305" s="5">
        <v>5608.326</v>
      </c>
      <c r="E305" s="5">
        <v>5608.326</v>
      </c>
      <c r="H305" s="41">
        <f t="shared" si="21"/>
        <v>5608.326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88618.540999999997</v>
      </c>
      <c r="D308" s="5">
        <v>88618.540999999997</v>
      </c>
      <c r="E308" s="5">
        <v>88618.540999999997</v>
      </c>
      <c r="H308" s="41">
        <f t="shared" si="21"/>
        <v>88618.540999999997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22483</v>
      </c>
      <c r="D313" s="5">
        <f>C313</f>
        <v>22483</v>
      </c>
      <c r="E313" s="5">
        <f>D313</f>
        <v>22483</v>
      </c>
      <c r="H313" s="41">
        <f t="shared" si="21"/>
        <v>22483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188180</v>
      </c>
      <c r="D339" s="33">
        <f>D340+D444+D482</f>
        <v>188180</v>
      </c>
      <c r="E339" s="33">
        <f>E340+E444+E482</f>
        <v>188180</v>
      </c>
      <c r="G339" s="39" t="s">
        <v>591</v>
      </c>
      <c r="H339" s="41">
        <f t="shared" si="28"/>
        <v>188180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186680</v>
      </c>
      <c r="D340" s="32">
        <f>D341+D342+D343+D344+D347+D348+D353+D356+D357+D362+D367+BH290668+D371+D372+D373+D376+D377+D378+D382+D388+D391+D392+D395+D398+D399+D404+D407+D408+D409+D412+D415+D416+D419+D420+D421+D422+D429+D443</f>
        <v>186680</v>
      </c>
      <c r="E340" s="32">
        <f>E341+E342+E343+E344+E347+E348+E353+E356+E357+E362+E367+BI290668+E371+E372+E373+E376+E377+E378+E382+E388+E391+E392+E395+E398+E399+E404+E407+E408+E409+E412+E415+E416+E419+E420+E421+E422+E429+E443</f>
        <v>186680</v>
      </c>
      <c r="H340" s="41">
        <f t="shared" si="28"/>
        <v>186680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6000</v>
      </c>
      <c r="D342" s="5">
        <f t="shared" ref="D342:E343" si="31">C342</f>
        <v>6000</v>
      </c>
      <c r="E342" s="5">
        <f t="shared" si="31"/>
        <v>6000</v>
      </c>
      <c r="H342" s="41">
        <f t="shared" si="28"/>
        <v>6000</v>
      </c>
    </row>
    <row r="343" spans="1:10" outlineLevel="2">
      <c r="A343" s="6">
        <v>2201</v>
      </c>
      <c r="B343" s="4" t="s">
        <v>41</v>
      </c>
      <c r="C343" s="5">
        <v>40000</v>
      </c>
      <c r="D343" s="5">
        <f t="shared" si="31"/>
        <v>40000</v>
      </c>
      <c r="E343" s="5">
        <f t="shared" si="31"/>
        <v>40000</v>
      </c>
      <c r="H343" s="41">
        <f t="shared" si="28"/>
        <v>40000</v>
      </c>
    </row>
    <row r="344" spans="1:10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28"/>
        <v>5000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32500</v>
      </c>
      <c r="D348" s="5">
        <f>SUM(D349:D352)</f>
        <v>32500</v>
      </c>
      <c r="E348" s="5">
        <f>SUM(E349:E352)</f>
        <v>32500</v>
      </c>
      <c r="H348" s="41">
        <f t="shared" si="28"/>
        <v>32500</v>
      </c>
    </row>
    <row r="349" spans="1:10" outlineLevel="3">
      <c r="A349" s="29"/>
      <c r="B349" s="28" t="s">
        <v>278</v>
      </c>
      <c r="C349" s="30">
        <v>32000</v>
      </c>
      <c r="D349" s="30">
        <f>C349</f>
        <v>32000</v>
      </c>
      <c r="E349" s="30">
        <f>D349</f>
        <v>32000</v>
      </c>
      <c r="H349" s="41">
        <f t="shared" si="28"/>
        <v>32000</v>
      </c>
    </row>
    <row r="350" spans="1:10" outlineLevel="3">
      <c r="A350" s="29"/>
      <c r="B350" s="28" t="s">
        <v>279</v>
      </c>
      <c r="C350" s="30">
        <v>500</v>
      </c>
      <c r="D350" s="30">
        <f t="shared" ref="D350:E352" si="33">C350</f>
        <v>500</v>
      </c>
      <c r="E350" s="30">
        <f t="shared" si="33"/>
        <v>500</v>
      </c>
      <c r="H350" s="41">
        <f t="shared" si="28"/>
        <v>500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7000</v>
      </c>
      <c r="D357" s="5">
        <f>SUM(D358:D361)</f>
        <v>7000</v>
      </c>
      <c r="E357" s="5">
        <f>SUM(E358:E361)</f>
        <v>7000</v>
      </c>
      <c r="H357" s="41">
        <f t="shared" si="28"/>
        <v>7000</v>
      </c>
    </row>
    <row r="358" spans="1:8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outlineLevel="3">
      <c r="A359" s="29"/>
      <c r="B359" s="28" t="s">
        <v>287</v>
      </c>
      <c r="C359" s="30">
        <v>1500</v>
      </c>
      <c r="D359" s="30">
        <f t="shared" ref="D359:E361" si="35">C359</f>
        <v>1500</v>
      </c>
      <c r="E359" s="30">
        <f t="shared" si="35"/>
        <v>1500</v>
      </c>
      <c r="H359" s="41">
        <f t="shared" si="28"/>
        <v>1500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outlineLevel="2">
      <c r="A362" s="6">
        <v>2201</v>
      </c>
      <c r="B362" s="4" t="s">
        <v>290</v>
      </c>
      <c r="C362" s="5">
        <f>SUM(C363:C366)</f>
        <v>10000</v>
      </c>
      <c r="D362" s="5">
        <f>SUM(D363:D366)</f>
        <v>10000</v>
      </c>
      <c r="E362" s="5">
        <f>SUM(E363:E366)</f>
        <v>10000</v>
      </c>
      <c r="H362" s="41">
        <f t="shared" si="28"/>
        <v>10000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7000</v>
      </c>
      <c r="D364" s="30">
        <f t="shared" ref="D364:E366" si="36">C364</f>
        <v>7000</v>
      </c>
      <c r="E364" s="30">
        <f t="shared" si="36"/>
        <v>7000</v>
      </c>
      <c r="H364" s="41">
        <f t="shared" si="28"/>
        <v>7000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  <c r="H378" s="41">
        <f t="shared" si="28"/>
        <v>2000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6500</v>
      </c>
      <c r="D382" s="5">
        <f>SUM(D383:D387)</f>
        <v>6500</v>
      </c>
      <c r="E382" s="5">
        <f>SUM(E383:E387)</f>
        <v>6500</v>
      </c>
      <c r="H382" s="41">
        <f t="shared" si="28"/>
        <v>6500</v>
      </c>
    </row>
    <row r="383" spans="1:8" outlineLevel="3">
      <c r="A383" s="29"/>
      <c r="B383" s="28" t="s">
        <v>304</v>
      </c>
      <c r="C383" s="30">
        <v>4000</v>
      </c>
      <c r="D383" s="30">
        <f>C383</f>
        <v>4000</v>
      </c>
      <c r="E383" s="30">
        <f>D383</f>
        <v>4000</v>
      </c>
      <c r="H383" s="41">
        <f t="shared" si="28"/>
        <v>4000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1500</v>
      </c>
      <c r="D386" s="30">
        <f t="shared" si="40"/>
        <v>1500</v>
      </c>
      <c r="E386" s="30">
        <f t="shared" si="40"/>
        <v>1500</v>
      </c>
      <c r="H386" s="41">
        <f t="shared" ref="H386:H449" si="41">C386</f>
        <v>1500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1"/>
        <v>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1"/>
        <v>5000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1000</v>
      </c>
      <c r="D414" s="30">
        <f t="shared" si="46"/>
        <v>1000</v>
      </c>
      <c r="E414" s="30">
        <f t="shared" si="46"/>
        <v>1000</v>
      </c>
      <c r="H414" s="41">
        <f t="shared" si="41"/>
        <v>1000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55500</v>
      </c>
      <c r="D429" s="5">
        <f>SUM(D430:D442)</f>
        <v>55500</v>
      </c>
      <c r="E429" s="5">
        <f>SUM(E430:E442)</f>
        <v>55500</v>
      </c>
      <c r="H429" s="41">
        <f t="shared" si="41"/>
        <v>55500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30000</v>
      </c>
      <c r="D431" s="30">
        <f t="shared" ref="D431:E442" si="49">C431</f>
        <v>30000</v>
      </c>
      <c r="E431" s="30">
        <f t="shared" si="49"/>
        <v>30000</v>
      </c>
      <c r="H431" s="41">
        <f t="shared" si="41"/>
        <v>30000</v>
      </c>
    </row>
    <row r="432" spans="1:8" outlineLevel="3">
      <c r="A432" s="29"/>
      <c r="B432" s="28" t="s">
        <v>345</v>
      </c>
      <c r="C432" s="30">
        <v>5000</v>
      </c>
      <c r="D432" s="30">
        <f t="shared" si="49"/>
        <v>5000</v>
      </c>
      <c r="E432" s="30">
        <f t="shared" si="49"/>
        <v>5000</v>
      </c>
      <c r="H432" s="41">
        <f t="shared" si="41"/>
        <v>5000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>
        <v>2000</v>
      </c>
      <c r="D434" s="30">
        <f t="shared" si="49"/>
        <v>2000</v>
      </c>
      <c r="E434" s="30">
        <f t="shared" si="49"/>
        <v>2000</v>
      </c>
      <c r="H434" s="41">
        <f t="shared" si="41"/>
        <v>2000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16500</v>
      </c>
      <c r="D442" s="30">
        <f t="shared" si="49"/>
        <v>16500</v>
      </c>
      <c r="E442" s="30">
        <f t="shared" si="49"/>
        <v>16500</v>
      </c>
      <c r="H442" s="41">
        <f t="shared" si="41"/>
        <v>16500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1500</v>
      </c>
      <c r="D444" s="32">
        <f>D445+D454+D455+D459+D462+D463+D468+D474+D477+D480+D481+D450</f>
        <v>1500</v>
      </c>
      <c r="E444" s="32">
        <f>E445+E454+E455+E459+E462+E463+E468+E474+E477+E480+E481+E450</f>
        <v>1500</v>
      </c>
      <c r="H444" s="41">
        <f t="shared" si="41"/>
        <v>1500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1"/>
        <v>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1"/>
        <v>1000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5833</v>
      </c>
      <c r="D483" s="35">
        <f>D484+D504+D509+D522+D528+D538</f>
        <v>5833</v>
      </c>
      <c r="E483" s="35">
        <f>E484+E504+E509+E522+E528+E538</f>
        <v>5833</v>
      </c>
      <c r="G483" s="39" t="s">
        <v>592</v>
      </c>
      <c r="H483" s="41">
        <f t="shared" si="51"/>
        <v>5833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2000</v>
      </c>
      <c r="D484" s="32">
        <f>D485+D486+D490+D491+D494+D497+D500+D501+D502+D503</f>
        <v>2000</v>
      </c>
      <c r="E484" s="32">
        <f>E485+E486+E490+E491+E494+E497+E500+E501+E502+E503</f>
        <v>2000</v>
      </c>
      <c r="H484" s="41">
        <f t="shared" si="51"/>
        <v>2000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2000</v>
      </c>
      <c r="D509" s="32">
        <f>D510+D511+D512+D513+D517+D518+D519+D520+D521</f>
        <v>2000</v>
      </c>
      <c r="E509" s="32">
        <f>E510+E511+E512+E513+E517+E518+E519+E520+E521</f>
        <v>2000</v>
      </c>
      <c r="F509" s="51"/>
      <c r="H509" s="41">
        <f t="shared" si="51"/>
        <v>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2000</v>
      </c>
      <c r="D517" s="5">
        <f t="shared" si="62"/>
        <v>2000</v>
      </c>
      <c r="E517" s="5">
        <f t="shared" si="62"/>
        <v>2000</v>
      </c>
      <c r="H517" s="41">
        <f t="shared" si="63"/>
        <v>2000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833</v>
      </c>
      <c r="D538" s="32">
        <f>SUM(D539:D544)</f>
        <v>833</v>
      </c>
      <c r="E538" s="32">
        <f>SUM(E539:E544)</f>
        <v>833</v>
      </c>
      <c r="H538" s="41">
        <f t="shared" si="63"/>
        <v>833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833</v>
      </c>
      <c r="D540" s="5">
        <f t="shared" ref="D540:E543" si="66">C540</f>
        <v>833</v>
      </c>
      <c r="E540" s="5">
        <f t="shared" si="66"/>
        <v>833</v>
      </c>
      <c r="H540" s="41">
        <f t="shared" si="63"/>
        <v>833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1451.877</v>
      </c>
      <c r="D547" s="35">
        <f>D548+D549</f>
        <v>1451.877</v>
      </c>
      <c r="E547" s="35">
        <f>E548+E549</f>
        <v>1451.877</v>
      </c>
      <c r="G547" s="39" t="s">
        <v>593</v>
      </c>
      <c r="H547" s="41">
        <f t="shared" si="63"/>
        <v>1451.877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>
        <v>1451.877</v>
      </c>
      <c r="D548" s="32">
        <f>C548</f>
        <v>1451.877</v>
      </c>
      <c r="E548" s="32">
        <f>D548</f>
        <v>1451.877</v>
      </c>
      <c r="H548" s="41">
        <f t="shared" si="63"/>
        <v>1451.877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4801.8040000000001</v>
      </c>
      <c r="D550" s="36">
        <f>D551</f>
        <v>4801.8040000000001</v>
      </c>
      <c r="E550" s="36">
        <f>E551</f>
        <v>4801.8040000000001</v>
      </c>
      <c r="G550" s="39" t="s">
        <v>59</v>
      </c>
      <c r="H550" s="41">
        <f t="shared" si="63"/>
        <v>4801.8040000000001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4801.8040000000001</v>
      </c>
      <c r="D551" s="33">
        <f>D552+D556</f>
        <v>4801.8040000000001</v>
      </c>
      <c r="E551" s="33">
        <f>E552+E556</f>
        <v>4801.8040000000001</v>
      </c>
      <c r="G551" s="39" t="s">
        <v>594</v>
      </c>
      <c r="H551" s="41">
        <f t="shared" si="63"/>
        <v>4801.8040000000001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4801.8040000000001</v>
      </c>
      <c r="D552" s="32">
        <f>SUM(D553:D555)</f>
        <v>4801.8040000000001</v>
      </c>
      <c r="E552" s="32">
        <f>SUM(E553:E555)</f>
        <v>4801.8040000000001</v>
      </c>
      <c r="H552" s="41">
        <f t="shared" si="63"/>
        <v>4801.8040000000001</v>
      </c>
    </row>
    <row r="553" spans="1:10" outlineLevel="2" collapsed="1">
      <c r="A553" s="6">
        <v>5500</v>
      </c>
      <c r="B553" s="4" t="s">
        <v>458</v>
      </c>
      <c r="C553" s="5">
        <v>4801.8040000000001</v>
      </c>
      <c r="D553" s="5">
        <f t="shared" ref="D553:E555" si="67">C553</f>
        <v>4801.8040000000001</v>
      </c>
      <c r="E553" s="5">
        <f t="shared" si="67"/>
        <v>4801.8040000000001</v>
      </c>
      <c r="H553" s="41">
        <f t="shared" si="63"/>
        <v>4801.8040000000001</v>
      </c>
    </row>
    <row r="554" spans="1:10" outlineLevel="2" collapsed="1">
      <c r="A554" s="6">
        <v>5500</v>
      </c>
      <c r="B554" s="4" t="s">
        <v>459</v>
      </c>
      <c r="C554" s="5"/>
      <c r="D554" s="5"/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71216.216</v>
      </c>
      <c r="D559" s="37">
        <f>D560+D716+D725</f>
        <v>71216.216</v>
      </c>
      <c r="E559" s="37">
        <f>E560+E716+E725</f>
        <v>71216.216</v>
      </c>
      <c r="G559" s="39" t="s">
        <v>62</v>
      </c>
      <c r="H559" s="41">
        <f t="shared" si="63"/>
        <v>71216.216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52167.951999999997</v>
      </c>
      <c r="D560" s="36">
        <f>D561+D638+D642+D645</f>
        <v>52167.951999999997</v>
      </c>
      <c r="E560" s="36">
        <f>E561+E638+E642+E645</f>
        <v>52167.951999999997</v>
      </c>
      <c r="G560" s="39" t="s">
        <v>61</v>
      </c>
      <c r="H560" s="41">
        <f t="shared" si="63"/>
        <v>52167.951999999997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52167.951999999997</v>
      </c>
      <c r="D561" s="38">
        <f>D562+D567+D568+D569+D576+D577+D581+D584+D585+D586+D587+D592+D595+D599+D603+D610+D616+D628</f>
        <v>52167.951999999997</v>
      </c>
      <c r="E561" s="38">
        <f>E562+E567+E568+E569+E576+E577+E581+E584+E585+E586+E587+E592+E595+E599+E603+E610+E616+E628</f>
        <v>52167.951999999997</v>
      </c>
      <c r="G561" s="39" t="s">
        <v>595</v>
      </c>
      <c r="H561" s="41">
        <f t="shared" si="63"/>
        <v>52167.951999999997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5263.6469999999999</v>
      </c>
      <c r="D562" s="32">
        <f>SUM(D563:D566)</f>
        <v>5263.6469999999999</v>
      </c>
      <c r="E562" s="32">
        <f>SUM(E563:E566)</f>
        <v>5263.6469999999999</v>
      </c>
      <c r="H562" s="41">
        <f t="shared" si="63"/>
        <v>5263.6469999999999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5263.6469999999999</v>
      </c>
      <c r="D566" s="5">
        <f t="shared" si="68"/>
        <v>5263.6469999999999</v>
      </c>
      <c r="E566" s="5">
        <f t="shared" si="68"/>
        <v>5263.6469999999999</v>
      </c>
      <c r="H566" s="41">
        <f t="shared" si="63"/>
        <v>5263.6469999999999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84.533000000000001</v>
      </c>
      <c r="D569" s="32">
        <f>SUM(D570:D575)</f>
        <v>84.533000000000001</v>
      </c>
      <c r="E569" s="32">
        <f>SUM(E570:E575)</f>
        <v>84.533000000000001</v>
      </c>
      <c r="H569" s="41">
        <f t="shared" si="63"/>
        <v>84.533000000000001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84.533000000000001</v>
      </c>
      <c r="D575" s="5">
        <f t="shared" si="69"/>
        <v>84.533000000000001</v>
      </c>
      <c r="E575" s="5">
        <f t="shared" si="69"/>
        <v>84.533000000000001</v>
      </c>
      <c r="H575" s="41">
        <f t="shared" si="63"/>
        <v>84.533000000000001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418.65300000000002</v>
      </c>
      <c r="D577" s="32">
        <f>SUM(D578:D580)</f>
        <v>418.65300000000002</v>
      </c>
      <c r="E577" s="32">
        <f>SUM(E578:E580)</f>
        <v>418.65300000000002</v>
      </c>
      <c r="H577" s="41">
        <f t="shared" si="63"/>
        <v>418.65300000000002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418.65300000000002</v>
      </c>
      <c r="D580" s="5">
        <f t="shared" si="70"/>
        <v>418.65300000000002</v>
      </c>
      <c r="E580" s="5">
        <f t="shared" si="70"/>
        <v>418.65300000000002</v>
      </c>
      <c r="H580" s="41">
        <f t="shared" si="71"/>
        <v>418.65300000000002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1.2530000000000001</v>
      </c>
      <c r="D587" s="32">
        <f>SUM(D588:D591)</f>
        <v>1.2530000000000001</v>
      </c>
      <c r="E587" s="32">
        <f>SUM(E588:E591)</f>
        <v>1.2530000000000001</v>
      </c>
      <c r="H587" s="41">
        <f t="shared" si="71"/>
        <v>1.2530000000000001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0.85299999999999998</v>
      </c>
      <c r="D589" s="5">
        <f t="shared" ref="D589:E591" si="73">C589</f>
        <v>0.85299999999999998</v>
      </c>
      <c r="E589" s="5">
        <f t="shared" si="73"/>
        <v>0.85299999999999998</v>
      </c>
      <c r="H589" s="41">
        <f t="shared" si="71"/>
        <v>0.85299999999999998</v>
      </c>
    </row>
    <row r="590" spans="1:8" outlineLevel="2">
      <c r="A590" s="7">
        <v>6610</v>
      </c>
      <c r="B590" s="4" t="s">
        <v>494</v>
      </c>
      <c r="C590" s="5"/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0.4</v>
      </c>
      <c r="D591" s="5">
        <f t="shared" si="73"/>
        <v>0.4</v>
      </c>
      <c r="E591" s="5">
        <f t="shared" si="73"/>
        <v>0.4</v>
      </c>
      <c r="H591" s="41">
        <f t="shared" si="71"/>
        <v>0.4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1866.171</v>
      </c>
      <c r="D599" s="32">
        <f>SUM(D600:D602)</f>
        <v>1866.171</v>
      </c>
      <c r="E599" s="32">
        <f>SUM(E600:E602)</f>
        <v>1866.171</v>
      </c>
      <c r="H599" s="41">
        <f t="shared" si="71"/>
        <v>1866.171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0.28999999999999998</v>
      </c>
      <c r="D601" s="5">
        <f t="shared" si="75"/>
        <v>0.28999999999999998</v>
      </c>
      <c r="E601" s="5">
        <f t="shared" si="75"/>
        <v>0.28999999999999998</v>
      </c>
      <c r="H601" s="41">
        <f t="shared" si="71"/>
        <v>0.28999999999999998</v>
      </c>
    </row>
    <row r="602" spans="1:8" outlineLevel="2">
      <c r="A602" s="7">
        <v>6613</v>
      </c>
      <c r="B602" s="4" t="s">
        <v>501</v>
      </c>
      <c r="C602" s="5">
        <v>1865.8810000000001</v>
      </c>
      <c r="D602" s="5">
        <f t="shared" si="75"/>
        <v>1865.8810000000001</v>
      </c>
      <c r="E602" s="5">
        <f t="shared" si="75"/>
        <v>1865.8810000000001</v>
      </c>
      <c r="H602" s="41">
        <f t="shared" si="71"/>
        <v>1865.8810000000001</v>
      </c>
    </row>
    <row r="603" spans="1:8" outlineLevel="1">
      <c r="A603" s="154" t="s">
        <v>506</v>
      </c>
      <c r="B603" s="155"/>
      <c r="C603" s="32">
        <f>SUM(C604:C609)</f>
        <v>2368.241</v>
      </c>
      <c r="D603" s="32">
        <f>SUM(D604:D609)</f>
        <v>2368.241</v>
      </c>
      <c r="E603" s="32">
        <f>SUM(E604:E609)</f>
        <v>2368.241</v>
      </c>
      <c r="H603" s="41">
        <f t="shared" si="71"/>
        <v>2368.241</v>
      </c>
    </row>
    <row r="604" spans="1:8" outlineLevel="2">
      <c r="A604" s="7">
        <v>6614</v>
      </c>
      <c r="B604" s="4" t="s">
        <v>507</v>
      </c>
      <c r="C604" s="5">
        <v>0.02</v>
      </c>
      <c r="D604" s="5">
        <f>C604</f>
        <v>0.02</v>
      </c>
      <c r="E604" s="5">
        <f>D604</f>
        <v>0.02</v>
      </c>
      <c r="H604" s="41">
        <f t="shared" si="71"/>
        <v>0.02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883.08100000000002</v>
      </c>
      <c r="D608" s="5">
        <f t="shared" si="76"/>
        <v>883.08100000000002</v>
      </c>
      <c r="E608" s="5">
        <f t="shared" si="76"/>
        <v>883.08100000000002</v>
      </c>
      <c r="H608" s="41">
        <f t="shared" si="71"/>
        <v>883.08100000000002</v>
      </c>
    </row>
    <row r="609" spans="1:8" outlineLevel="2">
      <c r="A609" s="7">
        <v>6614</v>
      </c>
      <c r="B609" s="4" t="s">
        <v>512</v>
      </c>
      <c r="C609" s="5">
        <v>1485.14</v>
      </c>
      <c r="D609" s="5">
        <f t="shared" si="76"/>
        <v>1485.14</v>
      </c>
      <c r="E609" s="5">
        <f t="shared" si="76"/>
        <v>1485.14</v>
      </c>
      <c r="H609" s="41">
        <f t="shared" si="71"/>
        <v>1485.14</v>
      </c>
    </row>
    <row r="610" spans="1:8" outlineLevel="1">
      <c r="A610" s="154" t="s">
        <v>513</v>
      </c>
      <c r="B610" s="155"/>
      <c r="C610" s="32">
        <f>SUM(C611:C615)</f>
        <v>3938.1509999999998</v>
      </c>
      <c r="D610" s="32">
        <f>SUM(D611:D615)</f>
        <v>3938.1509999999998</v>
      </c>
      <c r="E610" s="32">
        <f>SUM(E611:E615)</f>
        <v>3938.1509999999998</v>
      </c>
      <c r="H610" s="41">
        <f t="shared" si="71"/>
        <v>3938.1509999999998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385.90499999999997</v>
      </c>
      <c r="D612" s="5">
        <f t="shared" ref="D612:E615" si="77">C612</f>
        <v>385.90499999999997</v>
      </c>
      <c r="E612" s="5">
        <f t="shared" si="77"/>
        <v>385.90499999999997</v>
      </c>
      <c r="H612" s="41">
        <f t="shared" si="71"/>
        <v>385.90499999999997</v>
      </c>
    </row>
    <row r="613" spans="1:8" outlineLevel="2">
      <c r="A613" s="7">
        <v>6615</v>
      </c>
      <c r="B613" s="4" t="s">
        <v>516</v>
      </c>
      <c r="C613" s="5">
        <v>892.74199999999996</v>
      </c>
      <c r="D613" s="5">
        <f t="shared" si="77"/>
        <v>892.74199999999996</v>
      </c>
      <c r="E613" s="5">
        <f t="shared" si="77"/>
        <v>892.74199999999996</v>
      </c>
      <c r="H613" s="41">
        <f t="shared" si="71"/>
        <v>892.74199999999996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2659.5039999999999</v>
      </c>
      <c r="D615" s="5">
        <f t="shared" si="77"/>
        <v>2659.5039999999999</v>
      </c>
      <c r="E615" s="5">
        <f t="shared" si="77"/>
        <v>2659.5039999999999</v>
      </c>
      <c r="H615" s="41">
        <f t="shared" si="71"/>
        <v>2659.5039999999999</v>
      </c>
    </row>
    <row r="616" spans="1:8" outlineLevel="1">
      <c r="A616" s="154" t="s">
        <v>519</v>
      </c>
      <c r="B616" s="155"/>
      <c r="C616" s="32">
        <f>SUM(C617:C627)</f>
        <v>38166.322</v>
      </c>
      <c r="D616" s="32">
        <f>SUM(D617:D627)</f>
        <v>38166.322</v>
      </c>
      <c r="E616" s="32">
        <f>SUM(E617:E627)</f>
        <v>38166.322</v>
      </c>
      <c r="H616" s="41">
        <f t="shared" si="71"/>
        <v>38166.322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38166.322</v>
      </c>
      <c r="D620" s="5">
        <f t="shared" si="78"/>
        <v>38166.322</v>
      </c>
      <c r="E620" s="5">
        <f t="shared" si="78"/>
        <v>38166.322</v>
      </c>
      <c r="H620" s="41">
        <f t="shared" si="71"/>
        <v>38166.322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60.981000000000002</v>
      </c>
      <c r="D628" s="32">
        <f>SUM(D629:D637)</f>
        <v>60.981000000000002</v>
      </c>
      <c r="E628" s="32">
        <f>SUM(E629:E637)</f>
        <v>60.981000000000002</v>
      </c>
      <c r="H628" s="41">
        <f t="shared" si="71"/>
        <v>60.981000000000002</v>
      </c>
    </row>
    <row r="629" spans="1:10" outlineLevel="2">
      <c r="A629" s="7">
        <v>6617</v>
      </c>
      <c r="B629" s="4" t="s">
        <v>532</v>
      </c>
      <c r="C629" s="5">
        <v>60.981000000000002</v>
      </c>
      <c r="D629" s="5">
        <f>C629</f>
        <v>60.981000000000002</v>
      </c>
      <c r="E629" s="5">
        <f>D629</f>
        <v>60.981000000000002</v>
      </c>
      <c r="H629" s="41">
        <f t="shared" si="71"/>
        <v>60.981000000000002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19048.263999999999</v>
      </c>
      <c r="D716" s="36">
        <f>D717</f>
        <v>19048.263999999999</v>
      </c>
      <c r="E716" s="36">
        <f>E717</f>
        <v>19048.263999999999</v>
      </c>
      <c r="G716" s="39" t="s">
        <v>66</v>
      </c>
      <c r="H716" s="41">
        <f t="shared" si="92"/>
        <v>19048.263999999999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19048.263999999999</v>
      </c>
      <c r="D717" s="33">
        <f>D718+D722</f>
        <v>19048.263999999999</v>
      </c>
      <c r="E717" s="33">
        <f>E718+E722</f>
        <v>19048.263999999999</v>
      </c>
      <c r="G717" s="39" t="s">
        <v>599</v>
      </c>
      <c r="H717" s="41">
        <f t="shared" si="92"/>
        <v>19048.263999999999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19048.263999999999</v>
      </c>
      <c r="D718" s="31">
        <f>SUM(D719:D721)</f>
        <v>19048.263999999999</v>
      </c>
      <c r="E718" s="31">
        <f>SUM(E719:E721)</f>
        <v>19048.263999999999</v>
      </c>
      <c r="H718" s="41">
        <f t="shared" si="92"/>
        <v>19048.263999999999</v>
      </c>
    </row>
    <row r="719" spans="1:10" ht="15" customHeight="1" outlineLevel="2">
      <c r="A719" s="6">
        <v>10950</v>
      </c>
      <c r="B719" s="4" t="s">
        <v>572</v>
      </c>
      <c r="C719" s="5">
        <v>19048.263999999999</v>
      </c>
      <c r="D719" s="5">
        <f>C719</f>
        <v>19048.263999999999</v>
      </c>
      <c r="E719" s="5">
        <f>D719</f>
        <v>19048.263999999999</v>
      </c>
      <c r="H719" s="41">
        <f t="shared" si="92"/>
        <v>19048.263999999999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42" zoomScale="110" zoomScaleNormal="110" workbookViewId="0">
      <selection activeCell="I720" sqref="I72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5.5703125" customWidth="1"/>
    <col min="4" max="4" width="27.140625" customWidth="1"/>
    <col min="5" max="5" width="29.140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1" t="s">
        <v>853</v>
      </c>
      <c r="E1" s="141" t="s">
        <v>852</v>
      </c>
      <c r="G1" s="43" t="s">
        <v>31</v>
      </c>
      <c r="H1" s="44">
        <f>C2+C114</f>
        <v>1012416.879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818000</v>
      </c>
      <c r="D2" s="26">
        <f>D3+D67</f>
        <v>818000</v>
      </c>
      <c r="E2" s="26">
        <f>E3+E67</f>
        <v>818000</v>
      </c>
      <c r="G2" s="39" t="s">
        <v>60</v>
      </c>
      <c r="H2" s="41">
        <f>C2</f>
        <v>818000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374000</v>
      </c>
      <c r="D3" s="23">
        <f>D4+D11+D38+D61</f>
        <v>374000</v>
      </c>
      <c r="E3" s="23">
        <f>E4+E11+E38+E61</f>
        <v>374000</v>
      </c>
      <c r="G3" s="39" t="s">
        <v>57</v>
      </c>
      <c r="H3" s="41">
        <f t="shared" ref="H3:H66" si="0">C3</f>
        <v>374000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141000</v>
      </c>
      <c r="D4" s="21">
        <f>SUM(D5:D10)</f>
        <v>141000</v>
      </c>
      <c r="E4" s="21">
        <f>SUM(E5:E10)</f>
        <v>141000</v>
      </c>
      <c r="F4" s="17"/>
      <c r="G4" s="39" t="s">
        <v>53</v>
      </c>
      <c r="H4" s="41">
        <f t="shared" si="0"/>
        <v>141000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85000</v>
      </c>
      <c r="D7" s="2">
        <f t="shared" si="1"/>
        <v>85000</v>
      </c>
      <c r="E7" s="2">
        <f t="shared" si="1"/>
        <v>85000</v>
      </c>
      <c r="F7" s="17"/>
      <c r="G7" s="17"/>
      <c r="H7" s="41">
        <f t="shared" si="0"/>
        <v>85000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98000</v>
      </c>
      <c r="D11" s="21">
        <f>SUM(D12:D37)</f>
        <v>98000</v>
      </c>
      <c r="E11" s="21">
        <f>SUM(E12:E37)</f>
        <v>98000</v>
      </c>
      <c r="F11" s="17"/>
      <c r="G11" s="39" t="s">
        <v>54</v>
      </c>
      <c r="H11" s="41">
        <f t="shared" si="0"/>
        <v>98000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80000</v>
      </c>
      <c r="D12" s="2">
        <f>C12</f>
        <v>80000</v>
      </c>
      <c r="E12" s="2">
        <f>D12</f>
        <v>80000</v>
      </c>
      <c r="H12" s="41">
        <f t="shared" si="0"/>
        <v>80000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6000</v>
      </c>
      <c r="D14" s="2">
        <f t="shared" si="2"/>
        <v>6000</v>
      </c>
      <c r="E14" s="2">
        <f t="shared" si="2"/>
        <v>6000</v>
      </c>
      <c r="H14" s="41">
        <f t="shared" si="0"/>
        <v>6000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>
        <v>6000</v>
      </c>
      <c r="D35" s="2">
        <f t="shared" si="3"/>
        <v>6000</v>
      </c>
      <c r="E35" s="2">
        <f t="shared" si="3"/>
        <v>6000</v>
      </c>
      <c r="H35" s="41">
        <f t="shared" si="0"/>
        <v>6000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>
        <v>4000</v>
      </c>
      <c r="D37" s="2">
        <f t="shared" si="3"/>
        <v>4000</v>
      </c>
      <c r="E37" s="2">
        <f t="shared" si="3"/>
        <v>4000</v>
      </c>
      <c r="H37" s="41">
        <f t="shared" si="0"/>
        <v>4000</v>
      </c>
    </row>
    <row r="38" spans="1:10">
      <c r="A38" s="146" t="s">
        <v>145</v>
      </c>
      <c r="B38" s="147"/>
      <c r="C38" s="21">
        <f>SUM(C39:C60)</f>
        <v>135000</v>
      </c>
      <c r="D38" s="21">
        <f>SUM(D39:D60)</f>
        <v>135000</v>
      </c>
      <c r="E38" s="21">
        <f>SUM(E39:E60)</f>
        <v>135000</v>
      </c>
      <c r="G38" s="39" t="s">
        <v>55</v>
      </c>
      <c r="H38" s="41">
        <f t="shared" si="0"/>
        <v>135000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16000</v>
      </c>
      <c r="D41" s="2">
        <f t="shared" si="4"/>
        <v>16000</v>
      </c>
      <c r="E41" s="2">
        <f t="shared" si="4"/>
        <v>16000</v>
      </c>
      <c r="H41" s="41">
        <f t="shared" si="0"/>
        <v>16000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>
        <v>4000</v>
      </c>
      <c r="D46" s="2">
        <f t="shared" si="4"/>
        <v>4000</v>
      </c>
      <c r="E46" s="2">
        <f t="shared" si="4"/>
        <v>4000</v>
      </c>
      <c r="H46" s="41">
        <f t="shared" si="0"/>
        <v>4000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18000</v>
      </c>
      <c r="D48" s="2">
        <f t="shared" si="4"/>
        <v>18000</v>
      </c>
      <c r="E48" s="2">
        <f t="shared" si="4"/>
        <v>18000</v>
      </c>
      <c r="H48" s="41">
        <f t="shared" si="0"/>
        <v>18000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6000</v>
      </c>
      <c r="D54" s="2">
        <f t="shared" si="4"/>
        <v>6000</v>
      </c>
      <c r="E54" s="2">
        <f t="shared" si="4"/>
        <v>6000</v>
      </c>
      <c r="H54" s="41">
        <f t="shared" si="0"/>
        <v>6000</v>
      </c>
    </row>
    <row r="55" spans="1:10" outlineLevel="1">
      <c r="A55" s="20">
        <v>3303</v>
      </c>
      <c r="B55" s="20" t="s">
        <v>153</v>
      </c>
      <c r="C55" s="2">
        <v>48000</v>
      </c>
      <c r="D55" s="2">
        <f t="shared" si="4"/>
        <v>48000</v>
      </c>
      <c r="E55" s="2">
        <f t="shared" si="4"/>
        <v>48000</v>
      </c>
      <c r="H55" s="41">
        <f t="shared" si="0"/>
        <v>48000</v>
      </c>
    </row>
    <row r="56" spans="1:10" outlineLevel="1">
      <c r="A56" s="20">
        <v>3303</v>
      </c>
      <c r="B56" s="20" t="s">
        <v>154</v>
      </c>
      <c r="C56" s="2">
        <v>12000</v>
      </c>
      <c r="D56" s="2">
        <f t="shared" ref="D56:E60" si="5">C56</f>
        <v>12000</v>
      </c>
      <c r="E56" s="2">
        <f t="shared" si="5"/>
        <v>12000</v>
      </c>
      <c r="H56" s="41">
        <f t="shared" si="0"/>
        <v>12000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444000</v>
      </c>
      <c r="D67" s="25">
        <f>D97+D68</f>
        <v>444000</v>
      </c>
      <c r="E67" s="25">
        <f>E97+E68</f>
        <v>444000</v>
      </c>
      <c r="G67" s="39" t="s">
        <v>59</v>
      </c>
      <c r="H67" s="41">
        <f t="shared" ref="H67:H130" si="7">C67</f>
        <v>444000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83500</v>
      </c>
      <c r="D68" s="21">
        <f>SUM(D69:D96)</f>
        <v>83500</v>
      </c>
      <c r="E68" s="21">
        <f>SUM(E69:E96)</f>
        <v>83500</v>
      </c>
      <c r="G68" s="39" t="s">
        <v>56</v>
      </c>
      <c r="H68" s="41">
        <f t="shared" si="7"/>
        <v>83500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</v>
      </c>
      <c r="D79" s="2">
        <f t="shared" si="8"/>
        <v>30000</v>
      </c>
      <c r="E79" s="2">
        <f t="shared" si="8"/>
        <v>30000</v>
      </c>
      <c r="H79" s="41">
        <f t="shared" si="7"/>
        <v>30000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>
        <v>20000</v>
      </c>
      <c r="D81" s="2">
        <f t="shared" si="8"/>
        <v>20000</v>
      </c>
      <c r="E81" s="2">
        <f t="shared" si="8"/>
        <v>20000</v>
      </c>
      <c r="H81" s="41">
        <f t="shared" si="7"/>
        <v>20000</v>
      </c>
    </row>
    <row r="82" spans="1:8" ht="15" customHeight="1" outlineLevel="1">
      <c r="A82" s="3">
        <v>5204</v>
      </c>
      <c r="B82" s="2" t="s">
        <v>174</v>
      </c>
      <c r="C82" s="2">
        <v>5000</v>
      </c>
      <c r="D82" s="2">
        <f t="shared" si="8"/>
        <v>5000</v>
      </c>
      <c r="E82" s="2">
        <f t="shared" si="8"/>
        <v>5000</v>
      </c>
      <c r="H82" s="41">
        <f t="shared" si="7"/>
        <v>5000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8000</v>
      </c>
      <c r="D90" s="2">
        <f t="shared" si="9"/>
        <v>8000</v>
      </c>
      <c r="E90" s="2">
        <f t="shared" si="9"/>
        <v>8000</v>
      </c>
      <c r="H90" s="41">
        <f t="shared" si="7"/>
        <v>8000</v>
      </c>
    </row>
    <row r="91" spans="1:8" ht="15" customHeight="1" outlineLevel="1">
      <c r="A91" s="3">
        <v>5211</v>
      </c>
      <c r="B91" s="2" t="s">
        <v>23</v>
      </c>
      <c r="C91" s="2">
        <v>5500</v>
      </c>
      <c r="D91" s="2">
        <f t="shared" si="9"/>
        <v>5500</v>
      </c>
      <c r="E91" s="2">
        <f t="shared" si="9"/>
        <v>5500</v>
      </c>
      <c r="H91" s="41">
        <f t="shared" si="7"/>
        <v>5500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360500</v>
      </c>
      <c r="D97" s="21">
        <f>SUM(D98:D113)</f>
        <v>360500</v>
      </c>
      <c r="E97" s="21">
        <f>SUM(E98:E113)</f>
        <v>360500</v>
      </c>
      <c r="G97" s="39" t="s">
        <v>58</v>
      </c>
      <c r="H97" s="41">
        <f t="shared" si="7"/>
        <v>360500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345000</v>
      </c>
      <c r="D98" s="2">
        <f>C98</f>
        <v>345000</v>
      </c>
      <c r="E98" s="2">
        <f>D98</f>
        <v>345000</v>
      </c>
      <c r="H98" s="41">
        <f t="shared" si="7"/>
        <v>345000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>
        <v>4000</v>
      </c>
      <c r="D107" s="2">
        <f t="shared" si="10"/>
        <v>4000</v>
      </c>
      <c r="E107" s="2">
        <f t="shared" si="10"/>
        <v>4000</v>
      </c>
      <c r="H107" s="41">
        <f t="shared" si="7"/>
        <v>4000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2500</v>
      </c>
      <c r="D113" s="2">
        <f t="shared" si="10"/>
        <v>2500</v>
      </c>
      <c r="E113" s="2">
        <f t="shared" si="10"/>
        <v>2500</v>
      </c>
      <c r="H113" s="41">
        <f t="shared" si="7"/>
        <v>2500</v>
      </c>
    </row>
    <row r="114" spans="1:10">
      <c r="A114" s="150" t="s">
        <v>62</v>
      </c>
      <c r="B114" s="151"/>
      <c r="C114" s="26">
        <f>C115+C152+C177</f>
        <v>194416.87899999999</v>
      </c>
      <c r="D114" s="26">
        <f>D115+D152+D177</f>
        <v>194416.87899999999</v>
      </c>
      <c r="E114" s="26">
        <f>E115+E152+E177</f>
        <v>194416.87899999999</v>
      </c>
      <c r="G114" s="39" t="s">
        <v>62</v>
      </c>
      <c r="H114" s="41">
        <f t="shared" si="7"/>
        <v>194416.87899999999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194416.87899999999</v>
      </c>
      <c r="D115" s="23">
        <f>D116+D135</f>
        <v>194416.87899999999</v>
      </c>
      <c r="E115" s="23">
        <f>E116+E135</f>
        <v>194416.87899999999</v>
      </c>
      <c r="G115" s="39" t="s">
        <v>61</v>
      </c>
      <c r="H115" s="41">
        <f t="shared" si="7"/>
        <v>194416.87899999999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51361.552000000003</v>
      </c>
      <c r="D116" s="21">
        <f>D117+D120+D123+D126+D129+D132</f>
        <v>51361.552000000003</v>
      </c>
      <c r="E116" s="21">
        <f>E117+E120+E123+E126+E129+E132</f>
        <v>51361.552000000003</v>
      </c>
      <c r="G116" s="39" t="s">
        <v>583</v>
      </c>
      <c r="H116" s="41">
        <f t="shared" si="7"/>
        <v>51361.552000000003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51361.552000000003</v>
      </c>
      <c r="D117" s="2">
        <f>D118+D119</f>
        <v>51361.552000000003</v>
      </c>
      <c r="E117" s="2">
        <f>E118+E119</f>
        <v>51361.552000000003</v>
      </c>
      <c r="H117" s="41">
        <f t="shared" si="7"/>
        <v>51361.552000000003</v>
      </c>
    </row>
    <row r="118" spans="1:10" ht="15" customHeight="1" outlineLevel="2">
      <c r="A118" s="130"/>
      <c r="B118" s="129" t="s">
        <v>855</v>
      </c>
      <c r="C118" s="128">
        <v>51361.552000000003</v>
      </c>
      <c r="D118" s="128">
        <f>C118</f>
        <v>51361.552000000003</v>
      </c>
      <c r="E118" s="128">
        <f>D118</f>
        <v>51361.552000000003</v>
      </c>
      <c r="H118" s="41">
        <f t="shared" si="7"/>
        <v>51361.552000000003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143055.32699999999</v>
      </c>
      <c r="D135" s="21">
        <f>D136+D140+D143+D146+D149</f>
        <v>143055.32699999999</v>
      </c>
      <c r="E135" s="21">
        <f>E136+E140+E143+E146+E149</f>
        <v>143055.32699999999</v>
      </c>
      <c r="G135" s="39" t="s">
        <v>584</v>
      </c>
      <c r="H135" s="41">
        <f t="shared" si="11"/>
        <v>143055.32699999999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143055.32699999999</v>
      </c>
      <c r="D136" s="2">
        <f>D137+D138+D139</f>
        <v>143055.32699999999</v>
      </c>
      <c r="E136" s="2">
        <f>E137+E138+E139</f>
        <v>143055.32699999999</v>
      </c>
      <c r="H136" s="41">
        <f t="shared" si="11"/>
        <v>143055.32699999999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114017.655</v>
      </c>
      <c r="D138" s="128">
        <f t="shared" ref="D138:E139" si="12">C138</f>
        <v>114017.655</v>
      </c>
      <c r="E138" s="128">
        <f t="shared" si="12"/>
        <v>114017.655</v>
      </c>
      <c r="H138" s="41">
        <f t="shared" si="11"/>
        <v>114017.655</v>
      </c>
    </row>
    <row r="139" spans="1:10" ht="15" customHeight="1" outlineLevel="2">
      <c r="A139" s="130"/>
      <c r="B139" s="129" t="s">
        <v>861</v>
      </c>
      <c r="C139" s="128">
        <v>29037.671999999999</v>
      </c>
      <c r="D139" s="128">
        <f t="shared" si="12"/>
        <v>29037.671999999999</v>
      </c>
      <c r="E139" s="128">
        <f t="shared" si="12"/>
        <v>29037.671999999999</v>
      </c>
      <c r="H139" s="41">
        <f t="shared" si="11"/>
        <v>29037.671999999999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1" t="s">
        <v>853</v>
      </c>
      <c r="E256" s="141" t="s">
        <v>852</v>
      </c>
      <c r="G256" s="47" t="s">
        <v>589</v>
      </c>
      <c r="H256" s="48">
        <f>C257+C559</f>
        <v>1012416.879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800295.44200000004</v>
      </c>
      <c r="D257" s="37">
        <f>D258+D550</f>
        <v>453607.86</v>
      </c>
      <c r="E257" s="37">
        <f>E258+E550</f>
        <v>453607.86</v>
      </c>
      <c r="G257" s="39" t="s">
        <v>60</v>
      </c>
      <c r="H257" s="41">
        <f>C257</f>
        <v>800295.44200000004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796820.48499999999</v>
      </c>
      <c r="D258" s="36">
        <f>D259+D339+D483+D547</f>
        <v>450132.90299999999</v>
      </c>
      <c r="E258" s="36">
        <f>E259+E339+E483+E547</f>
        <v>450132.90299999999</v>
      </c>
      <c r="G258" s="39" t="s">
        <v>57</v>
      </c>
      <c r="H258" s="41">
        <f t="shared" ref="H258:H321" si="21">C258</f>
        <v>796820.48499999999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602253.58199999994</v>
      </c>
      <c r="D259" s="33">
        <f>D260+D263+D314</f>
        <v>255566</v>
      </c>
      <c r="E259" s="33">
        <f>E260+E263+E314</f>
        <v>255566</v>
      </c>
      <c r="G259" s="39" t="s">
        <v>590</v>
      </c>
      <c r="H259" s="41">
        <f t="shared" si="21"/>
        <v>602253.58199999994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3024</v>
      </c>
      <c r="D260" s="32">
        <f>SUM(D261:D262)</f>
        <v>3024</v>
      </c>
      <c r="E260" s="32">
        <f>SUM(E261:E262)</f>
        <v>3024</v>
      </c>
      <c r="H260" s="41">
        <f t="shared" si="21"/>
        <v>3024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2304</v>
      </c>
      <c r="D262" s="5">
        <f>C262</f>
        <v>2304</v>
      </c>
      <c r="E262" s="5">
        <f>D262</f>
        <v>2304</v>
      </c>
      <c r="H262" s="41">
        <f t="shared" si="21"/>
        <v>2304</v>
      </c>
    </row>
    <row r="263" spans="1:10" outlineLevel="1">
      <c r="A263" s="154" t="s">
        <v>269</v>
      </c>
      <c r="B263" s="155"/>
      <c r="C263" s="32">
        <f>C264+C265+C289+C296+C298+C302+C305+C308+C313</f>
        <v>599229.58199999994</v>
      </c>
      <c r="D263" s="32">
        <f>D264+D265+D289+D296+D298+D302+D305+D308+D313</f>
        <v>252542</v>
      </c>
      <c r="E263" s="32">
        <f>E264+E265+E289+E296+E298+E302+E305+E308+E313</f>
        <v>252542</v>
      </c>
      <c r="H263" s="41">
        <f t="shared" si="21"/>
        <v>599229.58199999994</v>
      </c>
    </row>
    <row r="264" spans="1:10" outlineLevel="2">
      <c r="A264" s="6">
        <v>1101</v>
      </c>
      <c r="B264" s="4" t="s">
        <v>34</v>
      </c>
      <c r="C264" s="5">
        <v>221442</v>
      </c>
      <c r="D264" s="5">
        <f>C264</f>
        <v>221442</v>
      </c>
      <c r="E264" s="5">
        <f>D264</f>
        <v>221442</v>
      </c>
      <c r="H264" s="41">
        <f t="shared" si="21"/>
        <v>221442</v>
      </c>
    </row>
    <row r="265" spans="1:10" outlineLevel="2">
      <c r="A265" s="6">
        <v>1101</v>
      </c>
      <c r="B265" s="4" t="s">
        <v>35</v>
      </c>
      <c r="C265" s="5">
        <v>234035.20000000001</v>
      </c>
      <c r="D265" s="5">
        <f>SUM(D266:D288)</f>
        <v>0</v>
      </c>
      <c r="E265" s="5">
        <f>SUM(E266:E288)</f>
        <v>0</v>
      </c>
      <c r="H265" s="41">
        <f t="shared" si="21"/>
        <v>234035.20000000001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3000</v>
      </c>
      <c r="D289" s="5">
        <f>SUM(D290:D295)</f>
        <v>0</v>
      </c>
      <c r="E289" s="5">
        <f>SUM(E290:E295)</f>
        <v>0</v>
      </c>
      <c r="H289" s="41">
        <f t="shared" si="21"/>
        <v>3000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14900</v>
      </c>
      <c r="D298" s="5">
        <f>SUM(D299:D301)</f>
        <v>0</v>
      </c>
      <c r="E298" s="5">
        <f>SUM(E299:E301)</f>
        <v>0</v>
      </c>
      <c r="H298" s="41">
        <f t="shared" si="21"/>
        <v>14900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5763.8720000000003</v>
      </c>
      <c r="D305" s="5">
        <f>SUM(D306:D307)</f>
        <v>0</v>
      </c>
      <c r="E305" s="5">
        <f>SUM(E306:E307)</f>
        <v>0</v>
      </c>
      <c r="H305" s="41">
        <f t="shared" si="21"/>
        <v>5763.8720000000003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88388.51</v>
      </c>
      <c r="D308" s="5">
        <f>SUM(D309:D312)</f>
        <v>0</v>
      </c>
      <c r="E308" s="5">
        <f>SUM(E309:E312)</f>
        <v>0</v>
      </c>
      <c r="H308" s="41">
        <f t="shared" si="21"/>
        <v>88388.51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31100</v>
      </c>
      <c r="D313" s="5">
        <f>C313</f>
        <v>31100</v>
      </c>
      <c r="E313" s="5">
        <f>D313</f>
        <v>31100</v>
      </c>
      <c r="H313" s="41">
        <f t="shared" si="21"/>
        <v>31100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182180</v>
      </c>
      <c r="D339" s="33">
        <f>D340+D444+D482</f>
        <v>182180</v>
      </c>
      <c r="E339" s="33">
        <f>E340+E444+E482</f>
        <v>182180</v>
      </c>
      <c r="G339" s="39" t="s">
        <v>591</v>
      </c>
      <c r="H339" s="41">
        <f t="shared" si="28"/>
        <v>182180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181180</v>
      </c>
      <c r="D340" s="32">
        <f>D341+D342+D343+D344+D347+D348+D353+D356+D357+D362+D367+BH290668+D371+D372+D373+D376+D377+D378+D382+D388+D391+D392+D395+D398+D399+D404+D407+D408+D409+D412+D415+D416+D419+D420+D421+D422+D429+D443</f>
        <v>181180</v>
      </c>
      <c r="E340" s="32">
        <f>E341+E342+E343+E344+E347+E348+E353+E356+E357+E362+E367+BI290668+E371+E372+E373+E376+E377+E378+E382+E388+E391+E392+E395+E398+E399+E404+E407+E408+E409+E412+E415+E416+E419+E420+E421+E422+E429+E443</f>
        <v>181180</v>
      </c>
      <c r="H340" s="41">
        <f t="shared" si="28"/>
        <v>181180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8000</v>
      </c>
      <c r="D342" s="5">
        <f t="shared" ref="D342:E343" si="31">C342</f>
        <v>8000</v>
      </c>
      <c r="E342" s="5">
        <f t="shared" si="31"/>
        <v>8000</v>
      </c>
      <c r="H342" s="41">
        <f t="shared" si="28"/>
        <v>8000</v>
      </c>
    </row>
    <row r="343" spans="1:10" outlineLevel="2">
      <c r="A343" s="6">
        <v>2201</v>
      </c>
      <c r="B343" s="4" t="s">
        <v>41</v>
      </c>
      <c r="C343" s="5">
        <v>45000</v>
      </c>
      <c r="D343" s="5">
        <f t="shared" si="31"/>
        <v>45000</v>
      </c>
      <c r="E343" s="5">
        <f t="shared" si="31"/>
        <v>45000</v>
      </c>
      <c r="H343" s="41">
        <f t="shared" si="28"/>
        <v>45000</v>
      </c>
    </row>
    <row r="344" spans="1:10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28"/>
        <v>5000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32000</v>
      </c>
      <c r="D348" s="5">
        <f>SUM(D349:D352)</f>
        <v>32000</v>
      </c>
      <c r="E348" s="5">
        <f>SUM(E349:E352)</f>
        <v>32000</v>
      </c>
      <c r="H348" s="41">
        <f t="shared" si="28"/>
        <v>32000</v>
      </c>
    </row>
    <row r="349" spans="1:10" outlineLevel="3">
      <c r="A349" s="29"/>
      <c r="B349" s="28" t="s">
        <v>278</v>
      </c>
      <c r="C349" s="30">
        <v>32000</v>
      </c>
      <c r="D349" s="30">
        <f>C349</f>
        <v>32000</v>
      </c>
      <c r="E349" s="30">
        <f>D349</f>
        <v>32000</v>
      </c>
      <c r="H349" s="41">
        <f t="shared" si="28"/>
        <v>32000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6500</v>
      </c>
      <c r="D357" s="5">
        <f>SUM(D358:D361)</f>
        <v>6500</v>
      </c>
      <c r="E357" s="5">
        <f>SUM(E358:E361)</f>
        <v>6500</v>
      </c>
      <c r="H357" s="41">
        <f t="shared" si="28"/>
        <v>6500</v>
      </c>
    </row>
    <row r="358" spans="1:8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outlineLevel="3">
      <c r="A359" s="29"/>
      <c r="B359" s="28" t="s">
        <v>287</v>
      </c>
      <c r="C359" s="30">
        <v>1500</v>
      </c>
      <c r="D359" s="30">
        <f t="shared" ref="D359:E361" si="35">C359</f>
        <v>1500</v>
      </c>
      <c r="E359" s="30">
        <f t="shared" si="35"/>
        <v>1500</v>
      </c>
      <c r="H359" s="41">
        <f t="shared" si="28"/>
        <v>1500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8000</v>
      </c>
      <c r="D362" s="5">
        <f>SUM(D363:D366)</f>
        <v>8000</v>
      </c>
      <c r="E362" s="5">
        <f>SUM(E363:E366)</f>
        <v>8000</v>
      </c>
      <c r="H362" s="41">
        <f t="shared" si="28"/>
        <v>8000</v>
      </c>
    </row>
    <row r="363" spans="1:8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outlineLevel="3">
      <c r="A364" s="29"/>
      <c r="B364" s="28" t="s">
        <v>292</v>
      </c>
      <c r="C364" s="30">
        <v>6000</v>
      </c>
      <c r="D364" s="30">
        <f t="shared" ref="D364:E366" si="36">C364</f>
        <v>6000</v>
      </c>
      <c r="E364" s="30">
        <f t="shared" si="36"/>
        <v>6000</v>
      </c>
      <c r="H364" s="41">
        <f t="shared" si="28"/>
        <v>6000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3500</v>
      </c>
      <c r="D382" s="5">
        <f>SUM(D383:D387)</f>
        <v>3500</v>
      </c>
      <c r="E382" s="5">
        <f>SUM(E383:E387)</f>
        <v>3500</v>
      </c>
      <c r="H382" s="41">
        <f t="shared" si="28"/>
        <v>3500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1500</v>
      </c>
      <c r="D386" s="30">
        <f t="shared" si="40"/>
        <v>1500</v>
      </c>
      <c r="E386" s="30">
        <f t="shared" si="40"/>
        <v>1500</v>
      </c>
      <c r="H386" s="41">
        <f t="shared" ref="H386:H449" si="41">C386</f>
        <v>1500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1500</v>
      </c>
      <c r="D412" s="5">
        <f>SUM(D413:D414)</f>
        <v>1500</v>
      </c>
      <c r="E412" s="5">
        <f>SUM(E413:E414)</f>
        <v>1500</v>
      </c>
      <c r="H412" s="41">
        <f t="shared" si="41"/>
        <v>1500</v>
      </c>
    </row>
    <row r="413" spans="1:8" outlineLevel="3" collapsed="1">
      <c r="A413" s="29"/>
      <c r="B413" s="28" t="s">
        <v>328</v>
      </c>
      <c r="C413" s="30">
        <v>1500</v>
      </c>
      <c r="D413" s="30">
        <f t="shared" ref="D413:E415" si="46">C413</f>
        <v>1500</v>
      </c>
      <c r="E413" s="30">
        <f t="shared" si="46"/>
        <v>1500</v>
      </c>
      <c r="H413" s="41">
        <f t="shared" si="41"/>
        <v>1500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47000</v>
      </c>
      <c r="D429" s="5">
        <f>SUM(D430:D442)</f>
        <v>47000</v>
      </c>
      <c r="E429" s="5">
        <f>SUM(E430:E442)</f>
        <v>47000</v>
      </c>
      <c r="H429" s="41">
        <f t="shared" si="41"/>
        <v>47000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25000</v>
      </c>
      <c r="D431" s="30">
        <f t="shared" ref="D431:E442" si="49">C431</f>
        <v>25000</v>
      </c>
      <c r="E431" s="30">
        <f t="shared" si="49"/>
        <v>25000</v>
      </c>
      <c r="H431" s="41">
        <f t="shared" si="41"/>
        <v>25000</v>
      </c>
    </row>
    <row r="432" spans="1:8" outlineLevel="3">
      <c r="A432" s="29"/>
      <c r="B432" s="28" t="s">
        <v>345</v>
      </c>
      <c r="C432" s="30">
        <v>5000</v>
      </c>
      <c r="D432" s="30">
        <f t="shared" si="49"/>
        <v>5000</v>
      </c>
      <c r="E432" s="30">
        <f t="shared" si="49"/>
        <v>5000</v>
      </c>
      <c r="H432" s="41">
        <f t="shared" si="41"/>
        <v>5000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>
        <v>5000</v>
      </c>
      <c r="D434" s="30">
        <f t="shared" si="49"/>
        <v>5000</v>
      </c>
      <c r="E434" s="30">
        <f t="shared" si="49"/>
        <v>5000</v>
      </c>
      <c r="H434" s="41">
        <f t="shared" si="41"/>
        <v>5000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1000</v>
      </c>
      <c r="D444" s="32">
        <f>D445+D454+D455+D459+D462+D463+D468+D474+D477+D480+D481+D450</f>
        <v>1000</v>
      </c>
      <c r="E444" s="32">
        <f>E445+E454+E455+E459+E462+E463+E468+E474+E477+E480+E481+E450</f>
        <v>1000</v>
      </c>
      <c r="H444" s="41">
        <f t="shared" si="41"/>
        <v>1000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11318</v>
      </c>
      <c r="D483" s="35">
        <f>D484+D504+D509+D522+D528+D538</f>
        <v>11318</v>
      </c>
      <c r="E483" s="35">
        <f>E484+E504+E509+E522+E528+E538</f>
        <v>11318</v>
      </c>
      <c r="G483" s="39" t="s">
        <v>592</v>
      </c>
      <c r="H483" s="41">
        <f t="shared" si="51"/>
        <v>11318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5000</v>
      </c>
      <c r="D484" s="32">
        <f>D485+D486+D490+D491+D494+D497+D500+D501+D502+D503</f>
        <v>5000</v>
      </c>
      <c r="E484" s="32">
        <f>E485+E486+E490+E491+E494+E497+E500+E501+E502+E503</f>
        <v>5000</v>
      </c>
      <c r="H484" s="41">
        <f t="shared" si="51"/>
        <v>5000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  <c r="H486" s="41">
        <f t="shared" si="51"/>
        <v>4000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4500</v>
      </c>
      <c r="D509" s="32">
        <f>D510+D511+D512+D513+D517+D518+D519+D520+D521</f>
        <v>4500</v>
      </c>
      <c r="E509" s="32">
        <f>E510+E511+E512+E513+E517+E518+E519+E520+E521</f>
        <v>4500</v>
      </c>
      <c r="F509" s="51"/>
      <c r="H509" s="41">
        <f t="shared" si="51"/>
        <v>4500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4500</v>
      </c>
      <c r="D517" s="5">
        <f t="shared" si="62"/>
        <v>4500</v>
      </c>
      <c r="E517" s="5">
        <f t="shared" si="62"/>
        <v>4500</v>
      </c>
      <c r="H517" s="41">
        <f t="shared" si="63"/>
        <v>4500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818</v>
      </c>
      <c r="D538" s="32">
        <f>SUM(D539:D544)</f>
        <v>818</v>
      </c>
      <c r="E538" s="32">
        <f>SUM(E539:E544)</f>
        <v>818</v>
      </c>
      <c r="H538" s="41">
        <f t="shared" si="63"/>
        <v>818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818</v>
      </c>
      <c r="D540" s="5">
        <f t="shared" ref="D540:E543" si="66">C540</f>
        <v>818</v>
      </c>
      <c r="E540" s="5">
        <f t="shared" si="66"/>
        <v>818</v>
      </c>
      <c r="H540" s="41">
        <f t="shared" si="63"/>
        <v>818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1068.903</v>
      </c>
      <c r="D547" s="35">
        <f>D548+D549</f>
        <v>1068.903</v>
      </c>
      <c r="E547" s="35">
        <f>E548+E549</f>
        <v>1068.903</v>
      </c>
      <c r="G547" s="39" t="s">
        <v>593</v>
      </c>
      <c r="H547" s="41">
        <f t="shared" si="63"/>
        <v>1068.903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>
        <v>1068.903</v>
      </c>
      <c r="D548" s="32">
        <f>C548</f>
        <v>1068.903</v>
      </c>
      <c r="E548" s="32">
        <f>D548</f>
        <v>1068.903</v>
      </c>
      <c r="H548" s="41">
        <f t="shared" si="63"/>
        <v>1068.903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3474.9569999999999</v>
      </c>
      <c r="D550" s="36">
        <f>D551</f>
        <v>3474.9569999999999</v>
      </c>
      <c r="E550" s="36">
        <f>E551</f>
        <v>3474.9569999999999</v>
      </c>
      <c r="G550" s="39" t="s">
        <v>59</v>
      </c>
      <c r="H550" s="41">
        <f t="shared" si="63"/>
        <v>3474.9569999999999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3474.9569999999999</v>
      </c>
      <c r="D551" s="33">
        <f>D552+D556</f>
        <v>3474.9569999999999</v>
      </c>
      <c r="E551" s="33">
        <f>E552+E556</f>
        <v>3474.9569999999999</v>
      </c>
      <c r="G551" s="39" t="s">
        <v>594</v>
      </c>
      <c r="H551" s="41">
        <f t="shared" si="63"/>
        <v>3474.9569999999999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3474.9569999999999</v>
      </c>
      <c r="D552" s="32">
        <f>SUM(D553:D555)</f>
        <v>3474.9569999999999</v>
      </c>
      <c r="E552" s="32">
        <f>SUM(E553:E555)</f>
        <v>3474.9569999999999</v>
      </c>
      <c r="H552" s="41">
        <f t="shared" si="63"/>
        <v>3474.9569999999999</v>
      </c>
    </row>
    <row r="553" spans="1:10" outlineLevel="2" collapsed="1">
      <c r="A553" s="6">
        <v>5500</v>
      </c>
      <c r="B553" s="4" t="s">
        <v>458</v>
      </c>
      <c r="C553" s="5">
        <v>3474.9569999999999</v>
      </c>
      <c r="D553" s="5">
        <f t="shared" ref="D553:E555" si="67">C553</f>
        <v>3474.9569999999999</v>
      </c>
      <c r="E553" s="5">
        <f t="shared" si="67"/>
        <v>3474.9569999999999</v>
      </c>
      <c r="H553" s="41">
        <f t="shared" si="63"/>
        <v>3474.9569999999999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212121.43699999995</v>
      </c>
      <c r="D559" s="37">
        <f>D560+D716+D725</f>
        <v>212121.43699999995</v>
      </c>
      <c r="E559" s="37">
        <f>E560+E716+E725</f>
        <v>212121.43699999995</v>
      </c>
      <c r="G559" s="39" t="s">
        <v>62</v>
      </c>
      <c r="H559" s="41">
        <f t="shared" si="63"/>
        <v>212121.43699999995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194416.87899999996</v>
      </c>
      <c r="D560" s="36">
        <f>D561+D638+D642+D645</f>
        <v>194416.87899999996</v>
      </c>
      <c r="E560" s="36">
        <f>E561+E638+E642+E645</f>
        <v>194416.87899999996</v>
      </c>
      <c r="G560" s="39" t="s">
        <v>61</v>
      </c>
      <c r="H560" s="41">
        <f t="shared" si="63"/>
        <v>194416.87899999996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194416.87899999996</v>
      </c>
      <c r="D561" s="38">
        <f>D562+D567+D568+D569+D576+D577+D581+D584+D585+D586+D587+D592+D595+D599+D603+D610+D616+D628</f>
        <v>194416.87899999996</v>
      </c>
      <c r="E561" s="38">
        <f>E562+E567+E568+E569+E576+E577+E581+E584+E585+E586+E587+E592+E595+E599+E603+E610+E616+E628</f>
        <v>194416.87899999996</v>
      </c>
      <c r="G561" s="39" t="s">
        <v>595</v>
      </c>
      <c r="H561" s="41">
        <f t="shared" si="63"/>
        <v>194416.87899999996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5933</v>
      </c>
      <c r="D562" s="32">
        <f>SUM(D563:D566)</f>
        <v>5933</v>
      </c>
      <c r="E562" s="32">
        <f>SUM(E563:E566)</f>
        <v>5933</v>
      </c>
      <c r="H562" s="41">
        <f t="shared" si="63"/>
        <v>5933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5933</v>
      </c>
      <c r="D566" s="5">
        <f t="shared" si="68"/>
        <v>5933</v>
      </c>
      <c r="E566" s="5">
        <f t="shared" si="68"/>
        <v>5933</v>
      </c>
      <c r="H566" s="41">
        <f t="shared" si="63"/>
        <v>5933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50000</v>
      </c>
      <c r="D569" s="32">
        <f>SUM(D570:D575)</f>
        <v>50000</v>
      </c>
      <c r="E569" s="32">
        <f>SUM(E570:E575)</f>
        <v>50000</v>
      </c>
      <c r="H569" s="41">
        <f t="shared" si="63"/>
        <v>50000</v>
      </c>
    </row>
    <row r="570" spans="1:10" outlineLevel="2">
      <c r="A570" s="7">
        <v>6603</v>
      </c>
      <c r="B570" s="4" t="s">
        <v>474</v>
      </c>
      <c r="C570" s="5">
        <v>50000</v>
      </c>
      <c r="D570" s="5">
        <f>C570</f>
        <v>50000</v>
      </c>
      <c r="E570" s="5">
        <f>D570</f>
        <v>50000</v>
      </c>
      <c r="H570" s="41">
        <f t="shared" si="63"/>
        <v>50000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34037.271999999997</v>
      </c>
      <c r="D576" s="32">
        <f>C576</f>
        <v>34037.271999999997</v>
      </c>
      <c r="E576" s="32">
        <f>D576</f>
        <v>34037.271999999997</v>
      </c>
      <c r="H576" s="41">
        <f t="shared" si="63"/>
        <v>34037.271999999997</v>
      </c>
    </row>
    <row r="577" spans="1:8" outlineLevel="1">
      <c r="A577" s="154" t="s">
        <v>481</v>
      </c>
      <c r="B577" s="155"/>
      <c r="C577" s="32">
        <f>SUM(C578:C580)</f>
        <v>418.65300000000002</v>
      </c>
      <c r="D577" s="32">
        <f>SUM(D578:D580)</f>
        <v>418.65300000000002</v>
      </c>
      <c r="E577" s="32">
        <f>SUM(E578:E580)</f>
        <v>418.65300000000002</v>
      </c>
      <c r="H577" s="41">
        <f t="shared" si="63"/>
        <v>418.65300000000002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418.65300000000002</v>
      </c>
      <c r="D580" s="5">
        <f t="shared" si="70"/>
        <v>418.65300000000002</v>
      </c>
      <c r="E580" s="5">
        <f t="shared" si="70"/>
        <v>418.65300000000002</v>
      </c>
      <c r="H580" s="41">
        <f t="shared" si="71"/>
        <v>418.65300000000002</v>
      </c>
    </row>
    <row r="581" spans="1:8" outlineLevel="1">
      <c r="A581" s="154" t="s">
        <v>485</v>
      </c>
      <c r="B581" s="15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50000</v>
      </c>
      <c r="D585" s="32">
        <f t="shared" si="72"/>
        <v>50000</v>
      </c>
      <c r="E585" s="32">
        <f t="shared" si="72"/>
        <v>50000</v>
      </c>
      <c r="H585" s="41">
        <f t="shared" si="71"/>
        <v>50000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9018.4549999999999</v>
      </c>
      <c r="D587" s="32">
        <f>SUM(D588:D591)</f>
        <v>9018.4549999999999</v>
      </c>
      <c r="E587" s="32">
        <f>SUM(E588:E591)</f>
        <v>9018.4549999999999</v>
      </c>
      <c r="H587" s="41">
        <f t="shared" si="71"/>
        <v>9018.4549999999999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9018.4549999999999</v>
      </c>
      <c r="D591" s="5">
        <f t="shared" si="73"/>
        <v>9018.4549999999999</v>
      </c>
      <c r="E591" s="5">
        <f t="shared" si="73"/>
        <v>9018.4549999999999</v>
      </c>
      <c r="H591" s="41">
        <f t="shared" si="71"/>
        <v>9018.4549999999999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1429.547</v>
      </c>
      <c r="D595" s="32">
        <f>SUM(D596:D598)</f>
        <v>1429.547</v>
      </c>
      <c r="E595" s="32">
        <f>SUM(E596:E598)</f>
        <v>1429.547</v>
      </c>
      <c r="H595" s="41">
        <f t="shared" si="71"/>
        <v>1429.547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1429.547</v>
      </c>
      <c r="D598" s="5">
        <f t="shared" si="74"/>
        <v>1429.547</v>
      </c>
      <c r="E598" s="5">
        <f t="shared" si="74"/>
        <v>1429.547</v>
      </c>
      <c r="H598" s="41">
        <f t="shared" si="71"/>
        <v>1429.547</v>
      </c>
    </row>
    <row r="599" spans="1:8" outlineLevel="1">
      <c r="A599" s="154" t="s">
        <v>503</v>
      </c>
      <c r="B599" s="15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2368.221</v>
      </c>
      <c r="D603" s="32">
        <f>SUM(D604:D609)</f>
        <v>2368.221</v>
      </c>
      <c r="E603" s="32">
        <f>SUM(E604:E609)</f>
        <v>2368.221</v>
      </c>
      <c r="H603" s="41">
        <f t="shared" si="71"/>
        <v>2368.221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883.08100000000002</v>
      </c>
      <c r="D608" s="5">
        <f t="shared" si="76"/>
        <v>883.08100000000002</v>
      </c>
      <c r="E608" s="5">
        <f t="shared" si="76"/>
        <v>883.08100000000002</v>
      </c>
      <c r="H608" s="41">
        <f t="shared" si="71"/>
        <v>883.08100000000002</v>
      </c>
    </row>
    <row r="609" spans="1:8" outlineLevel="2">
      <c r="A609" s="7">
        <v>6614</v>
      </c>
      <c r="B609" s="4" t="s">
        <v>512</v>
      </c>
      <c r="C609" s="5">
        <v>1485.14</v>
      </c>
      <c r="D609" s="5">
        <f t="shared" si="76"/>
        <v>1485.14</v>
      </c>
      <c r="E609" s="5">
        <f t="shared" si="76"/>
        <v>1485.14</v>
      </c>
      <c r="H609" s="41">
        <f t="shared" si="71"/>
        <v>1485.14</v>
      </c>
    </row>
    <row r="610" spans="1:8" outlineLevel="1">
      <c r="A610" s="154" t="s">
        <v>513</v>
      </c>
      <c r="B610" s="155"/>
      <c r="C610" s="32">
        <f>SUM(C611:C615)</f>
        <v>3045.4089999999997</v>
      </c>
      <c r="D610" s="32">
        <f>SUM(D611:D615)</f>
        <v>3045.4089999999997</v>
      </c>
      <c r="E610" s="32">
        <f>SUM(E611:E615)</f>
        <v>3045.4089999999997</v>
      </c>
      <c r="H610" s="41">
        <f t="shared" si="71"/>
        <v>3045.4089999999997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385.90499999999997</v>
      </c>
      <c r="D612" s="5">
        <f t="shared" ref="D612:E615" si="77">C612</f>
        <v>385.90499999999997</v>
      </c>
      <c r="E612" s="5">
        <f t="shared" si="77"/>
        <v>385.90499999999997</v>
      </c>
      <c r="H612" s="41">
        <f t="shared" si="71"/>
        <v>385.90499999999997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2659.5039999999999</v>
      </c>
      <c r="D615" s="5">
        <f t="shared" si="77"/>
        <v>2659.5039999999999</v>
      </c>
      <c r="E615" s="5">
        <f t="shared" si="77"/>
        <v>2659.5039999999999</v>
      </c>
      <c r="H615" s="41">
        <f t="shared" si="71"/>
        <v>2659.5039999999999</v>
      </c>
    </row>
    <row r="616" spans="1:8" outlineLevel="1">
      <c r="A616" s="154" t="s">
        <v>519</v>
      </c>
      <c r="B616" s="155"/>
      <c r="C616" s="32">
        <f>SUM(C617:C627)</f>
        <v>38166.322</v>
      </c>
      <c r="D616" s="32">
        <f>SUM(D617:D627)</f>
        <v>38166.322</v>
      </c>
      <c r="E616" s="32">
        <f>SUM(E617:E627)</f>
        <v>38166.322</v>
      </c>
      <c r="H616" s="41">
        <f t="shared" si="71"/>
        <v>38166.322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38166.322</v>
      </c>
      <c r="D620" s="5">
        <f t="shared" si="78"/>
        <v>38166.322</v>
      </c>
      <c r="E620" s="5">
        <f t="shared" si="78"/>
        <v>38166.322</v>
      </c>
      <c r="H620" s="41">
        <f t="shared" si="71"/>
        <v>38166.322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17704.558000000001</v>
      </c>
      <c r="D716" s="36">
        <f>D717</f>
        <v>17704.558000000001</v>
      </c>
      <c r="E716" s="36">
        <f>E717</f>
        <v>17704.558000000001</v>
      </c>
      <c r="G716" s="39" t="s">
        <v>66</v>
      </c>
      <c r="H716" s="41">
        <f t="shared" si="92"/>
        <v>17704.558000000001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17704.558000000001</v>
      </c>
      <c r="D717" s="33">
        <f>D718+D722</f>
        <v>17704.558000000001</v>
      </c>
      <c r="E717" s="33">
        <f>E718+E722</f>
        <v>17704.558000000001</v>
      </c>
      <c r="G717" s="39" t="s">
        <v>599</v>
      </c>
      <c r="H717" s="41">
        <f t="shared" si="92"/>
        <v>17704.558000000001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17704.558000000001</v>
      </c>
      <c r="D718" s="31">
        <f>SUM(D719:D721)</f>
        <v>17704.558000000001</v>
      </c>
      <c r="E718" s="31">
        <f>SUM(E719:E721)</f>
        <v>17704.558000000001</v>
      </c>
      <c r="H718" s="41">
        <f t="shared" si="92"/>
        <v>17704.558000000001</v>
      </c>
    </row>
    <row r="719" spans="1:10" ht="15" customHeight="1" outlineLevel="2">
      <c r="A719" s="6">
        <v>10950</v>
      </c>
      <c r="B719" s="4" t="s">
        <v>572</v>
      </c>
      <c r="C719" s="5">
        <v>17704.558000000001</v>
      </c>
      <c r="D719" s="5">
        <f>C719</f>
        <v>17704.558000000001</v>
      </c>
      <c r="E719" s="5">
        <f>D719</f>
        <v>17704.558000000001</v>
      </c>
      <c r="H719" s="41">
        <f t="shared" si="92"/>
        <v>17704.558000000001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120" zoomScaleNormal="120" workbookViewId="0">
      <selection activeCell="C308" sqref="C308:E30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8.5703125" customWidth="1"/>
    <col min="4" max="4" width="29.7109375" customWidth="1"/>
    <col min="5" max="5" width="25.28515625" customWidth="1"/>
    <col min="7" max="7" width="15.5703125" bestFit="1" customWidth="1"/>
    <col min="8" max="8" width="29.140625" customWidth="1"/>
    <col min="9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0" t="s">
        <v>853</v>
      </c>
      <c r="E1" s="140" t="s">
        <v>852</v>
      </c>
      <c r="G1" s="43" t="s">
        <v>31</v>
      </c>
      <c r="H1" s="44">
        <f>C2+C114</f>
        <v>1256627.5449999999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974000</v>
      </c>
      <c r="D2" s="26">
        <f>D3+D67</f>
        <v>974000</v>
      </c>
      <c r="E2" s="26">
        <f>E3+E67</f>
        <v>974000</v>
      </c>
      <c r="G2" s="39" t="s">
        <v>60</v>
      </c>
      <c r="H2" s="41">
        <f>C2</f>
        <v>974000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467000</v>
      </c>
      <c r="D3" s="23">
        <f>D4+D11+D38+D61</f>
        <v>467000</v>
      </c>
      <c r="E3" s="23">
        <f>E4+E11+E38+E61</f>
        <v>467000</v>
      </c>
      <c r="G3" s="39" t="s">
        <v>57</v>
      </c>
      <c r="H3" s="41">
        <f t="shared" ref="H3:H66" si="0">C3</f>
        <v>467000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202000</v>
      </c>
      <c r="D4" s="21">
        <f>SUM(D5:D10)</f>
        <v>202000</v>
      </c>
      <c r="E4" s="21">
        <f>SUM(E5:E10)</f>
        <v>202000</v>
      </c>
      <c r="F4" s="17"/>
      <c r="G4" s="39" t="s">
        <v>53</v>
      </c>
      <c r="H4" s="41">
        <f t="shared" si="0"/>
        <v>202000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75000</v>
      </c>
      <c r="D7" s="2">
        <f t="shared" si="1"/>
        <v>75000</v>
      </c>
      <c r="E7" s="2">
        <f t="shared" si="1"/>
        <v>75000</v>
      </c>
      <c r="F7" s="17"/>
      <c r="G7" s="17"/>
      <c r="H7" s="41">
        <f t="shared" si="0"/>
        <v>75000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70000</v>
      </c>
      <c r="D8" s="2">
        <f t="shared" si="1"/>
        <v>70000</v>
      </c>
      <c r="E8" s="2">
        <f t="shared" si="1"/>
        <v>70000</v>
      </c>
      <c r="F8" s="17"/>
      <c r="G8" s="17"/>
      <c r="H8" s="41">
        <f t="shared" si="0"/>
        <v>70000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</v>
      </c>
      <c r="D9" s="2">
        <f t="shared" si="1"/>
        <v>1000</v>
      </c>
      <c r="E9" s="2">
        <f t="shared" si="1"/>
        <v>1000</v>
      </c>
      <c r="F9" s="17"/>
      <c r="G9" s="17"/>
      <c r="H9" s="41">
        <f t="shared" si="0"/>
        <v>1000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88000</v>
      </c>
      <c r="D11" s="21">
        <f>SUM(D12:D37)</f>
        <v>88000</v>
      </c>
      <c r="E11" s="21">
        <f>SUM(E12:E37)</f>
        <v>88000</v>
      </c>
      <c r="F11" s="17"/>
      <c r="G11" s="39" t="s">
        <v>54</v>
      </c>
      <c r="H11" s="41">
        <f t="shared" si="0"/>
        <v>88000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70000</v>
      </c>
      <c r="D12" s="2">
        <f>C12</f>
        <v>70000</v>
      </c>
      <c r="E12" s="2">
        <f>D12</f>
        <v>70000</v>
      </c>
      <c r="H12" s="41">
        <f t="shared" si="0"/>
        <v>70000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6000</v>
      </c>
      <c r="D14" s="2">
        <f t="shared" si="2"/>
        <v>6000</v>
      </c>
      <c r="E14" s="2">
        <f t="shared" si="2"/>
        <v>6000</v>
      </c>
      <c r="H14" s="41">
        <f t="shared" si="0"/>
        <v>6000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>
        <v>6000</v>
      </c>
      <c r="D35" s="2">
        <f t="shared" si="3"/>
        <v>6000</v>
      </c>
      <c r="E35" s="2">
        <f t="shared" si="3"/>
        <v>6000</v>
      </c>
      <c r="H35" s="41">
        <f t="shared" si="0"/>
        <v>6000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>
        <v>4000</v>
      </c>
      <c r="D37" s="2">
        <f t="shared" si="3"/>
        <v>4000</v>
      </c>
      <c r="E37" s="2">
        <f t="shared" si="3"/>
        <v>4000</v>
      </c>
      <c r="H37" s="41">
        <f t="shared" si="0"/>
        <v>4000</v>
      </c>
    </row>
    <row r="38" spans="1:10">
      <c r="A38" s="146" t="s">
        <v>145</v>
      </c>
      <c r="B38" s="147"/>
      <c r="C38" s="21">
        <f>SUM(C39:C60)</f>
        <v>177000</v>
      </c>
      <c r="D38" s="21">
        <f>SUM(D39:D60)</f>
        <v>177000</v>
      </c>
      <c r="E38" s="21">
        <f>SUM(E39:E60)</f>
        <v>177000</v>
      </c>
      <c r="G38" s="39" t="s">
        <v>55</v>
      </c>
      <c r="H38" s="41">
        <f t="shared" si="0"/>
        <v>177000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22000</v>
      </c>
      <c r="D39" s="2">
        <f>C39</f>
        <v>22000</v>
      </c>
      <c r="E39" s="2">
        <f>D39</f>
        <v>22000</v>
      </c>
      <c r="H39" s="41">
        <f t="shared" si="0"/>
        <v>22000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18000</v>
      </c>
      <c r="D41" s="2">
        <f t="shared" si="4"/>
        <v>18000</v>
      </c>
      <c r="E41" s="2">
        <f t="shared" si="4"/>
        <v>18000</v>
      </c>
      <c r="H41" s="41">
        <f t="shared" si="0"/>
        <v>18000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1">
        <f t="shared" si="0"/>
        <v>4000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18000</v>
      </c>
      <c r="D48" s="2">
        <f t="shared" si="4"/>
        <v>18000</v>
      </c>
      <c r="E48" s="2">
        <f t="shared" si="4"/>
        <v>18000</v>
      </c>
      <c r="H48" s="41">
        <f t="shared" si="0"/>
        <v>18000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6000</v>
      </c>
      <c r="D54" s="2">
        <f t="shared" si="4"/>
        <v>6000</v>
      </c>
      <c r="E54" s="2">
        <f t="shared" si="4"/>
        <v>6000</v>
      </c>
      <c r="H54" s="41">
        <f t="shared" si="0"/>
        <v>6000</v>
      </c>
    </row>
    <row r="55" spans="1:10" outlineLevel="1">
      <c r="A55" s="20">
        <v>3303</v>
      </c>
      <c r="B55" s="20" t="s">
        <v>153</v>
      </c>
      <c r="C55" s="2">
        <v>60000</v>
      </c>
      <c r="D55" s="2">
        <f t="shared" si="4"/>
        <v>60000</v>
      </c>
      <c r="E55" s="2">
        <f t="shared" si="4"/>
        <v>60000</v>
      </c>
      <c r="H55" s="41">
        <f t="shared" si="0"/>
        <v>60000</v>
      </c>
    </row>
    <row r="56" spans="1:10" outlineLevel="1">
      <c r="A56" s="20">
        <v>3303</v>
      </c>
      <c r="B56" s="20" t="s">
        <v>154</v>
      </c>
      <c r="C56" s="2">
        <v>40000</v>
      </c>
      <c r="D56" s="2">
        <f t="shared" ref="D56:E60" si="5">C56</f>
        <v>40000</v>
      </c>
      <c r="E56" s="2">
        <f t="shared" si="5"/>
        <v>40000</v>
      </c>
      <c r="H56" s="41">
        <f t="shared" si="0"/>
        <v>40000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507000</v>
      </c>
      <c r="D67" s="25">
        <f>D97+D68</f>
        <v>507000</v>
      </c>
      <c r="E67" s="25">
        <f>E97+E68</f>
        <v>507000</v>
      </c>
      <c r="G67" s="39" t="s">
        <v>59</v>
      </c>
      <c r="H67" s="41">
        <f t="shared" ref="H67:H130" si="7">C67</f>
        <v>507000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71500</v>
      </c>
      <c r="D68" s="21">
        <f>SUM(D69:D96)</f>
        <v>71500</v>
      </c>
      <c r="E68" s="21">
        <f>SUM(E69:E96)</f>
        <v>71500</v>
      </c>
      <c r="G68" s="39" t="s">
        <v>56</v>
      </c>
      <c r="H68" s="41">
        <f t="shared" si="7"/>
        <v>71500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27000</v>
      </c>
      <c r="D79" s="2">
        <f t="shared" si="8"/>
        <v>27000</v>
      </c>
      <c r="E79" s="2">
        <f t="shared" si="8"/>
        <v>27000</v>
      </c>
      <c r="H79" s="41">
        <f t="shared" si="7"/>
        <v>27000</v>
      </c>
    </row>
    <row r="80" spans="1:10" ht="15" customHeight="1" outlineLevel="1">
      <c r="A80" s="3">
        <v>5202</v>
      </c>
      <c r="B80" s="2" t="s">
        <v>172</v>
      </c>
      <c r="C80" s="2">
        <v>17000</v>
      </c>
      <c r="D80" s="2">
        <f t="shared" si="8"/>
        <v>17000</v>
      </c>
      <c r="E80" s="2">
        <f t="shared" si="8"/>
        <v>17000</v>
      </c>
      <c r="H80" s="41">
        <f t="shared" si="7"/>
        <v>17000</v>
      </c>
    </row>
    <row r="81" spans="1:8" ht="15" customHeight="1" outlineLevel="1">
      <c r="A81" s="3">
        <v>5203</v>
      </c>
      <c r="B81" s="2" t="s">
        <v>21</v>
      </c>
      <c r="C81" s="2">
        <v>20000</v>
      </c>
      <c r="D81" s="2">
        <f t="shared" si="8"/>
        <v>20000</v>
      </c>
      <c r="E81" s="2">
        <f t="shared" si="8"/>
        <v>20000</v>
      </c>
      <c r="H81" s="41">
        <f t="shared" si="7"/>
        <v>20000</v>
      </c>
    </row>
    <row r="82" spans="1:8" ht="15" customHeight="1" outlineLevel="1">
      <c r="A82" s="3">
        <v>5204</v>
      </c>
      <c r="B82" s="2" t="s">
        <v>174</v>
      </c>
      <c r="C82" s="2">
        <v>5000</v>
      </c>
      <c r="D82" s="2">
        <f t="shared" si="8"/>
        <v>5000</v>
      </c>
      <c r="E82" s="2">
        <f t="shared" si="8"/>
        <v>5000</v>
      </c>
      <c r="H82" s="41">
        <f t="shared" si="7"/>
        <v>5000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2500</v>
      </c>
      <c r="D90" s="2">
        <f t="shared" si="9"/>
        <v>2500</v>
      </c>
      <c r="E90" s="2">
        <f t="shared" si="9"/>
        <v>2500</v>
      </c>
      <c r="H90" s="41">
        <f t="shared" si="7"/>
        <v>2500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435500</v>
      </c>
      <c r="D97" s="21">
        <f>SUM(D98:D113)</f>
        <v>435500</v>
      </c>
      <c r="E97" s="21">
        <f>SUM(E98:E113)</f>
        <v>435500</v>
      </c>
      <c r="G97" s="39" t="s">
        <v>58</v>
      </c>
      <c r="H97" s="41">
        <f t="shared" si="7"/>
        <v>435500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370000</v>
      </c>
      <c r="D98" s="2">
        <f>C98</f>
        <v>370000</v>
      </c>
      <c r="E98" s="2">
        <f>D98</f>
        <v>370000</v>
      </c>
      <c r="H98" s="41">
        <f t="shared" si="7"/>
        <v>370000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>
        <v>4000</v>
      </c>
      <c r="D107" s="2">
        <f t="shared" si="10"/>
        <v>4000</v>
      </c>
      <c r="E107" s="2">
        <f t="shared" si="10"/>
        <v>4000</v>
      </c>
      <c r="H107" s="41">
        <f t="shared" si="7"/>
        <v>4000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2500</v>
      </c>
      <c r="D113" s="2">
        <f t="shared" si="10"/>
        <v>2500</v>
      </c>
      <c r="E113" s="2">
        <f t="shared" si="10"/>
        <v>2500</v>
      </c>
      <c r="H113" s="41">
        <f t="shared" si="7"/>
        <v>2500</v>
      </c>
    </row>
    <row r="114" spans="1:10">
      <c r="A114" s="150" t="s">
        <v>62</v>
      </c>
      <c r="B114" s="151"/>
      <c r="C114" s="26">
        <f>C115+C152+C177</f>
        <v>282627.54499999998</v>
      </c>
      <c r="D114" s="26">
        <f>D115+D152+D177</f>
        <v>282627.54499999998</v>
      </c>
      <c r="E114" s="26">
        <f>E115+E152+E177</f>
        <v>282627.54499999998</v>
      </c>
      <c r="G114" s="39" t="s">
        <v>62</v>
      </c>
      <c r="H114" s="41">
        <f t="shared" si="7"/>
        <v>282627.54499999998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282627.54499999998</v>
      </c>
      <c r="D115" s="23">
        <f>D116+D135</f>
        <v>282627.54499999998</v>
      </c>
      <c r="E115" s="23">
        <f>E116+E135</f>
        <v>282627.54499999998</v>
      </c>
      <c r="G115" s="39" t="s">
        <v>61</v>
      </c>
      <c r="H115" s="41">
        <f t="shared" si="7"/>
        <v>282627.54499999998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163100</v>
      </c>
      <c r="D116" s="21">
        <f>D117+D120+D123+D126+D129+D132</f>
        <v>163100</v>
      </c>
      <c r="E116" s="21">
        <f>E117+E120+E123+E126+E129+E132</f>
        <v>163100</v>
      </c>
      <c r="G116" s="39" t="s">
        <v>583</v>
      </c>
      <c r="H116" s="41">
        <f t="shared" si="7"/>
        <v>163100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163100</v>
      </c>
      <c r="D117" s="2">
        <f>D118+D119</f>
        <v>163100</v>
      </c>
      <c r="E117" s="2">
        <f>E118+E119</f>
        <v>163100</v>
      </c>
      <c r="H117" s="41">
        <f t="shared" si="7"/>
        <v>163100</v>
      </c>
    </row>
    <row r="118" spans="1:10" ht="15" customHeight="1" outlineLevel="2">
      <c r="A118" s="130"/>
      <c r="B118" s="129" t="s">
        <v>855</v>
      </c>
      <c r="C118" s="128">
        <v>35000</v>
      </c>
      <c r="D118" s="128">
        <f>C118</f>
        <v>35000</v>
      </c>
      <c r="E118" s="128">
        <f>D118</f>
        <v>35000</v>
      </c>
      <c r="H118" s="41">
        <f t="shared" si="7"/>
        <v>35000</v>
      </c>
    </row>
    <row r="119" spans="1:10" ht="15" customHeight="1" outlineLevel="2">
      <c r="A119" s="130"/>
      <c r="B119" s="129" t="s">
        <v>860</v>
      </c>
      <c r="C119" s="128">
        <v>128100</v>
      </c>
      <c r="D119" s="128">
        <f>C119</f>
        <v>128100</v>
      </c>
      <c r="E119" s="128">
        <f>D119</f>
        <v>128100</v>
      </c>
      <c r="H119" s="41">
        <f t="shared" si="7"/>
        <v>128100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119527.545</v>
      </c>
      <c r="D135" s="21">
        <f>D136+D140+D143+D146+D149</f>
        <v>119527.545</v>
      </c>
      <c r="E135" s="21">
        <f>E136+E140+E143+E146+E149</f>
        <v>119527.545</v>
      </c>
      <c r="G135" s="39" t="s">
        <v>584</v>
      </c>
      <c r="H135" s="41">
        <f t="shared" si="11"/>
        <v>119527.545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35527.544999999998</v>
      </c>
      <c r="D136" s="2">
        <f>D137+D138+D139</f>
        <v>35527.544999999998</v>
      </c>
      <c r="E136" s="2">
        <f>E137+E138+E139</f>
        <v>35527.544999999998</v>
      </c>
      <c r="H136" s="41">
        <f t="shared" si="11"/>
        <v>35527.544999999998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30744.133000000002</v>
      </c>
      <c r="D138" s="128">
        <f t="shared" ref="D138:E139" si="12">C138</f>
        <v>30744.133000000002</v>
      </c>
      <c r="E138" s="128">
        <f t="shared" si="12"/>
        <v>30744.133000000002</v>
      </c>
      <c r="H138" s="41">
        <f t="shared" si="11"/>
        <v>30744.133000000002</v>
      </c>
    </row>
    <row r="139" spans="1:10" ht="15" customHeight="1" outlineLevel="2">
      <c r="A139" s="130"/>
      <c r="B139" s="129" t="s">
        <v>861</v>
      </c>
      <c r="C139" s="128">
        <v>4783.4120000000003</v>
      </c>
      <c r="D139" s="128">
        <f t="shared" si="12"/>
        <v>4783.4120000000003</v>
      </c>
      <c r="E139" s="128">
        <f t="shared" si="12"/>
        <v>4783.4120000000003</v>
      </c>
      <c r="H139" s="41">
        <f t="shared" si="11"/>
        <v>4783.4120000000003</v>
      </c>
    </row>
    <row r="140" spans="1:10" ht="15" customHeight="1" outlineLevel="1">
      <c r="A140" s="3">
        <v>8002</v>
      </c>
      <c r="B140" s="1" t="s">
        <v>204</v>
      </c>
      <c r="C140" s="2">
        <f>C141+C142</f>
        <v>84000</v>
      </c>
      <c r="D140" s="2">
        <f>D141+D142</f>
        <v>84000</v>
      </c>
      <c r="E140" s="2">
        <f>E141+E142</f>
        <v>84000</v>
      </c>
      <c r="H140" s="41">
        <f t="shared" si="11"/>
        <v>84000</v>
      </c>
    </row>
    <row r="141" spans="1:10" ht="15" customHeight="1" outlineLevel="2">
      <c r="A141" s="130"/>
      <c r="B141" s="129" t="s">
        <v>855</v>
      </c>
      <c r="C141" s="128">
        <v>84000</v>
      </c>
      <c r="D141" s="128">
        <f>C141</f>
        <v>84000</v>
      </c>
      <c r="E141" s="128">
        <f>D141</f>
        <v>84000</v>
      </c>
      <c r="H141" s="41">
        <f t="shared" si="11"/>
        <v>84000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3" t="s">
        <v>67</v>
      </c>
      <c r="B256" s="143"/>
      <c r="C256" s="143"/>
      <c r="D256" s="140" t="s">
        <v>853</v>
      </c>
      <c r="E256" s="140" t="s">
        <v>852</v>
      </c>
      <c r="G256" s="47" t="s">
        <v>589</v>
      </c>
      <c r="H256" s="48">
        <f>C257+C559</f>
        <v>1256627.5449999999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956562.70400000003</v>
      </c>
      <c r="D257" s="37">
        <f>D258+D550</f>
        <v>956562.70400000003</v>
      </c>
      <c r="E257" s="37">
        <f>E258+E550</f>
        <v>956562.70400000003</v>
      </c>
      <c r="G257" s="39" t="s">
        <v>60</v>
      </c>
      <c r="H257" s="41">
        <f>C257</f>
        <v>956562.70400000003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946562.70400000003</v>
      </c>
      <c r="D258" s="36">
        <f>D259+D339+D483+D547</f>
        <v>946562.70400000003</v>
      </c>
      <c r="E258" s="36">
        <f>E259+E339+E483+E547</f>
        <v>946562.70400000003</v>
      </c>
      <c r="G258" s="39" t="s">
        <v>57</v>
      </c>
      <c r="H258" s="41">
        <f t="shared" ref="H258:H321" si="21">C258</f>
        <v>946562.70400000003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564908.70400000003</v>
      </c>
      <c r="D259" s="33">
        <f>D260+D263+D314</f>
        <v>564908.70400000003</v>
      </c>
      <c r="E259" s="33">
        <f>E260+E263+E314</f>
        <v>564908.70400000003</v>
      </c>
      <c r="G259" s="39" t="s">
        <v>590</v>
      </c>
      <c r="H259" s="41">
        <f t="shared" si="21"/>
        <v>564908.70400000003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2976</v>
      </c>
      <c r="D260" s="32">
        <f>SUM(D261:D262)</f>
        <v>2976</v>
      </c>
      <c r="E260" s="32">
        <f>SUM(E261:E262)</f>
        <v>2976</v>
      </c>
      <c r="H260" s="41">
        <f t="shared" si="21"/>
        <v>2976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2016</v>
      </c>
      <c r="D262" s="5">
        <f>C262</f>
        <v>2016</v>
      </c>
      <c r="E262" s="5">
        <f>D262</f>
        <v>2016</v>
      </c>
      <c r="H262" s="41">
        <f t="shared" si="21"/>
        <v>2016</v>
      </c>
    </row>
    <row r="263" spans="1:10" outlineLevel="1">
      <c r="A263" s="154" t="s">
        <v>269</v>
      </c>
      <c r="B263" s="155"/>
      <c r="C263" s="32">
        <f>C264+C265+C289+C296+C298+C302+C305+C308+C313</f>
        <v>561932.70400000003</v>
      </c>
      <c r="D263" s="32">
        <f>D264+D265+D289+D296+D298+D302+D305+D308+D313</f>
        <v>561932.70400000003</v>
      </c>
      <c r="E263" s="32">
        <f>E264+E265+E289+E296+E298+E302+E305+E308+E313</f>
        <v>561932.70400000003</v>
      </c>
      <c r="H263" s="41">
        <f t="shared" si="21"/>
        <v>561932.70400000003</v>
      </c>
    </row>
    <row r="264" spans="1:10" outlineLevel="2">
      <c r="A264" s="6">
        <v>1101</v>
      </c>
      <c r="B264" s="4" t="s">
        <v>34</v>
      </c>
      <c r="C264" s="5">
        <v>210292.5</v>
      </c>
      <c r="D264" s="5">
        <f>C264</f>
        <v>210292.5</v>
      </c>
      <c r="E264" s="5">
        <f>D264</f>
        <v>210292.5</v>
      </c>
      <c r="H264" s="41">
        <f t="shared" si="21"/>
        <v>210292.5</v>
      </c>
    </row>
    <row r="265" spans="1:10" outlineLevel="2">
      <c r="A265" s="6">
        <v>1101</v>
      </c>
      <c r="B265" s="4" t="s">
        <v>35</v>
      </c>
      <c r="C265" s="5">
        <v>247752</v>
      </c>
      <c r="D265" s="5">
        <v>247752</v>
      </c>
      <c r="E265" s="5">
        <v>247752</v>
      </c>
      <c r="H265" s="41">
        <f t="shared" si="21"/>
        <v>247752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</v>
      </c>
      <c r="D289" s="5">
        <v>900</v>
      </c>
      <c r="E289" s="5">
        <v>900</v>
      </c>
      <c r="H289" s="41">
        <f t="shared" si="21"/>
        <v>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14160</v>
      </c>
      <c r="D298" s="5">
        <v>14160</v>
      </c>
      <c r="E298" s="5">
        <v>14160</v>
      </c>
      <c r="H298" s="41">
        <f t="shared" si="21"/>
        <v>14160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5329.9160000000002</v>
      </c>
      <c r="D305" s="5">
        <v>5329.9160000000002</v>
      </c>
      <c r="E305" s="5">
        <v>5329.9160000000002</v>
      </c>
      <c r="H305" s="41">
        <f t="shared" si="21"/>
        <v>5329.9160000000002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82898.288</v>
      </c>
      <c r="D308" s="5">
        <v>82898.288</v>
      </c>
      <c r="E308" s="5">
        <v>82898.288</v>
      </c>
      <c r="H308" s="41">
        <f t="shared" si="21"/>
        <v>82898.288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282180</v>
      </c>
      <c r="D339" s="33">
        <f>D340+D444+D482</f>
        <v>282180</v>
      </c>
      <c r="E339" s="33">
        <f>E340+E444+E482</f>
        <v>282180</v>
      </c>
      <c r="G339" s="39" t="s">
        <v>591</v>
      </c>
      <c r="H339" s="41">
        <f t="shared" si="28"/>
        <v>282180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281180</v>
      </c>
      <c r="D340" s="32">
        <f>D341+D342+D343+D344+D347+D348+D353+D356+D357+D362+D367+BH290668+D371+D372+D373+D376+D377+D378+D382+D388+D391+D392+D395+D398+D399+D404+D407+D408+D409+D412+D415+D416+D419+D420+D421+D422+D429+D443</f>
        <v>281180</v>
      </c>
      <c r="E340" s="32">
        <f>E341+E342+E343+E344+E347+E348+E353+E356+E357+E362+E367+BI290668+E371+E372+E373+E376+E377+E378+E382+E388+E391+E392+E395+E398+E399+E404+E407+E408+E409+E412+E415+E416+E419+E420+E421+E422+E429+E443</f>
        <v>281180</v>
      </c>
      <c r="H340" s="41">
        <f t="shared" si="28"/>
        <v>281180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8000</v>
      </c>
      <c r="D342" s="5">
        <f t="shared" ref="D342:E343" si="31">C342</f>
        <v>8000</v>
      </c>
      <c r="E342" s="5">
        <f t="shared" si="31"/>
        <v>8000</v>
      </c>
      <c r="H342" s="41">
        <f t="shared" si="28"/>
        <v>8000</v>
      </c>
    </row>
    <row r="343" spans="1:10" outlineLevel="2">
      <c r="A343" s="6">
        <v>2201</v>
      </c>
      <c r="B343" s="4" t="s">
        <v>41</v>
      </c>
      <c r="C343" s="5">
        <v>60000</v>
      </c>
      <c r="D343" s="5">
        <f t="shared" si="31"/>
        <v>60000</v>
      </c>
      <c r="E343" s="5">
        <f t="shared" si="31"/>
        <v>60000</v>
      </c>
      <c r="H343" s="41">
        <f t="shared" si="28"/>
        <v>60000</v>
      </c>
    </row>
    <row r="344" spans="1:10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28"/>
        <v>5000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34000</v>
      </c>
      <c r="D348" s="5">
        <f>SUM(D349:D352)</f>
        <v>34000</v>
      </c>
      <c r="E348" s="5">
        <f>SUM(E349:E352)</f>
        <v>34000</v>
      </c>
      <c r="H348" s="41">
        <f t="shared" si="28"/>
        <v>34000</v>
      </c>
    </row>
    <row r="349" spans="1:10" outlineLevel="3">
      <c r="A349" s="29"/>
      <c r="B349" s="28" t="s">
        <v>278</v>
      </c>
      <c r="C349" s="30">
        <v>34000</v>
      </c>
      <c r="D349" s="30">
        <f>C349</f>
        <v>34000</v>
      </c>
      <c r="E349" s="30">
        <f>D349</f>
        <v>34000</v>
      </c>
      <c r="H349" s="41">
        <f t="shared" si="28"/>
        <v>34000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7500</v>
      </c>
      <c r="D357" s="5">
        <f>SUM(D358:D361)</f>
        <v>7500</v>
      </c>
      <c r="E357" s="5">
        <f>SUM(E358:E361)</f>
        <v>7500</v>
      </c>
      <c r="H357" s="41">
        <f t="shared" si="28"/>
        <v>7500</v>
      </c>
    </row>
    <row r="358" spans="1:8" outlineLevel="3">
      <c r="A358" s="29"/>
      <c r="B358" s="28" t="s">
        <v>286</v>
      </c>
      <c r="C358" s="30">
        <v>5500</v>
      </c>
      <c r="D358" s="30">
        <f>C358</f>
        <v>5500</v>
      </c>
      <c r="E358" s="30">
        <f>D358</f>
        <v>5500</v>
      </c>
      <c r="H358" s="41">
        <f t="shared" si="28"/>
        <v>5500</v>
      </c>
    </row>
    <row r="359" spans="1:8" outlineLevel="3">
      <c r="A359" s="29"/>
      <c r="B359" s="28" t="s">
        <v>287</v>
      </c>
      <c r="C359" s="30">
        <v>1400</v>
      </c>
      <c r="D359" s="30">
        <f t="shared" ref="D359:E361" si="35">C359</f>
        <v>1400</v>
      </c>
      <c r="E359" s="30">
        <f t="shared" si="35"/>
        <v>1400</v>
      </c>
      <c r="H359" s="41">
        <f t="shared" si="28"/>
        <v>1400</v>
      </c>
    </row>
    <row r="360" spans="1:8" outlineLevel="3">
      <c r="A360" s="29"/>
      <c r="B360" s="28" t="s">
        <v>288</v>
      </c>
      <c r="C360" s="30">
        <v>600</v>
      </c>
      <c r="D360" s="30">
        <f t="shared" si="35"/>
        <v>600</v>
      </c>
      <c r="E360" s="30">
        <f t="shared" si="35"/>
        <v>600</v>
      </c>
      <c r="H360" s="41">
        <f t="shared" si="28"/>
        <v>600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9000</v>
      </c>
      <c r="D362" s="5">
        <f>SUM(D363:D366)</f>
        <v>9000</v>
      </c>
      <c r="E362" s="5">
        <f>SUM(E363:E366)</f>
        <v>9000</v>
      </c>
      <c r="H362" s="41">
        <f t="shared" si="28"/>
        <v>9000</v>
      </c>
    </row>
    <row r="363" spans="1:8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outlineLevel="3">
      <c r="A364" s="29"/>
      <c r="B364" s="28" t="s">
        <v>292</v>
      </c>
      <c r="C364" s="30">
        <v>6000</v>
      </c>
      <c r="D364" s="30">
        <f t="shared" ref="D364:E366" si="36">C364</f>
        <v>6000</v>
      </c>
      <c r="E364" s="30">
        <f t="shared" si="36"/>
        <v>6000</v>
      </c>
      <c r="H364" s="41">
        <f t="shared" si="28"/>
        <v>6000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1">
        <f t="shared" si="41"/>
        <v>6000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  <c r="H394" s="41">
        <f t="shared" si="41"/>
        <v>6000</v>
      </c>
    </row>
    <row r="395" spans="1:8" outlineLevel="2">
      <c r="A395" s="6">
        <v>2201</v>
      </c>
      <c r="B395" s="4" t="s">
        <v>115</v>
      </c>
      <c r="C395" s="5">
        <f>SUM(C396:C397)</f>
        <v>3000</v>
      </c>
      <c r="D395" s="5">
        <f>SUM(D396:D397)</f>
        <v>3000</v>
      </c>
      <c r="E395" s="5">
        <f>SUM(E396:E397)</f>
        <v>3000</v>
      </c>
      <c r="H395" s="41">
        <f t="shared" si="41"/>
        <v>3000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outlineLevel="3">
      <c r="A397" s="29"/>
      <c r="B397" s="28" t="s">
        <v>316</v>
      </c>
      <c r="C397" s="30">
        <v>1000</v>
      </c>
      <c r="D397" s="30">
        <f t="shared" si="43"/>
        <v>1000</v>
      </c>
      <c r="E397" s="30">
        <f t="shared" si="43"/>
        <v>1000</v>
      </c>
      <c r="H397" s="41">
        <f t="shared" si="41"/>
        <v>1000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1500</v>
      </c>
      <c r="D412" s="5">
        <f>SUM(D413:D414)</f>
        <v>1500</v>
      </c>
      <c r="E412" s="5">
        <f>SUM(E413:E414)</f>
        <v>1500</v>
      </c>
      <c r="H412" s="41">
        <f t="shared" si="41"/>
        <v>1500</v>
      </c>
    </row>
    <row r="413" spans="1:8" outlineLevel="3" collapsed="1">
      <c r="A413" s="29"/>
      <c r="B413" s="28" t="s">
        <v>328</v>
      </c>
      <c r="C413" s="30">
        <v>1500</v>
      </c>
      <c r="D413" s="30">
        <f t="shared" ref="D413:E415" si="46">C413</f>
        <v>1500</v>
      </c>
      <c r="E413" s="30">
        <f t="shared" si="46"/>
        <v>1500</v>
      </c>
      <c r="H413" s="41">
        <f t="shared" si="41"/>
        <v>1500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118000</v>
      </c>
      <c r="D429" s="5">
        <f>SUM(D430:D442)</f>
        <v>118000</v>
      </c>
      <c r="E429" s="5">
        <f>SUM(E430:E442)</f>
        <v>118000</v>
      </c>
      <c r="H429" s="41">
        <f t="shared" si="41"/>
        <v>118000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60000</v>
      </c>
      <c r="D431" s="30">
        <f t="shared" ref="D431:E442" si="49">C431</f>
        <v>60000</v>
      </c>
      <c r="E431" s="30">
        <f t="shared" si="49"/>
        <v>60000</v>
      </c>
      <c r="H431" s="41">
        <f t="shared" si="41"/>
        <v>60000</v>
      </c>
    </row>
    <row r="432" spans="1:8" outlineLevel="3">
      <c r="A432" s="29"/>
      <c r="B432" s="28" t="s">
        <v>345</v>
      </c>
      <c r="C432" s="30">
        <v>12000</v>
      </c>
      <c r="D432" s="30">
        <f t="shared" si="49"/>
        <v>12000</v>
      </c>
      <c r="E432" s="30">
        <f t="shared" si="49"/>
        <v>12000</v>
      </c>
      <c r="H432" s="41">
        <f t="shared" si="41"/>
        <v>12000</v>
      </c>
    </row>
    <row r="433" spans="1:8" outlineLevel="3">
      <c r="A433" s="29"/>
      <c r="B433" s="28" t="s">
        <v>346</v>
      </c>
      <c r="C433" s="30">
        <v>5000</v>
      </c>
      <c r="D433" s="30">
        <f t="shared" si="49"/>
        <v>5000</v>
      </c>
      <c r="E433" s="30">
        <f t="shared" si="49"/>
        <v>5000</v>
      </c>
      <c r="H433" s="41">
        <f t="shared" si="41"/>
        <v>5000</v>
      </c>
    </row>
    <row r="434" spans="1:8" outlineLevel="3">
      <c r="A434" s="29"/>
      <c r="B434" s="28" t="s">
        <v>347</v>
      </c>
      <c r="C434" s="30">
        <v>6000</v>
      </c>
      <c r="D434" s="30">
        <f t="shared" si="49"/>
        <v>6000</v>
      </c>
      <c r="E434" s="30">
        <f t="shared" si="49"/>
        <v>6000</v>
      </c>
      <c r="H434" s="41">
        <f t="shared" si="41"/>
        <v>6000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25000</v>
      </c>
      <c r="D441" s="30">
        <f t="shared" si="49"/>
        <v>25000</v>
      </c>
      <c r="E441" s="30">
        <f t="shared" si="49"/>
        <v>25000</v>
      </c>
      <c r="H441" s="41">
        <f t="shared" si="41"/>
        <v>25000</v>
      </c>
    </row>
    <row r="442" spans="1:8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1000</v>
      </c>
      <c r="D444" s="32">
        <f>D445+D454+D455+D459+D462+D463+D468+D474+D477+D480+D481+D450</f>
        <v>1000</v>
      </c>
      <c r="E444" s="32">
        <f>E445+E454+E455+E459+E462+E463+E468+E474+E477+E480+E481+E450</f>
        <v>1000</v>
      </c>
      <c r="H444" s="41">
        <f t="shared" si="41"/>
        <v>1000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29474</v>
      </c>
      <c r="D483" s="35">
        <f>D484+D504+D509+D522+D528+D538</f>
        <v>29474</v>
      </c>
      <c r="E483" s="35">
        <f>E484+E504+E509+E522+E528+E538</f>
        <v>29474</v>
      </c>
      <c r="G483" s="39" t="s">
        <v>592</v>
      </c>
      <c r="H483" s="41">
        <f t="shared" si="51"/>
        <v>29474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17500</v>
      </c>
      <c r="D484" s="32">
        <f>D485+D486+D490+D491+D494+D497+D500+D501+D502+D503</f>
        <v>17500</v>
      </c>
      <c r="E484" s="32">
        <f>E485+E486+E490+E491+E494+E497+E500+E501+E502+E503</f>
        <v>17500</v>
      </c>
      <c r="H484" s="41">
        <f t="shared" si="51"/>
        <v>17500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  <c r="H486" s="41">
        <f t="shared" si="51"/>
        <v>4000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12000</v>
      </c>
      <c r="D500" s="5">
        <f t="shared" si="59"/>
        <v>12000</v>
      </c>
      <c r="E500" s="5">
        <f t="shared" si="59"/>
        <v>12000</v>
      </c>
      <c r="H500" s="41">
        <f t="shared" si="51"/>
        <v>12000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10000</v>
      </c>
      <c r="D509" s="32">
        <f>D510+D511+D512+D513+D517+D518+D519+D520+D521</f>
        <v>10000</v>
      </c>
      <c r="E509" s="32">
        <f>E510+E511+E512+E513+E517+E518+E519+E520+E521</f>
        <v>10000</v>
      </c>
      <c r="F509" s="51"/>
      <c r="H509" s="41">
        <f t="shared" si="51"/>
        <v>10000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974</v>
      </c>
      <c r="D538" s="32">
        <f>SUM(D539:D544)</f>
        <v>974</v>
      </c>
      <c r="E538" s="32">
        <f>SUM(E539:E544)</f>
        <v>974</v>
      </c>
      <c r="H538" s="41">
        <f t="shared" si="63"/>
        <v>974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974</v>
      </c>
      <c r="D540" s="5">
        <f t="shared" ref="D540:E543" si="66">C540</f>
        <v>974</v>
      </c>
      <c r="E540" s="5">
        <f t="shared" si="66"/>
        <v>974</v>
      </c>
      <c r="H540" s="41">
        <f t="shared" si="63"/>
        <v>974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70000</v>
      </c>
      <c r="D547" s="35">
        <f>D548+D549</f>
        <v>70000</v>
      </c>
      <c r="E547" s="35">
        <f>E548+E549</f>
        <v>70000</v>
      </c>
      <c r="G547" s="39" t="s">
        <v>593</v>
      </c>
      <c r="H547" s="41">
        <f t="shared" si="63"/>
        <v>70000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>
        <v>60000</v>
      </c>
      <c r="D548" s="32">
        <f>C548</f>
        <v>60000</v>
      </c>
      <c r="E548" s="32">
        <f>D548</f>
        <v>60000</v>
      </c>
      <c r="H548" s="41">
        <f t="shared" si="63"/>
        <v>60000</v>
      </c>
    </row>
    <row r="549" spans="1:10" outlineLevel="1">
      <c r="A549" s="154" t="s">
        <v>451</v>
      </c>
      <c r="B549" s="155"/>
      <c r="C549" s="32">
        <v>10000</v>
      </c>
      <c r="D549" s="32">
        <f>C549</f>
        <v>10000</v>
      </c>
      <c r="E549" s="32">
        <f>D549</f>
        <v>10000</v>
      </c>
      <c r="H549" s="41">
        <f t="shared" si="63"/>
        <v>10000</v>
      </c>
    </row>
    <row r="550" spans="1:10">
      <c r="A550" s="160" t="s">
        <v>455</v>
      </c>
      <c r="B550" s="161"/>
      <c r="C550" s="36">
        <f>C551</f>
        <v>10000</v>
      </c>
      <c r="D550" s="36">
        <f>D551</f>
        <v>10000</v>
      </c>
      <c r="E550" s="36">
        <f>E551</f>
        <v>10000</v>
      </c>
      <c r="G550" s="39" t="s">
        <v>59</v>
      </c>
      <c r="H550" s="41">
        <f t="shared" si="63"/>
        <v>10000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10000</v>
      </c>
      <c r="D551" s="33">
        <f>D552+D556</f>
        <v>10000</v>
      </c>
      <c r="E551" s="33">
        <f>E552+E556</f>
        <v>10000</v>
      </c>
      <c r="G551" s="39" t="s">
        <v>594</v>
      </c>
      <c r="H551" s="41">
        <f t="shared" si="63"/>
        <v>10000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10000</v>
      </c>
      <c r="D552" s="32">
        <f>SUM(D553:D555)</f>
        <v>10000</v>
      </c>
      <c r="E552" s="32">
        <f>SUM(E553:E555)</f>
        <v>10000</v>
      </c>
      <c r="H552" s="41">
        <f t="shared" si="63"/>
        <v>10000</v>
      </c>
    </row>
    <row r="553" spans="1:10" outlineLevel="2" collapsed="1">
      <c r="A553" s="6">
        <v>5500</v>
      </c>
      <c r="B553" s="4" t="s">
        <v>458</v>
      </c>
      <c r="C553" s="5">
        <v>10000</v>
      </c>
      <c r="D553" s="5">
        <f t="shared" ref="D553:E555" si="67">C553</f>
        <v>10000</v>
      </c>
      <c r="E553" s="5">
        <f t="shared" si="67"/>
        <v>10000</v>
      </c>
      <c r="H553" s="41">
        <f t="shared" si="63"/>
        <v>10000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300064.84100000001</v>
      </c>
      <c r="D559" s="37">
        <f>D560+D716+D725</f>
        <v>300064.84100000001</v>
      </c>
      <c r="E559" s="37">
        <f>E560+E716+E725</f>
        <v>300064.84100000001</v>
      </c>
      <c r="G559" s="39" t="s">
        <v>62</v>
      </c>
      <c r="H559" s="41">
        <f t="shared" si="63"/>
        <v>300064.84100000001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282627.54500000004</v>
      </c>
      <c r="D560" s="36">
        <f>D561+D638+D642+D645</f>
        <v>282627.54500000004</v>
      </c>
      <c r="E560" s="36">
        <f>E561+E638+E642+E645</f>
        <v>282627.54500000004</v>
      </c>
      <c r="G560" s="39" t="s">
        <v>61</v>
      </c>
      <c r="H560" s="41">
        <f t="shared" si="63"/>
        <v>282627.54500000004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282627.54500000004</v>
      </c>
      <c r="D561" s="38">
        <f>D562+D567+D568+D569+D576+D577+D581+D584+D585+D586+D587+D592+D595+D599+D603+D610+D616+D628</f>
        <v>282627.54500000004</v>
      </c>
      <c r="E561" s="38">
        <f>E562+E567+E568+E569+E576+E577+E581+E584+E585+E586+E587+E592+E595+E599+E603+E610+E616+E628</f>
        <v>282627.54500000004</v>
      </c>
      <c r="G561" s="39" t="s">
        <v>595</v>
      </c>
      <c r="H561" s="41">
        <f t="shared" si="63"/>
        <v>282627.54500000004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5000</v>
      </c>
      <c r="D562" s="32">
        <f>SUM(D563:D566)</f>
        <v>5000</v>
      </c>
      <c r="E562" s="32">
        <f>SUM(E563:E566)</f>
        <v>5000</v>
      </c>
      <c r="H562" s="41">
        <f t="shared" si="63"/>
        <v>5000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5000</v>
      </c>
      <c r="D566" s="5">
        <f t="shared" si="68"/>
        <v>5000</v>
      </c>
      <c r="E566" s="5">
        <f t="shared" si="68"/>
        <v>5000</v>
      </c>
      <c r="H566" s="41">
        <f t="shared" si="63"/>
        <v>5000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112000</v>
      </c>
      <c r="D569" s="32">
        <f>SUM(D570:D575)</f>
        <v>112000</v>
      </c>
      <c r="E569" s="32">
        <f>SUM(E570:E575)</f>
        <v>112000</v>
      </c>
      <c r="H569" s="41">
        <f t="shared" si="63"/>
        <v>112000</v>
      </c>
    </row>
    <row r="570" spans="1:10" outlineLevel="2">
      <c r="A570" s="7">
        <v>6603</v>
      </c>
      <c r="B570" s="4" t="s">
        <v>474</v>
      </c>
      <c r="C570" s="5">
        <v>112000</v>
      </c>
      <c r="D570" s="5">
        <f>C570</f>
        <v>112000</v>
      </c>
      <c r="E570" s="5">
        <f>D570</f>
        <v>112000</v>
      </c>
      <c r="H570" s="41">
        <f t="shared" si="63"/>
        <v>112000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20000</v>
      </c>
      <c r="D576" s="32">
        <f>C576</f>
        <v>20000</v>
      </c>
      <c r="E576" s="32">
        <f>D576</f>
        <v>20000</v>
      </c>
      <c r="H576" s="41">
        <f t="shared" si="63"/>
        <v>20000</v>
      </c>
    </row>
    <row r="577" spans="1:8" outlineLevel="1">
      <c r="A577" s="154" t="s">
        <v>481</v>
      </c>
      <c r="B577" s="155"/>
      <c r="C577" s="32">
        <f>SUM(C578:C580)</f>
        <v>1000</v>
      </c>
      <c r="D577" s="32">
        <f>SUM(D578:D580)</f>
        <v>1000</v>
      </c>
      <c r="E577" s="32">
        <f>SUM(E578:E580)</f>
        <v>1000</v>
      </c>
      <c r="H577" s="41">
        <f t="shared" si="63"/>
        <v>1000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1000</v>
      </c>
      <c r="D580" s="5">
        <f t="shared" si="70"/>
        <v>1000</v>
      </c>
      <c r="E580" s="5">
        <f t="shared" si="70"/>
        <v>1000</v>
      </c>
      <c r="H580" s="41">
        <f t="shared" si="71"/>
        <v>1000</v>
      </c>
    </row>
    <row r="581" spans="1:8" outlineLevel="1">
      <c r="A581" s="154" t="s">
        <v>485</v>
      </c>
      <c r="B581" s="155"/>
      <c r="C581" s="32">
        <f>SUM(C582:C583)</f>
        <v>7015</v>
      </c>
      <c r="D581" s="32">
        <f>SUM(D582:D583)</f>
        <v>7015</v>
      </c>
      <c r="E581" s="32">
        <f>SUM(E582:E583)</f>
        <v>7015</v>
      </c>
      <c r="H581" s="41">
        <f t="shared" si="71"/>
        <v>7015</v>
      </c>
    </row>
    <row r="582" spans="1:8" outlineLevel="2">
      <c r="A582" s="7">
        <v>6606</v>
      </c>
      <c r="B582" s="4" t="s">
        <v>486</v>
      </c>
      <c r="C582" s="5">
        <v>5000</v>
      </c>
      <c r="D582" s="5">
        <f t="shared" ref="D582:E586" si="72">C582</f>
        <v>5000</v>
      </c>
      <c r="E582" s="5">
        <f t="shared" si="72"/>
        <v>5000</v>
      </c>
      <c r="H582" s="41">
        <f t="shared" si="71"/>
        <v>5000</v>
      </c>
    </row>
    <row r="583" spans="1:8" outlineLevel="2">
      <c r="A583" s="7">
        <v>6606</v>
      </c>
      <c r="B583" s="4" t="s">
        <v>487</v>
      </c>
      <c r="C583" s="5">
        <v>2015</v>
      </c>
      <c r="D583" s="5">
        <f t="shared" si="72"/>
        <v>2015</v>
      </c>
      <c r="E583" s="5">
        <f t="shared" si="72"/>
        <v>2015</v>
      </c>
      <c r="H583" s="41">
        <f t="shared" si="71"/>
        <v>2015</v>
      </c>
    </row>
    <row r="584" spans="1:8" outlineLevel="1">
      <c r="A584" s="154" t="s">
        <v>488</v>
      </c>
      <c r="B584" s="155"/>
      <c r="C584" s="32">
        <v>1000</v>
      </c>
      <c r="D584" s="32">
        <f t="shared" si="72"/>
        <v>1000</v>
      </c>
      <c r="E584" s="32">
        <f t="shared" si="72"/>
        <v>1000</v>
      </c>
      <c r="H584" s="41">
        <f t="shared" si="71"/>
        <v>1000</v>
      </c>
    </row>
    <row r="585" spans="1:8" outlineLevel="1" collapsed="1">
      <c r="A585" s="154" t="s">
        <v>489</v>
      </c>
      <c r="B585" s="155"/>
      <c r="C585" s="32">
        <v>1340.6780000000001</v>
      </c>
      <c r="D585" s="32">
        <f t="shared" si="72"/>
        <v>1340.6780000000001</v>
      </c>
      <c r="E585" s="32">
        <f t="shared" si="72"/>
        <v>1340.6780000000001</v>
      </c>
      <c r="H585" s="41">
        <f t="shared" si="71"/>
        <v>1340.6780000000001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1000</v>
      </c>
      <c r="D587" s="32">
        <f>SUM(D588:D591)</f>
        <v>1000</v>
      </c>
      <c r="E587" s="32">
        <f>SUM(E588:E591)</f>
        <v>1000</v>
      </c>
      <c r="H587" s="41">
        <f t="shared" si="71"/>
        <v>1000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1000</v>
      </c>
      <c r="D591" s="5">
        <f t="shared" si="73"/>
        <v>1000</v>
      </c>
      <c r="E591" s="5">
        <f t="shared" si="73"/>
        <v>1000</v>
      </c>
      <c r="H591" s="41">
        <f t="shared" si="71"/>
        <v>1000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55000</v>
      </c>
      <c r="D595" s="32">
        <f>SUM(D596:D598)</f>
        <v>55000</v>
      </c>
      <c r="E595" s="32">
        <f>SUM(E596:E598)</f>
        <v>55000</v>
      </c>
      <c r="H595" s="41">
        <f t="shared" si="71"/>
        <v>55000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55000</v>
      </c>
      <c r="D597" s="5">
        <f t="shared" ref="D597:E598" si="74">C597</f>
        <v>55000</v>
      </c>
      <c r="E597" s="5">
        <f t="shared" si="74"/>
        <v>55000</v>
      </c>
      <c r="H597" s="41">
        <f t="shared" si="71"/>
        <v>55000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2000</v>
      </c>
      <c r="D599" s="32">
        <f>SUM(D600:D602)</f>
        <v>2000</v>
      </c>
      <c r="E599" s="32">
        <f>SUM(E600:E602)</f>
        <v>2000</v>
      </c>
      <c r="H599" s="41">
        <f t="shared" si="71"/>
        <v>2000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2000</v>
      </c>
      <c r="D602" s="5">
        <f t="shared" si="75"/>
        <v>2000</v>
      </c>
      <c r="E602" s="5">
        <f t="shared" si="75"/>
        <v>2000</v>
      </c>
      <c r="H602" s="41">
        <f t="shared" si="71"/>
        <v>2000</v>
      </c>
    </row>
    <row r="603" spans="1:8" outlineLevel="1">
      <c r="A603" s="154" t="s">
        <v>506</v>
      </c>
      <c r="B603" s="155"/>
      <c r="C603" s="32">
        <f>SUM(C604:C609)</f>
        <v>2368.221</v>
      </c>
      <c r="D603" s="32">
        <f>SUM(D604:D609)</f>
        <v>2368.221</v>
      </c>
      <c r="E603" s="32">
        <f>SUM(E604:E609)</f>
        <v>2368.221</v>
      </c>
      <c r="H603" s="41">
        <f t="shared" si="71"/>
        <v>2368.221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883.08100000000002</v>
      </c>
      <c r="D608" s="5">
        <f t="shared" si="76"/>
        <v>883.08100000000002</v>
      </c>
      <c r="E608" s="5">
        <f t="shared" si="76"/>
        <v>883.08100000000002</v>
      </c>
      <c r="H608" s="41">
        <f t="shared" si="71"/>
        <v>883.08100000000002</v>
      </c>
    </row>
    <row r="609" spans="1:8" outlineLevel="2">
      <c r="A609" s="7">
        <v>6614</v>
      </c>
      <c r="B609" s="4" t="s">
        <v>512</v>
      </c>
      <c r="C609" s="5">
        <v>1485.14</v>
      </c>
      <c r="D609" s="5">
        <f t="shared" si="76"/>
        <v>1485.14</v>
      </c>
      <c r="E609" s="5">
        <f t="shared" si="76"/>
        <v>1485.14</v>
      </c>
      <c r="H609" s="41">
        <f t="shared" si="71"/>
        <v>1485.14</v>
      </c>
    </row>
    <row r="610" spans="1:8" outlineLevel="1">
      <c r="A610" s="154" t="s">
        <v>513</v>
      </c>
      <c r="B610" s="155"/>
      <c r="C610" s="32">
        <f>SUM(C611:C615)</f>
        <v>40125.409</v>
      </c>
      <c r="D610" s="32">
        <f>SUM(D611:D615)</f>
        <v>40125.409</v>
      </c>
      <c r="E610" s="32">
        <f>SUM(E611:E615)</f>
        <v>40125.409</v>
      </c>
      <c r="H610" s="41">
        <f t="shared" si="71"/>
        <v>40125.409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385.90499999999997</v>
      </c>
      <c r="D612" s="5">
        <f t="shared" ref="D612:E615" si="77">C612</f>
        <v>385.90499999999997</v>
      </c>
      <c r="E612" s="5">
        <f t="shared" si="77"/>
        <v>385.90499999999997</v>
      </c>
      <c r="H612" s="41">
        <f t="shared" si="71"/>
        <v>385.90499999999997</v>
      </c>
    </row>
    <row r="613" spans="1:8" outlineLevel="2">
      <c r="A613" s="7">
        <v>6615</v>
      </c>
      <c r="B613" s="4" t="s">
        <v>516</v>
      </c>
      <c r="C613" s="5">
        <v>38100</v>
      </c>
      <c r="D613" s="5">
        <f t="shared" si="77"/>
        <v>38100</v>
      </c>
      <c r="E613" s="5">
        <f t="shared" si="77"/>
        <v>38100</v>
      </c>
      <c r="H613" s="41">
        <f t="shared" si="71"/>
        <v>38100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1639.5039999999999</v>
      </c>
      <c r="D615" s="5">
        <f t="shared" si="77"/>
        <v>1639.5039999999999</v>
      </c>
      <c r="E615" s="5">
        <f t="shared" si="77"/>
        <v>1639.5039999999999</v>
      </c>
      <c r="H615" s="41">
        <f t="shared" si="71"/>
        <v>1639.5039999999999</v>
      </c>
    </row>
    <row r="616" spans="1:8" outlineLevel="1">
      <c r="A616" s="154" t="s">
        <v>519</v>
      </c>
      <c r="B616" s="155"/>
      <c r="C616" s="32">
        <f>SUM(C617:C627)</f>
        <v>34778.237000000001</v>
      </c>
      <c r="D616" s="32">
        <f>SUM(D617:D627)</f>
        <v>34778.237000000001</v>
      </c>
      <c r="E616" s="32">
        <f>SUM(E617:E627)</f>
        <v>34778.237000000001</v>
      </c>
      <c r="H616" s="41">
        <f t="shared" si="71"/>
        <v>34778.237000000001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34778.237000000001</v>
      </c>
      <c r="D620" s="5">
        <f t="shared" si="78"/>
        <v>34778.237000000001</v>
      </c>
      <c r="E620" s="5">
        <f t="shared" si="78"/>
        <v>34778.237000000001</v>
      </c>
      <c r="H620" s="41">
        <f t="shared" si="71"/>
        <v>34778.237000000001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17437.295999999998</v>
      </c>
      <c r="D716" s="36">
        <f>D717</f>
        <v>17437.295999999998</v>
      </c>
      <c r="E716" s="36">
        <f>E717</f>
        <v>17437.295999999998</v>
      </c>
      <c r="G716" s="39" t="s">
        <v>66</v>
      </c>
      <c r="H716" s="41">
        <f t="shared" si="92"/>
        <v>17437.295999999998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17437.295999999998</v>
      </c>
      <c r="D717" s="33">
        <f>D718+D722</f>
        <v>17437.295999999998</v>
      </c>
      <c r="E717" s="33">
        <f>E718+E722</f>
        <v>17437.295999999998</v>
      </c>
      <c r="G717" s="39" t="s">
        <v>599</v>
      </c>
      <c r="H717" s="41">
        <f t="shared" si="92"/>
        <v>17437.295999999998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17437.295999999998</v>
      </c>
      <c r="D718" s="31">
        <f>SUM(D719:D721)</f>
        <v>17437.295999999998</v>
      </c>
      <c r="E718" s="31">
        <f>SUM(E719:E721)</f>
        <v>17437.295999999998</v>
      </c>
      <c r="H718" s="41">
        <f t="shared" si="92"/>
        <v>17437.295999999998</v>
      </c>
    </row>
    <row r="719" spans="1:10" ht="15" customHeight="1" outlineLevel="2">
      <c r="A719" s="6">
        <v>10950</v>
      </c>
      <c r="B719" s="4" t="s">
        <v>572</v>
      </c>
      <c r="C719" s="5">
        <v>17437.295999999998</v>
      </c>
      <c r="D719" s="5">
        <f>C719</f>
        <v>17437.295999999998</v>
      </c>
      <c r="E719" s="5">
        <f>D719</f>
        <v>17437.295999999998</v>
      </c>
      <c r="H719" s="41">
        <f t="shared" si="92"/>
        <v>17437.295999999998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8"/>
  <sheetViews>
    <sheetView rightToLeft="1" tabSelected="1" topLeftCell="A114" workbookViewId="0">
      <selection activeCell="A116" sqref="A116:B11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7" customWidth="1"/>
    <col min="4" max="4" width="19.85546875" customWidth="1"/>
    <col min="5" max="5" width="18.28515625" customWidth="1"/>
    <col min="7" max="7" width="15.5703125" bestFit="1" customWidth="1"/>
    <col min="8" max="8" width="27.42578125" customWidth="1"/>
    <col min="9" max="9" width="15.42578125" bestFit="1" customWidth="1"/>
    <col min="10" max="10" width="20.42578125" bestFit="1" customWidth="1"/>
  </cols>
  <sheetData>
    <row r="1" spans="1:14" ht="18.75">
      <c r="A1" s="143" t="s">
        <v>30</v>
      </c>
      <c r="B1" s="143"/>
      <c r="C1" s="143"/>
      <c r="D1" s="142" t="s">
        <v>853</v>
      </c>
      <c r="E1" s="142" t="s">
        <v>852</v>
      </c>
      <c r="G1" s="43" t="s">
        <v>31</v>
      </c>
      <c r="H1" s="44">
        <f>C2+C114</f>
        <v>2013914.5420000001</v>
      </c>
      <c r="I1" s="45"/>
      <c r="J1" s="46" t="b">
        <f>AND(H1=I1)</f>
        <v>0</v>
      </c>
    </row>
    <row r="2" spans="1:14">
      <c r="A2" s="144" t="s">
        <v>60</v>
      </c>
      <c r="B2" s="144"/>
      <c r="C2" s="26">
        <f>C3+C67</f>
        <v>887000</v>
      </c>
      <c r="D2" s="26">
        <f>D3+D67</f>
        <v>887000</v>
      </c>
      <c r="E2" s="26">
        <f>E3+E67</f>
        <v>887000</v>
      </c>
      <c r="G2" s="39" t="s">
        <v>60</v>
      </c>
      <c r="H2" s="41">
        <f>C2</f>
        <v>887000</v>
      </c>
      <c r="I2" s="42"/>
      <c r="J2" s="40" t="b">
        <f>AND(H2=I2)</f>
        <v>0</v>
      </c>
    </row>
    <row r="3" spans="1:14">
      <c r="A3" s="145" t="s">
        <v>578</v>
      </c>
      <c r="B3" s="145"/>
      <c r="C3" s="23">
        <f>C4+C11+C38+C61</f>
        <v>383000</v>
      </c>
      <c r="D3" s="23">
        <f>D4+D11+D38+D61</f>
        <v>383000</v>
      </c>
      <c r="E3" s="23">
        <f>E4+E11+E38+E61</f>
        <v>383000</v>
      </c>
      <c r="G3" s="39" t="s">
        <v>57</v>
      </c>
      <c r="H3" s="41">
        <f t="shared" ref="H3:H66" si="0">C3</f>
        <v>383000</v>
      </c>
      <c r="I3" s="42"/>
      <c r="J3" s="40" t="b">
        <f>AND(H3=I3)</f>
        <v>0</v>
      </c>
    </row>
    <row r="4" spans="1:14" ht="15" customHeight="1">
      <c r="A4" s="146" t="s">
        <v>124</v>
      </c>
      <c r="B4" s="147"/>
      <c r="C4" s="21">
        <f>SUM(C5:C10)</f>
        <v>187000</v>
      </c>
      <c r="D4" s="21">
        <f>SUM(D5:D10)</f>
        <v>187000</v>
      </c>
      <c r="E4" s="21">
        <f>SUM(E5:E10)</f>
        <v>187000</v>
      </c>
      <c r="F4" s="17"/>
      <c r="G4" s="39" t="s">
        <v>53</v>
      </c>
      <c r="H4" s="41">
        <f t="shared" si="0"/>
        <v>187000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65000</v>
      </c>
      <c r="D7" s="2">
        <f t="shared" si="1"/>
        <v>65000</v>
      </c>
      <c r="E7" s="2">
        <f t="shared" si="1"/>
        <v>65000</v>
      </c>
      <c r="F7" s="17"/>
      <c r="G7" s="17"/>
      <c r="H7" s="41">
        <f t="shared" si="0"/>
        <v>65000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65000</v>
      </c>
      <c r="D8" s="2">
        <f t="shared" si="1"/>
        <v>65000</v>
      </c>
      <c r="E8" s="2">
        <f t="shared" si="1"/>
        <v>65000</v>
      </c>
      <c r="F8" s="17"/>
      <c r="G8" s="17"/>
      <c r="H8" s="41">
        <f t="shared" si="0"/>
        <v>65000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</v>
      </c>
      <c r="D9" s="2">
        <f t="shared" si="1"/>
        <v>1000</v>
      </c>
      <c r="E9" s="2">
        <f t="shared" si="1"/>
        <v>1000</v>
      </c>
      <c r="F9" s="17"/>
      <c r="G9" s="17"/>
      <c r="H9" s="41">
        <f t="shared" si="0"/>
        <v>1000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6" t="s">
        <v>125</v>
      </c>
      <c r="B11" s="147"/>
      <c r="C11" s="21">
        <f>SUM(C12:C37)</f>
        <v>75000</v>
      </c>
      <c r="D11" s="21">
        <f>SUM(D12:D37)</f>
        <v>75000</v>
      </c>
      <c r="E11" s="21">
        <f>SUM(E12:E37)</f>
        <v>75000</v>
      </c>
      <c r="F11" s="17"/>
      <c r="G11" s="39" t="s">
        <v>54</v>
      </c>
      <c r="H11" s="41">
        <f t="shared" si="0"/>
        <v>75000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60000</v>
      </c>
      <c r="D12" s="2">
        <f>C12</f>
        <v>60000</v>
      </c>
      <c r="E12" s="2">
        <f>D12</f>
        <v>60000</v>
      </c>
      <c r="H12" s="41">
        <f t="shared" si="0"/>
        <v>60000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6000</v>
      </c>
      <c r="D15" s="2">
        <f t="shared" si="2"/>
        <v>6000</v>
      </c>
      <c r="E15" s="2">
        <f t="shared" si="2"/>
        <v>6000</v>
      </c>
      <c r="H15" s="41">
        <f t="shared" si="0"/>
        <v>6000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>
        <v>4000</v>
      </c>
      <c r="D37" s="2">
        <f t="shared" si="3"/>
        <v>4000</v>
      </c>
      <c r="E37" s="2">
        <f t="shared" si="3"/>
        <v>4000</v>
      </c>
      <c r="H37" s="41">
        <f t="shared" si="0"/>
        <v>4000</v>
      </c>
    </row>
    <row r="38" spans="1:10">
      <c r="A38" s="146" t="s">
        <v>145</v>
      </c>
      <c r="B38" s="147"/>
      <c r="C38" s="21">
        <f>SUM(C39:C60)</f>
        <v>121000</v>
      </c>
      <c r="D38" s="21">
        <f>SUM(D39:D60)</f>
        <v>121000</v>
      </c>
      <c r="E38" s="21">
        <f>SUM(E39:E60)</f>
        <v>121000</v>
      </c>
      <c r="G38" s="39" t="s">
        <v>55</v>
      </c>
      <c r="H38" s="41">
        <f t="shared" si="0"/>
        <v>121000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12000</v>
      </c>
      <c r="D39" s="2">
        <f>C39</f>
        <v>12000</v>
      </c>
      <c r="E39" s="2">
        <f>D39</f>
        <v>12000</v>
      </c>
      <c r="H39" s="41">
        <f t="shared" si="0"/>
        <v>12000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6000</v>
      </c>
      <c r="D54" s="2">
        <f t="shared" si="4"/>
        <v>6000</v>
      </c>
      <c r="E54" s="2">
        <f t="shared" si="4"/>
        <v>6000</v>
      </c>
      <c r="H54" s="41">
        <f t="shared" si="0"/>
        <v>6000</v>
      </c>
    </row>
    <row r="55" spans="1:10" outlineLevel="1">
      <c r="A55" s="20">
        <v>3303</v>
      </c>
      <c r="B55" s="20" t="s">
        <v>153</v>
      </c>
      <c r="C55" s="2">
        <v>35000</v>
      </c>
      <c r="D55" s="2">
        <f t="shared" si="4"/>
        <v>35000</v>
      </c>
      <c r="E55" s="2">
        <f t="shared" si="4"/>
        <v>35000</v>
      </c>
      <c r="H55" s="41">
        <f t="shared" si="0"/>
        <v>35000</v>
      </c>
    </row>
    <row r="56" spans="1:10" outlineLevel="1">
      <c r="A56" s="20">
        <v>3303</v>
      </c>
      <c r="B56" s="20" t="s">
        <v>154</v>
      </c>
      <c r="C56" s="2">
        <v>40000</v>
      </c>
      <c r="D56" s="2">
        <f t="shared" ref="D56:E60" si="5">C56</f>
        <v>40000</v>
      </c>
      <c r="E56" s="2">
        <f t="shared" si="5"/>
        <v>40000</v>
      </c>
      <c r="H56" s="41">
        <f t="shared" si="0"/>
        <v>40000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>
      <c r="A61" s="146" t="s">
        <v>158</v>
      </c>
      <c r="B61" s="14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5" t="s">
        <v>579</v>
      </c>
      <c r="B67" s="145"/>
      <c r="C67" s="25">
        <f>C97+C68</f>
        <v>504000</v>
      </c>
      <c r="D67" s="25">
        <f>D97+D68</f>
        <v>504000</v>
      </c>
      <c r="E67" s="25">
        <f>E97+E68</f>
        <v>504000</v>
      </c>
      <c r="G67" s="39" t="s">
        <v>59</v>
      </c>
      <c r="H67" s="41">
        <f t="shared" ref="H67:H130" si="7">C67</f>
        <v>504000</v>
      </c>
      <c r="I67" s="42"/>
      <c r="J67" s="40" t="b">
        <f>AND(H67=I67)</f>
        <v>0</v>
      </c>
    </row>
    <row r="68" spans="1:10">
      <c r="A68" s="146" t="s">
        <v>163</v>
      </c>
      <c r="B68" s="147"/>
      <c r="C68" s="21">
        <f>SUM(C69:C96)</f>
        <v>78500</v>
      </c>
      <c r="D68" s="21">
        <f>SUM(D69:D96)</f>
        <v>78500</v>
      </c>
      <c r="E68" s="21">
        <f>SUM(E69:E96)</f>
        <v>78500</v>
      </c>
      <c r="G68" s="39" t="s">
        <v>56</v>
      </c>
      <c r="H68" s="41">
        <f t="shared" si="7"/>
        <v>78500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45000</v>
      </c>
      <c r="D79" s="2">
        <f t="shared" si="8"/>
        <v>45000</v>
      </c>
      <c r="E79" s="2">
        <f t="shared" si="8"/>
        <v>45000</v>
      </c>
      <c r="H79" s="41">
        <f t="shared" si="7"/>
        <v>45000</v>
      </c>
    </row>
    <row r="80" spans="1:10" ht="15" customHeight="1" outlineLevel="1">
      <c r="A80" s="3">
        <v>5202</v>
      </c>
      <c r="B80" s="2" t="s">
        <v>172</v>
      </c>
      <c r="C80" s="2">
        <v>12500</v>
      </c>
      <c r="D80" s="2">
        <f t="shared" si="8"/>
        <v>12500</v>
      </c>
      <c r="E80" s="2">
        <f t="shared" si="8"/>
        <v>12500</v>
      </c>
      <c r="H80" s="41">
        <f t="shared" si="7"/>
        <v>12500</v>
      </c>
    </row>
    <row r="81" spans="1:8" ht="15" customHeight="1" outlineLevel="1">
      <c r="A81" s="3">
        <v>5203</v>
      </c>
      <c r="B81" s="2" t="s">
        <v>21</v>
      </c>
      <c r="C81" s="2">
        <v>12500</v>
      </c>
      <c r="D81" s="2">
        <f t="shared" si="8"/>
        <v>12500</v>
      </c>
      <c r="E81" s="2">
        <f t="shared" si="8"/>
        <v>12500</v>
      </c>
      <c r="H81" s="41">
        <f t="shared" si="7"/>
        <v>12500</v>
      </c>
    </row>
    <row r="82" spans="1:8" ht="15" customHeight="1" outlineLevel="1">
      <c r="A82" s="3">
        <v>5204</v>
      </c>
      <c r="B82" s="2" t="s">
        <v>174</v>
      </c>
      <c r="C82" s="2">
        <v>5000</v>
      </c>
      <c r="D82" s="2">
        <f t="shared" si="8"/>
        <v>5000</v>
      </c>
      <c r="E82" s="2">
        <f t="shared" si="8"/>
        <v>5000</v>
      </c>
      <c r="H82" s="41">
        <f t="shared" si="7"/>
        <v>5000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2500</v>
      </c>
      <c r="D90" s="2">
        <f t="shared" si="9"/>
        <v>2500</v>
      </c>
      <c r="E90" s="2">
        <f t="shared" si="9"/>
        <v>2500</v>
      </c>
      <c r="H90" s="41">
        <f t="shared" si="7"/>
        <v>2500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425500</v>
      </c>
      <c r="D97" s="21">
        <f>SUM(D98:D113)</f>
        <v>425500</v>
      </c>
      <c r="E97" s="21">
        <f>SUM(E98:E113)</f>
        <v>425500</v>
      </c>
      <c r="G97" s="39" t="s">
        <v>58</v>
      </c>
      <c r="H97" s="41">
        <f t="shared" si="7"/>
        <v>425500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410000</v>
      </c>
      <c r="D98" s="2">
        <f>C98</f>
        <v>410000</v>
      </c>
      <c r="E98" s="2">
        <f>D98</f>
        <v>410000</v>
      </c>
      <c r="H98" s="41">
        <f t="shared" si="7"/>
        <v>410000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>
        <v>4000</v>
      </c>
      <c r="D107" s="2">
        <f t="shared" si="10"/>
        <v>4000</v>
      </c>
      <c r="E107" s="2">
        <f t="shared" si="10"/>
        <v>4000</v>
      </c>
      <c r="H107" s="41">
        <f t="shared" si="7"/>
        <v>4000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2500</v>
      </c>
      <c r="D113" s="2">
        <f t="shared" si="10"/>
        <v>2500</v>
      </c>
      <c r="E113" s="2">
        <f t="shared" si="10"/>
        <v>2500</v>
      </c>
      <c r="H113" s="41">
        <f t="shared" si="7"/>
        <v>2500</v>
      </c>
    </row>
    <row r="114" spans="1:10">
      <c r="A114" s="150" t="s">
        <v>62</v>
      </c>
      <c r="B114" s="151"/>
      <c r="C114" s="26">
        <f>C115+C152+C177</f>
        <v>1126914.5420000001</v>
      </c>
      <c r="D114" s="26">
        <f>D115+D152+D177</f>
        <v>1126914.5420000001</v>
      </c>
      <c r="E114" s="26">
        <f>E115+E152+E177</f>
        <v>1126914.5420000001</v>
      </c>
      <c r="G114" s="39" t="s">
        <v>62</v>
      </c>
      <c r="H114" s="41">
        <f t="shared" si="7"/>
        <v>1126914.5420000001</v>
      </c>
      <c r="I114" s="42"/>
      <c r="J114" s="40" t="b">
        <f>AND(H114=I114)</f>
        <v>0</v>
      </c>
    </row>
    <row r="115" spans="1:10">
      <c r="A115" s="148" t="s">
        <v>580</v>
      </c>
      <c r="B115" s="149"/>
      <c r="C115" s="23">
        <f>C116+C135</f>
        <v>1126914.5420000001</v>
      </c>
      <c r="D115" s="23">
        <f>D116+D135</f>
        <v>1126914.5420000001</v>
      </c>
      <c r="E115" s="23">
        <f>E116+E135</f>
        <v>1126914.5420000001</v>
      </c>
      <c r="G115" s="39" t="s">
        <v>61</v>
      </c>
      <c r="H115" s="41">
        <f t="shared" si="7"/>
        <v>1126914.5420000001</v>
      </c>
      <c r="I115" s="42"/>
      <c r="J115" s="40" t="b">
        <f>AND(H115=I115)</f>
        <v>0</v>
      </c>
    </row>
    <row r="116" spans="1:10" ht="15" customHeight="1">
      <c r="A116" s="146" t="s">
        <v>195</v>
      </c>
      <c r="B116" s="147"/>
      <c r="C116" s="21">
        <f>C117+C120+C123+C126+C129+C132</f>
        <v>1096132.2560000001</v>
      </c>
      <c r="D116" s="21">
        <f>D117+D120+D123+D126+D129+D132</f>
        <v>1096132.2560000001</v>
      </c>
      <c r="E116" s="21">
        <f>E117+E120+E123+E126+E129+E132</f>
        <v>1096132.2560000001</v>
      </c>
      <c r="G116" s="39" t="s">
        <v>583</v>
      </c>
      <c r="H116" s="41">
        <f t="shared" si="7"/>
        <v>1096132.2560000001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1002222.351</v>
      </c>
      <c r="D117" s="2">
        <f>D118+D119</f>
        <v>1002222.351</v>
      </c>
      <c r="E117" s="2">
        <f>E118+E119</f>
        <v>1002222.351</v>
      </c>
      <c r="H117" s="41">
        <f t="shared" si="7"/>
        <v>1002222.351</v>
      </c>
    </row>
    <row r="118" spans="1:10" ht="15" customHeight="1" outlineLevel="2">
      <c r="A118" s="130"/>
      <c r="B118" s="129" t="s">
        <v>855</v>
      </c>
      <c r="C118" s="128">
        <v>49222.351000000002</v>
      </c>
      <c r="D118" s="128">
        <f>C118</f>
        <v>49222.351000000002</v>
      </c>
      <c r="E118" s="128">
        <f>D118</f>
        <v>49222.351000000002</v>
      </c>
      <c r="H118" s="41">
        <f t="shared" si="7"/>
        <v>49222.351000000002</v>
      </c>
    </row>
    <row r="119" spans="1:10" ht="15" customHeight="1" outlineLevel="2">
      <c r="A119" s="130"/>
      <c r="B119" s="129" t="s">
        <v>860</v>
      </c>
      <c r="C119" s="128">
        <v>953000</v>
      </c>
      <c r="D119" s="128">
        <f>C119</f>
        <v>953000</v>
      </c>
      <c r="E119" s="128">
        <f>D119</f>
        <v>953000</v>
      </c>
      <c r="H119" s="41">
        <f t="shared" si="7"/>
        <v>953000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50000</v>
      </c>
      <c r="D120" s="2">
        <f>D121+D122</f>
        <v>50000</v>
      </c>
      <c r="E120" s="2">
        <f>E121+E122</f>
        <v>50000</v>
      </c>
      <c r="H120" s="41">
        <f t="shared" si="7"/>
        <v>50000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>
        <v>50000</v>
      </c>
      <c r="D122" s="128">
        <f>C122</f>
        <v>50000</v>
      </c>
      <c r="E122" s="128">
        <f>D122</f>
        <v>50000</v>
      </c>
      <c r="H122" s="41">
        <f t="shared" si="7"/>
        <v>50000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  <c r="J125"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43909.904999999999</v>
      </c>
      <c r="D126" s="2">
        <f>D127+D128</f>
        <v>43909.904999999999</v>
      </c>
      <c r="E126" s="2">
        <f>E127+E128</f>
        <v>43909.904999999999</v>
      </c>
      <c r="H126" s="41">
        <f t="shared" si="7"/>
        <v>43909.904999999999</v>
      </c>
    </row>
    <row r="127" spans="1:10" ht="15" customHeight="1" outlineLevel="2">
      <c r="A127" s="130"/>
      <c r="B127" s="129" t="s">
        <v>855</v>
      </c>
      <c r="C127" s="128">
        <v>43909.904999999999</v>
      </c>
      <c r="D127" s="128">
        <f>C127</f>
        <v>43909.904999999999</v>
      </c>
      <c r="E127" s="128">
        <f>D127</f>
        <v>43909.904999999999</v>
      </c>
      <c r="H127" s="41">
        <f t="shared" si="7"/>
        <v>43909.904999999999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6" t="s">
        <v>202</v>
      </c>
      <c r="B135" s="147"/>
      <c r="C135" s="21">
        <f>C136+C140+C143+C146+C149</f>
        <v>30782.286</v>
      </c>
      <c r="D135" s="21">
        <f>D136+D140+D143+D146+D149</f>
        <v>30782.286</v>
      </c>
      <c r="E135" s="21">
        <f>E136+E140+E143+E146+E149</f>
        <v>30782.286</v>
      </c>
      <c r="G135" s="39" t="s">
        <v>584</v>
      </c>
      <c r="H135" s="41">
        <f t="shared" si="11"/>
        <v>30782.286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30782.286</v>
      </c>
      <c r="D136" s="2">
        <f>D137+D138+D139</f>
        <v>30782.286</v>
      </c>
      <c r="E136" s="2">
        <f>E137+E138+E139</f>
        <v>30782.286</v>
      </c>
      <c r="H136" s="41">
        <f t="shared" si="11"/>
        <v>30782.286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30782.286</v>
      </c>
      <c r="D139" s="128">
        <f t="shared" si="12"/>
        <v>30782.286</v>
      </c>
      <c r="E139" s="128">
        <f t="shared" si="12"/>
        <v>30782.286</v>
      </c>
      <c r="H139" s="41">
        <f t="shared" si="11"/>
        <v>30782.286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8" t="s">
        <v>581</v>
      </c>
      <c r="B152" s="14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6" t="s">
        <v>208</v>
      </c>
      <c r="B153" s="14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6" t="s">
        <v>212</v>
      </c>
      <c r="B163" s="14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6" t="s">
        <v>214</v>
      </c>
      <c r="B170" s="14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8" t="s">
        <v>582</v>
      </c>
      <c r="B177" s="14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6" t="s">
        <v>217</v>
      </c>
      <c r="B178" s="14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2" t="s">
        <v>849</v>
      </c>
      <c r="B179" s="15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2" t="s">
        <v>848</v>
      </c>
      <c r="B184" s="15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2" t="s">
        <v>846</v>
      </c>
      <c r="B188" s="15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2" t="s">
        <v>843</v>
      </c>
      <c r="B197" s="15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2" t="s">
        <v>842</v>
      </c>
      <c r="B200" s="15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2" t="s">
        <v>841</v>
      </c>
      <c r="B203" s="15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2" t="s">
        <v>836</v>
      </c>
      <c r="B215" s="15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2" t="s">
        <v>834</v>
      </c>
      <c r="B222" s="15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2" t="s">
        <v>830</v>
      </c>
      <c r="B228" s="15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2" t="s">
        <v>828</v>
      </c>
      <c r="B235" s="15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2" t="s">
        <v>826</v>
      </c>
      <c r="B238" s="15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2" t="s">
        <v>823</v>
      </c>
      <c r="B243" s="15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2" t="s">
        <v>817</v>
      </c>
      <c r="B250" s="15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>
      <c r="C253" s="51"/>
    </row>
    <row r="254" spans="1:10">
      <c r="C254" s="51"/>
    </row>
    <row r="256" spans="1:10" ht="18.75">
      <c r="A256" s="143" t="s">
        <v>67</v>
      </c>
      <c r="B256" s="143"/>
      <c r="C256" s="143"/>
      <c r="D256" s="142" t="s">
        <v>853</v>
      </c>
      <c r="E256" s="142" t="s">
        <v>852</v>
      </c>
      <c r="G256" s="47" t="s">
        <v>589</v>
      </c>
      <c r="H256" s="48">
        <f>C257+C559</f>
        <v>2013914.5419999999</v>
      </c>
      <c r="I256" s="49"/>
      <c r="J256" s="50" t="b">
        <f>AND(H256=I256)</f>
        <v>0</v>
      </c>
    </row>
    <row r="257" spans="1:10">
      <c r="A257" s="158" t="s">
        <v>60</v>
      </c>
      <c r="B257" s="159"/>
      <c r="C257" s="37">
        <f>C258+C550</f>
        <v>856203.05999999994</v>
      </c>
      <c r="D257" s="37">
        <f>D258+D550</f>
        <v>532856.91799999995</v>
      </c>
      <c r="E257" s="37">
        <f>E258+E550</f>
        <v>532856.91799999995</v>
      </c>
      <c r="G257" s="39" t="s">
        <v>60</v>
      </c>
      <c r="H257" s="41">
        <f>C257</f>
        <v>856203.05999999994</v>
      </c>
      <c r="I257" s="42"/>
      <c r="J257" s="40" t="b">
        <f>AND(H257=I257)</f>
        <v>0</v>
      </c>
    </row>
    <row r="258" spans="1:10">
      <c r="A258" s="160" t="s">
        <v>266</v>
      </c>
      <c r="B258" s="161"/>
      <c r="C258" s="36">
        <f>C259+C339+C483+C547</f>
        <v>852514.90599999996</v>
      </c>
      <c r="D258" s="36">
        <f>D259+D339+D483+D547</f>
        <v>529168.76399999997</v>
      </c>
      <c r="E258" s="36">
        <f>E259+E339+E483+E547</f>
        <v>529168.76399999997</v>
      </c>
      <c r="G258" s="39" t="s">
        <v>57</v>
      </c>
      <c r="H258" s="41">
        <f t="shared" ref="H258:H321" si="21">C258</f>
        <v>852514.90599999996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503876.89299999998</v>
      </c>
      <c r="D259" s="33">
        <f>D260+D263+D314</f>
        <v>180530.75099999999</v>
      </c>
      <c r="E259" s="33">
        <f>E260+E263+E314</f>
        <v>180530.75099999999</v>
      </c>
      <c r="G259" s="39" t="s">
        <v>590</v>
      </c>
      <c r="H259" s="41">
        <f t="shared" si="21"/>
        <v>503876.89299999998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2976</v>
      </c>
      <c r="D260" s="32">
        <f>SUM(D261:D262)</f>
        <v>2976</v>
      </c>
      <c r="E260" s="32">
        <f>SUM(E261:E262)</f>
        <v>2976</v>
      </c>
      <c r="H260" s="41">
        <f t="shared" si="21"/>
        <v>2976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2016</v>
      </c>
      <c r="D262" s="5">
        <f>C262</f>
        <v>2016</v>
      </c>
      <c r="E262" s="5">
        <f>D262</f>
        <v>2016</v>
      </c>
      <c r="H262" s="41">
        <f t="shared" si="21"/>
        <v>2016</v>
      </c>
    </row>
    <row r="263" spans="1:10" outlineLevel="1">
      <c r="A263" s="154" t="s">
        <v>269</v>
      </c>
      <c r="B263" s="155"/>
      <c r="C263" s="32">
        <f>C264+C265+C289+C296+C298+C302+C305+C308+C313</f>
        <v>500900.89299999998</v>
      </c>
      <c r="D263" s="32">
        <f>D264+D265+D289+D296+D298+D302+D305+D308+D313</f>
        <v>177554.75099999999</v>
      </c>
      <c r="E263" s="32">
        <f>E264+E265+E289+E296+E298+E302+E305+E308+E313</f>
        <v>177554.75099999999</v>
      </c>
      <c r="H263" s="41">
        <f t="shared" si="21"/>
        <v>500900.89299999998</v>
      </c>
    </row>
    <row r="264" spans="1:10" outlineLevel="2">
      <c r="A264" s="6">
        <v>1101</v>
      </c>
      <c r="B264" s="4" t="s">
        <v>34</v>
      </c>
      <c r="C264" s="5">
        <v>177554.75099999999</v>
      </c>
      <c r="D264" s="5">
        <f>C264</f>
        <v>177554.75099999999</v>
      </c>
      <c r="E264" s="5">
        <f>D264</f>
        <v>177554.75099999999</v>
      </c>
      <c r="H264" s="41">
        <f t="shared" si="21"/>
        <v>177554.75099999999</v>
      </c>
    </row>
    <row r="265" spans="1:10" outlineLevel="2">
      <c r="A265" s="6">
        <v>1101</v>
      </c>
      <c r="B265" s="4" t="s">
        <v>35</v>
      </c>
      <c r="C265" s="5">
        <v>234489.75</v>
      </c>
      <c r="D265" s="5">
        <f>SUM(D266:D288)</f>
        <v>0</v>
      </c>
      <c r="E265" s="5">
        <f>SUM(E266:E288)</f>
        <v>0</v>
      </c>
      <c r="H265" s="41">
        <f t="shared" si="21"/>
        <v>234489.75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</v>
      </c>
      <c r="D289" s="5">
        <f>SUM(D290:D295)</f>
        <v>0</v>
      </c>
      <c r="E289" s="5">
        <f>SUM(E290:E295)</f>
        <v>0</v>
      </c>
      <c r="H289" s="41">
        <f t="shared" si="21"/>
        <v>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11270.501</v>
      </c>
      <c r="D298" s="5">
        <f>SUM(D299:D301)</f>
        <v>0</v>
      </c>
      <c r="E298" s="5">
        <f>SUM(E299:E301)</f>
        <v>0</v>
      </c>
      <c r="H298" s="41">
        <f t="shared" si="21"/>
        <v>11270.501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5108.5159999999996</v>
      </c>
      <c r="D305" s="5">
        <f>SUM(D306:D307)</f>
        <v>0</v>
      </c>
      <c r="E305" s="5">
        <f>SUM(E306:E307)</f>
        <v>0</v>
      </c>
      <c r="H305" s="41">
        <f t="shared" si="21"/>
        <v>5108.5159999999996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70977.375</v>
      </c>
      <c r="D308" s="5">
        <f>SUM(D309:D312)</f>
        <v>0</v>
      </c>
      <c r="E308" s="5">
        <f>SUM(E309:E312)</f>
        <v>0</v>
      </c>
      <c r="H308" s="41">
        <f t="shared" si="21"/>
        <v>70977.375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274680</v>
      </c>
      <c r="D339" s="33">
        <f>D340+D444+D482</f>
        <v>274680</v>
      </c>
      <c r="E339" s="33">
        <f>E340+E444+E482</f>
        <v>274680</v>
      </c>
      <c r="G339" s="39" t="s">
        <v>591</v>
      </c>
      <c r="H339" s="41">
        <f t="shared" si="28"/>
        <v>274680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271680</v>
      </c>
      <c r="D340" s="32">
        <f>D341+D342+D343+D344+D347+D348+D353+D356+D357+D362+D367+BH290668+D371+D372+D373+D376+D377+D378+D382+D388+D391+D392+D395+D398+D399+D404+D407+D408+D409+D412+D415+D416+D419+D420+D421+D422+D429+D443</f>
        <v>271680</v>
      </c>
      <c r="E340" s="32">
        <f>E341+E342+E343+E344+E347+E348+E353+E356+E357+E362+E367+BI290668+E371+E372+E373+E376+E377+E378+E382+E388+E391+E392+E395+E398+E399+E404+E407+E408+E409+E412+E415+E416+E419+E420+E421+E422+E429+E443</f>
        <v>271680</v>
      </c>
      <c r="H340" s="41">
        <f t="shared" si="28"/>
        <v>271680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31">C342</f>
        <v>10000</v>
      </c>
      <c r="E342" s="5">
        <f t="shared" si="31"/>
        <v>10000</v>
      </c>
      <c r="H342" s="41">
        <f t="shared" si="28"/>
        <v>10000</v>
      </c>
    </row>
    <row r="343" spans="1:10" outlineLevel="2">
      <c r="A343" s="6">
        <v>2201</v>
      </c>
      <c r="B343" s="4" t="s">
        <v>41</v>
      </c>
      <c r="C343" s="5">
        <v>80000</v>
      </c>
      <c r="D343" s="5">
        <f t="shared" si="31"/>
        <v>80000</v>
      </c>
      <c r="E343" s="5">
        <f t="shared" si="31"/>
        <v>80000</v>
      </c>
      <c r="H343" s="41">
        <f t="shared" si="28"/>
        <v>80000</v>
      </c>
    </row>
    <row r="344" spans="1:10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28"/>
        <v>5000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38000</v>
      </c>
      <c r="D348" s="5">
        <f>SUM(D349:D352)</f>
        <v>38000</v>
      </c>
      <c r="E348" s="5">
        <f>SUM(E349:E352)</f>
        <v>38000</v>
      </c>
      <c r="H348" s="41">
        <f t="shared" si="28"/>
        <v>38000</v>
      </c>
    </row>
    <row r="349" spans="1:10" outlineLevel="3">
      <c r="A349" s="29"/>
      <c r="B349" s="28" t="s">
        <v>278</v>
      </c>
      <c r="C349" s="30">
        <v>38000</v>
      </c>
      <c r="D349" s="30">
        <f>C349</f>
        <v>38000</v>
      </c>
      <c r="E349" s="30">
        <f>D349</f>
        <v>38000</v>
      </c>
      <c r="H349" s="41">
        <f t="shared" si="28"/>
        <v>38000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9000</v>
      </c>
      <c r="D357" s="5">
        <f>SUM(D358:D361)</f>
        <v>9000</v>
      </c>
      <c r="E357" s="5">
        <f>SUM(E358:E361)</f>
        <v>9000</v>
      </c>
      <c r="H357" s="41">
        <f t="shared" si="28"/>
        <v>9000</v>
      </c>
    </row>
    <row r="358" spans="1:8" outlineLevel="3">
      <c r="A358" s="29"/>
      <c r="B358" s="28" t="s">
        <v>286</v>
      </c>
      <c r="C358" s="30">
        <v>6800</v>
      </c>
      <c r="D358" s="30">
        <f>C358</f>
        <v>6800</v>
      </c>
      <c r="E358" s="30">
        <f>D358</f>
        <v>6800</v>
      </c>
      <c r="H358" s="41">
        <f t="shared" si="28"/>
        <v>6800</v>
      </c>
    </row>
    <row r="359" spans="1:8" outlineLevel="3">
      <c r="A359" s="29"/>
      <c r="B359" s="28" t="s">
        <v>287</v>
      </c>
      <c r="C359" s="30">
        <v>1500</v>
      </c>
      <c r="D359" s="30">
        <f t="shared" ref="D359:E361" si="35">C359</f>
        <v>1500</v>
      </c>
      <c r="E359" s="30">
        <f t="shared" si="35"/>
        <v>1500</v>
      </c>
      <c r="H359" s="41">
        <f t="shared" si="28"/>
        <v>1500</v>
      </c>
    </row>
    <row r="360" spans="1:8" outlineLevel="3">
      <c r="A360" s="29"/>
      <c r="B360" s="28" t="s">
        <v>288</v>
      </c>
      <c r="C360" s="30">
        <v>700</v>
      </c>
      <c r="D360" s="30">
        <f t="shared" si="35"/>
        <v>700</v>
      </c>
      <c r="E360" s="30">
        <f t="shared" si="35"/>
        <v>700</v>
      </c>
      <c r="H360" s="41">
        <f t="shared" si="28"/>
        <v>700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15000</v>
      </c>
      <c r="D362" s="5">
        <f>SUM(D363:D366)</f>
        <v>15000</v>
      </c>
      <c r="E362" s="5">
        <f>SUM(E363:E366)</f>
        <v>15000</v>
      </c>
      <c r="H362" s="41">
        <f t="shared" si="28"/>
        <v>15000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  <c r="H378" s="41">
        <f t="shared" si="28"/>
        <v>4000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  <c r="H381" s="41">
        <f t="shared" si="28"/>
        <v>4000</v>
      </c>
    </row>
    <row r="382" spans="1:8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 t="shared" si="28"/>
        <v>4000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1">
        <f t="shared" si="41"/>
        <v>6000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  <c r="H394" s="41">
        <f t="shared" si="41"/>
        <v>6000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1500</v>
      </c>
      <c r="D412" s="5">
        <f>SUM(D413:D414)</f>
        <v>1500</v>
      </c>
      <c r="E412" s="5">
        <f>SUM(E413:E414)</f>
        <v>1500</v>
      </c>
      <c r="H412" s="41">
        <f t="shared" si="41"/>
        <v>1500</v>
      </c>
    </row>
    <row r="413" spans="1:8" outlineLevel="3" collapsed="1">
      <c r="A413" s="29"/>
      <c r="B413" s="28" t="s">
        <v>328</v>
      </c>
      <c r="C413" s="30">
        <v>1500</v>
      </c>
      <c r="D413" s="30">
        <f t="shared" ref="D413:E415" si="46">C413</f>
        <v>1500</v>
      </c>
      <c r="E413" s="30">
        <f t="shared" si="46"/>
        <v>1500</v>
      </c>
      <c r="H413" s="41">
        <f t="shared" si="41"/>
        <v>1500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77000</v>
      </c>
      <c r="D429" s="5">
        <f>SUM(D430:D442)</f>
        <v>77000</v>
      </c>
      <c r="E429" s="5">
        <f>SUM(E430:E442)</f>
        <v>77000</v>
      </c>
      <c r="H429" s="41">
        <f t="shared" si="41"/>
        <v>77000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40000</v>
      </c>
      <c r="D431" s="30">
        <f t="shared" ref="D431:E442" si="49">C431</f>
        <v>40000</v>
      </c>
      <c r="E431" s="30">
        <f t="shared" si="49"/>
        <v>40000</v>
      </c>
      <c r="H431" s="41">
        <f t="shared" si="41"/>
        <v>40000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20000</v>
      </c>
      <c r="D441" s="30">
        <f t="shared" si="49"/>
        <v>20000</v>
      </c>
      <c r="E441" s="30">
        <f t="shared" si="49"/>
        <v>20000</v>
      </c>
      <c r="H441" s="41">
        <f t="shared" si="41"/>
        <v>20000</v>
      </c>
    </row>
    <row r="442" spans="1:8" outlineLevel="3">
      <c r="A442" s="29"/>
      <c r="B442" s="28" t="s">
        <v>355</v>
      </c>
      <c r="C442" s="30">
        <v>15000</v>
      </c>
      <c r="D442" s="30">
        <f t="shared" si="49"/>
        <v>15000</v>
      </c>
      <c r="E442" s="30">
        <f t="shared" si="49"/>
        <v>15000</v>
      </c>
      <c r="H442" s="41">
        <f t="shared" si="41"/>
        <v>15000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3000</v>
      </c>
      <c r="D444" s="32">
        <f>D445+D454+D455+D459+D462+D463+D468+D474+D477+D480+D481+D450</f>
        <v>3000</v>
      </c>
      <c r="E444" s="32">
        <f>E445+E454+E455+E459+E462+E463+E468+E474+E477+E480+E481+E450</f>
        <v>3000</v>
      </c>
      <c r="H444" s="41">
        <f t="shared" si="41"/>
        <v>3000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4" t="s">
        <v>389</v>
      </c>
      <c r="B483" s="165"/>
      <c r="C483" s="35">
        <f>C484+C504+C509+C522+C528+C538</f>
        <v>28887</v>
      </c>
      <c r="D483" s="35">
        <f>D484+D504+D509+D522+D528+D538</f>
        <v>28887</v>
      </c>
      <c r="E483" s="35">
        <f>E484+E504+E509+E522+E528+E538</f>
        <v>28887</v>
      </c>
      <c r="G483" s="39" t="s">
        <v>592</v>
      </c>
      <c r="H483" s="41">
        <f t="shared" si="51"/>
        <v>28887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8000</v>
      </c>
      <c r="D484" s="32">
        <f>D485+D486+D490+D491+D494+D497+D500+D501+D502+D503</f>
        <v>8000</v>
      </c>
      <c r="E484" s="32">
        <f>E485+E486+E490+E491+E494+E497+E500+E501+E502+E503</f>
        <v>8000</v>
      </c>
      <c r="H484" s="41">
        <f t="shared" si="51"/>
        <v>8000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  <c r="H486" s="41">
        <f t="shared" si="51"/>
        <v>4000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1500</v>
      </c>
      <c r="D500" s="5">
        <f t="shared" si="59"/>
        <v>1500</v>
      </c>
      <c r="E500" s="5">
        <f t="shared" si="59"/>
        <v>1500</v>
      </c>
      <c r="H500" s="41">
        <f t="shared" si="51"/>
        <v>1500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19000</v>
      </c>
      <c r="D509" s="32">
        <f>D510+D511+D512+D513+D517+D518+D519+D520+D521</f>
        <v>19000</v>
      </c>
      <c r="E509" s="32">
        <f>E510+E511+E512+E513+E517+E518+E519+E520+E521</f>
        <v>19000</v>
      </c>
      <c r="F509" s="51"/>
      <c r="H509" s="41">
        <f t="shared" si="51"/>
        <v>19000</v>
      </c>
      <c r="L509" s="51"/>
    </row>
    <row r="510" spans="1:12" outlineLevel="2" collapsed="1">
      <c r="A510" s="6">
        <v>3305</v>
      </c>
      <c r="B510" s="4" t="s">
        <v>415</v>
      </c>
      <c r="C510" s="5">
        <v>1000</v>
      </c>
      <c r="D510" s="5">
        <f>C510</f>
        <v>1000</v>
      </c>
      <c r="E510" s="5">
        <f>D510</f>
        <v>1000</v>
      </c>
      <c r="H510" s="41">
        <f t="shared" si="51"/>
        <v>1000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1"/>
        <v>3000</v>
      </c>
    </row>
    <row r="514" spans="1:8" ht="15" customHeight="1" outlineLevel="3">
      <c r="A514" s="29"/>
      <c r="B514" s="28" t="s">
        <v>419</v>
      </c>
      <c r="C514" s="30">
        <v>3000</v>
      </c>
      <c r="D514" s="30">
        <f t="shared" ref="D514:E521" si="62">C514</f>
        <v>3000</v>
      </c>
      <c r="E514" s="30">
        <f t="shared" si="62"/>
        <v>3000</v>
      </c>
      <c r="H514" s="41">
        <f t="shared" ref="H514:H577" si="63">C514</f>
        <v>3000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15000</v>
      </c>
      <c r="D520" s="5">
        <f t="shared" si="62"/>
        <v>15000</v>
      </c>
      <c r="E520" s="5">
        <f t="shared" si="62"/>
        <v>15000</v>
      </c>
      <c r="H520" s="41">
        <f t="shared" si="63"/>
        <v>15000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887</v>
      </c>
      <c r="D538" s="32">
        <f>SUM(D539:D544)</f>
        <v>887</v>
      </c>
      <c r="E538" s="32">
        <f>SUM(E539:E544)</f>
        <v>887</v>
      </c>
      <c r="H538" s="41">
        <f t="shared" si="63"/>
        <v>887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887</v>
      </c>
      <c r="D540" s="5">
        <f t="shared" ref="D540:E543" si="66">C540</f>
        <v>887</v>
      </c>
      <c r="E540" s="5">
        <f t="shared" si="66"/>
        <v>887</v>
      </c>
      <c r="H540" s="41">
        <f t="shared" si="63"/>
        <v>887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2" t="s">
        <v>449</v>
      </c>
      <c r="B547" s="163"/>
      <c r="C547" s="35">
        <f>C548+C549</f>
        <v>45071.012999999999</v>
      </c>
      <c r="D547" s="35">
        <f>D548+D549</f>
        <v>45071.012999999999</v>
      </c>
      <c r="E547" s="35">
        <f>E548+E549</f>
        <v>45071.012999999999</v>
      </c>
      <c r="G547" s="39" t="s">
        <v>593</v>
      </c>
      <c r="H547" s="41">
        <f t="shared" si="63"/>
        <v>45071.012999999999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>
        <v>45071.012999999999</v>
      </c>
      <c r="D548" s="32">
        <f>C548</f>
        <v>45071.012999999999</v>
      </c>
      <c r="E548" s="32">
        <f>D548</f>
        <v>45071.012999999999</v>
      </c>
      <c r="H548" s="41">
        <f t="shared" si="63"/>
        <v>45071.012999999999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0" t="s">
        <v>455</v>
      </c>
      <c r="B550" s="161"/>
      <c r="C550" s="36">
        <f>C551</f>
        <v>3688.154</v>
      </c>
      <c r="D550" s="36">
        <f>D551</f>
        <v>3688.154</v>
      </c>
      <c r="E550" s="36">
        <f>E551</f>
        <v>3688.154</v>
      </c>
      <c r="G550" s="39" t="s">
        <v>59</v>
      </c>
      <c r="H550" s="41">
        <f t="shared" si="63"/>
        <v>3688.154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3688.154</v>
      </c>
      <c r="D551" s="33">
        <f>D552+D556</f>
        <v>3688.154</v>
      </c>
      <c r="E551" s="33">
        <f>E552+E556</f>
        <v>3688.154</v>
      </c>
      <c r="G551" s="39" t="s">
        <v>594</v>
      </c>
      <c r="H551" s="41">
        <f t="shared" si="63"/>
        <v>3688.154</v>
      </c>
      <c r="I551" s="42"/>
      <c r="J551" s="40" t="b">
        <f>AND(H551=I551)</f>
        <v>0</v>
      </c>
    </row>
    <row r="552" spans="1:10" outlineLevel="1">
      <c r="A552" s="154" t="s">
        <v>457</v>
      </c>
      <c r="B552" s="155"/>
      <c r="C552" s="32">
        <f>SUM(C553:C555)</f>
        <v>3688.154</v>
      </c>
      <c r="D552" s="32">
        <f>SUM(D553:D555)</f>
        <v>3688.154</v>
      </c>
      <c r="E552" s="32">
        <f>SUM(E553:E555)</f>
        <v>3688.154</v>
      </c>
      <c r="H552" s="41">
        <f t="shared" si="63"/>
        <v>3688.154</v>
      </c>
    </row>
    <row r="553" spans="1:10" outlineLevel="2" collapsed="1">
      <c r="A553" s="6">
        <v>5500</v>
      </c>
      <c r="B553" s="4" t="s">
        <v>458</v>
      </c>
      <c r="C553" s="5">
        <v>3688.154</v>
      </c>
      <c r="D553" s="5">
        <f t="shared" ref="D553:E555" si="67">C553</f>
        <v>3688.154</v>
      </c>
      <c r="E553" s="5">
        <f t="shared" si="67"/>
        <v>3688.154</v>
      </c>
      <c r="H553" s="41">
        <f t="shared" si="63"/>
        <v>3688.154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8" t="s">
        <v>62</v>
      </c>
      <c r="B559" s="159"/>
      <c r="C559" s="37">
        <f>C560+C716+C725</f>
        <v>1157711.4819999998</v>
      </c>
      <c r="D559" s="37">
        <f>D560+D716+D725</f>
        <v>1157711.4819999998</v>
      </c>
      <c r="E559" s="37">
        <f>E560+E716+E725</f>
        <v>1157711.4819999998</v>
      </c>
      <c r="G559" s="39" t="s">
        <v>62</v>
      </c>
      <c r="H559" s="41">
        <f t="shared" si="63"/>
        <v>1157711.4819999998</v>
      </c>
      <c r="I559" s="42"/>
      <c r="J559" s="40" t="b">
        <f>AND(H559=I559)</f>
        <v>0</v>
      </c>
    </row>
    <row r="560" spans="1:10">
      <c r="A560" s="160" t="s">
        <v>464</v>
      </c>
      <c r="B560" s="161"/>
      <c r="C560" s="36">
        <f>C561+C638+C642+C645</f>
        <v>1126914.5419999999</v>
      </c>
      <c r="D560" s="36">
        <f>D561+D638+D642+D645</f>
        <v>1126914.5419999999</v>
      </c>
      <c r="E560" s="36">
        <f>E561+E638+E642+E645</f>
        <v>1126914.5419999999</v>
      </c>
      <c r="G560" s="39" t="s">
        <v>61</v>
      </c>
      <c r="H560" s="41">
        <f t="shared" si="63"/>
        <v>1126914.5419999999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1126914.5419999999</v>
      </c>
      <c r="D561" s="38">
        <f>D562+D567+D568+D569+D576+D577+D581+D584+D585+D586+D587+D592+D595+D599+D603+D610+D616+D628</f>
        <v>1126914.5419999999</v>
      </c>
      <c r="E561" s="38">
        <f>E562+E567+E568+E569+E576+E577+E581+E584+E585+E586+E587+E592+E595+E599+E603+E610+E616+E628</f>
        <v>1126914.5419999999</v>
      </c>
      <c r="G561" s="39" t="s">
        <v>595</v>
      </c>
      <c r="H561" s="41">
        <f t="shared" si="63"/>
        <v>1126914.5419999999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9000</v>
      </c>
      <c r="D562" s="32">
        <f>SUM(D563:D566)</f>
        <v>9000</v>
      </c>
      <c r="E562" s="32">
        <f>SUM(E563:E566)</f>
        <v>9000</v>
      </c>
      <c r="H562" s="41">
        <f t="shared" si="63"/>
        <v>9000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4000</v>
      </c>
      <c r="D565" s="5">
        <f t="shared" si="68"/>
        <v>4000</v>
      </c>
      <c r="E565" s="5">
        <f t="shared" si="68"/>
        <v>4000</v>
      </c>
      <c r="H565" s="41">
        <f t="shared" si="63"/>
        <v>4000</v>
      </c>
    </row>
    <row r="566" spans="1:10" outlineLevel="2">
      <c r="A566" s="6">
        <v>6600</v>
      </c>
      <c r="B566" s="4" t="s">
        <v>471</v>
      </c>
      <c r="C566" s="5">
        <v>5000</v>
      </c>
      <c r="D566" s="5">
        <f t="shared" si="68"/>
        <v>5000</v>
      </c>
      <c r="E566" s="5">
        <f t="shared" si="68"/>
        <v>5000</v>
      </c>
      <c r="H566" s="41">
        <f t="shared" si="63"/>
        <v>5000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19961.816999999999</v>
      </c>
      <c r="D569" s="32">
        <f>SUM(D570:D575)</f>
        <v>19961.816999999999</v>
      </c>
      <c r="E569" s="32">
        <f>SUM(E570:E575)</f>
        <v>19961.816999999999</v>
      </c>
      <c r="H569" s="41">
        <f t="shared" si="63"/>
        <v>19961.816999999999</v>
      </c>
    </row>
    <row r="570" spans="1:10" outlineLevel="2">
      <c r="A570" s="7">
        <v>6603</v>
      </c>
      <c r="B570" s="4" t="s">
        <v>474</v>
      </c>
      <c r="C570" s="5">
        <v>7179.5309999999999</v>
      </c>
      <c r="D570" s="5">
        <f>C570</f>
        <v>7179.5309999999999</v>
      </c>
      <c r="E570" s="5">
        <f>D570</f>
        <v>7179.5309999999999</v>
      </c>
      <c r="H570" s="41">
        <f t="shared" si="63"/>
        <v>7179.5309999999999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12782.286</v>
      </c>
      <c r="D575" s="5">
        <f t="shared" si="69"/>
        <v>12782.286</v>
      </c>
      <c r="E575" s="5">
        <f t="shared" si="69"/>
        <v>12782.286</v>
      </c>
      <c r="H575" s="41">
        <f t="shared" si="63"/>
        <v>12782.286</v>
      </c>
    </row>
    <row r="576" spans="1:10" outlineLevel="1">
      <c r="A576" s="154" t="s">
        <v>480</v>
      </c>
      <c r="B576" s="155"/>
      <c r="C576" s="32">
        <v>1300.171</v>
      </c>
      <c r="D576" s="32">
        <f>C576</f>
        <v>1300.171</v>
      </c>
      <c r="E576" s="32">
        <f>D576</f>
        <v>1300.171</v>
      </c>
      <c r="H576" s="41">
        <f t="shared" si="63"/>
        <v>1300.171</v>
      </c>
    </row>
    <row r="577" spans="1:8" outlineLevel="1">
      <c r="A577" s="154" t="s">
        <v>481</v>
      </c>
      <c r="B577" s="15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4" t="s">
        <v>485</v>
      </c>
      <c r="B581" s="155"/>
      <c r="C581" s="32">
        <f>SUM(C582:C583)</f>
        <v>5068.99</v>
      </c>
      <c r="D581" s="32">
        <f>SUM(D582:D583)</f>
        <v>5068.99</v>
      </c>
      <c r="E581" s="32">
        <f>SUM(E582:E583)</f>
        <v>5068.99</v>
      </c>
      <c r="H581" s="41">
        <f t="shared" si="71"/>
        <v>5068.99</v>
      </c>
    </row>
    <row r="582" spans="1:8" outlineLevel="2">
      <c r="A582" s="7">
        <v>6606</v>
      </c>
      <c r="B582" s="4" t="s">
        <v>486</v>
      </c>
      <c r="C582" s="5">
        <v>4496.7150000000001</v>
      </c>
      <c r="D582" s="5">
        <f t="shared" ref="D582:E586" si="72">C582</f>
        <v>4496.7150000000001</v>
      </c>
      <c r="E582" s="5">
        <f t="shared" si="72"/>
        <v>4496.7150000000001</v>
      </c>
      <c r="H582" s="41">
        <f t="shared" si="71"/>
        <v>4496.7150000000001</v>
      </c>
    </row>
    <row r="583" spans="1:8" outlineLevel="2">
      <c r="A583" s="7">
        <v>6606</v>
      </c>
      <c r="B583" s="4" t="s">
        <v>487</v>
      </c>
      <c r="C583" s="32">
        <f>5068.99-4496.715</f>
        <v>572.27499999999964</v>
      </c>
      <c r="D583" s="5">
        <f t="shared" si="72"/>
        <v>572.27499999999964</v>
      </c>
      <c r="E583" s="5">
        <f t="shared" si="72"/>
        <v>572.27499999999964</v>
      </c>
      <c r="H583" s="41">
        <f t="shared" si="71"/>
        <v>572.27499999999964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1340.6780000000001</v>
      </c>
      <c r="D585" s="32">
        <f t="shared" si="72"/>
        <v>1340.6780000000001</v>
      </c>
      <c r="E585" s="32">
        <f t="shared" si="72"/>
        <v>1340.6780000000001</v>
      </c>
      <c r="H585" s="41">
        <f t="shared" si="71"/>
        <v>1340.6780000000001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55023.652000000002</v>
      </c>
      <c r="D587" s="32">
        <f>SUM(D588:D591)</f>
        <v>55023.652000000002</v>
      </c>
      <c r="E587" s="32">
        <f>SUM(E588:E591)</f>
        <v>55023.652000000002</v>
      </c>
      <c r="H587" s="41">
        <f t="shared" si="71"/>
        <v>55023.652000000002</v>
      </c>
    </row>
    <row r="588" spans="1:8" outlineLevel="2">
      <c r="A588" s="7">
        <v>6610</v>
      </c>
      <c r="B588" s="4" t="s">
        <v>492</v>
      </c>
      <c r="C588" s="5">
        <v>50000</v>
      </c>
      <c r="D588" s="5">
        <f>C588</f>
        <v>50000</v>
      </c>
      <c r="E588" s="5">
        <f>D588</f>
        <v>50000</v>
      </c>
      <c r="H588" s="41">
        <f t="shared" si="71"/>
        <v>50000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5023.652</v>
      </c>
      <c r="D591" s="5">
        <f t="shared" si="73"/>
        <v>5023.652</v>
      </c>
      <c r="E591" s="5">
        <f t="shared" si="73"/>
        <v>5023.652</v>
      </c>
      <c r="H591" s="41">
        <f t="shared" si="71"/>
        <v>5023.652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11.327999999999999</v>
      </c>
      <c r="D595" s="32">
        <f>SUM(D596:D598)</f>
        <v>11.327999999999999</v>
      </c>
      <c r="E595" s="32">
        <f>SUM(E596:E598)</f>
        <v>11.327999999999999</v>
      </c>
      <c r="H595" s="41">
        <f t="shared" si="71"/>
        <v>11.327999999999999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11.327999999999999</v>
      </c>
      <c r="D597" s="5">
        <f t="shared" ref="D597:E598" si="74">C597</f>
        <v>11.327999999999999</v>
      </c>
      <c r="E597" s="5">
        <f t="shared" si="74"/>
        <v>11.327999999999999</v>
      </c>
      <c r="H597" s="41">
        <f t="shared" si="71"/>
        <v>11.327999999999999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181317.139</v>
      </c>
      <c r="D599" s="32">
        <f>SUM(D600:D602)</f>
        <v>181317.139</v>
      </c>
      <c r="E599" s="32">
        <f>SUM(E600:E602)</f>
        <v>181317.139</v>
      </c>
      <c r="H599" s="41">
        <f t="shared" si="71"/>
        <v>181317.139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180312.592</v>
      </c>
      <c r="D601" s="5">
        <f t="shared" si="75"/>
        <v>180312.592</v>
      </c>
      <c r="E601" s="5">
        <f t="shared" si="75"/>
        <v>180312.592</v>
      </c>
      <c r="H601" s="41">
        <f t="shared" si="71"/>
        <v>180312.592</v>
      </c>
    </row>
    <row r="602" spans="1:8" outlineLevel="2">
      <c r="A602" s="7">
        <v>6613</v>
      </c>
      <c r="B602" s="4" t="s">
        <v>501</v>
      </c>
      <c r="C602" s="5">
        <v>1004.547</v>
      </c>
      <c r="D602" s="5">
        <f t="shared" si="75"/>
        <v>1004.547</v>
      </c>
      <c r="E602" s="5">
        <f t="shared" si="75"/>
        <v>1004.547</v>
      </c>
      <c r="H602" s="41">
        <f t="shared" si="71"/>
        <v>1004.547</v>
      </c>
    </row>
    <row r="603" spans="1:8" outlineLevel="1">
      <c r="A603" s="154" t="s">
        <v>506</v>
      </c>
      <c r="B603" s="155"/>
      <c r="C603" s="32">
        <f>SUM(C604:C609)</f>
        <v>802368.22100000002</v>
      </c>
      <c r="D603" s="32">
        <f>SUM(D604:D609)</f>
        <v>802368.22100000002</v>
      </c>
      <c r="E603" s="32">
        <f>SUM(E604:E609)</f>
        <v>802368.22100000002</v>
      </c>
      <c r="H603" s="41">
        <f t="shared" si="71"/>
        <v>802368.22100000002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883.08100000000002</v>
      </c>
      <c r="D608" s="5">
        <f t="shared" si="76"/>
        <v>883.08100000000002</v>
      </c>
      <c r="E608" s="5">
        <f t="shared" si="76"/>
        <v>883.08100000000002</v>
      </c>
      <c r="H608" s="41">
        <f t="shared" si="71"/>
        <v>883.08100000000002</v>
      </c>
    </row>
    <row r="609" spans="1:8" outlineLevel="2">
      <c r="A609" s="7">
        <v>6614</v>
      </c>
      <c r="B609" s="4" t="s">
        <v>512</v>
      </c>
      <c r="C609" s="5">
        <v>801485.14</v>
      </c>
      <c r="D609" s="5">
        <f t="shared" si="76"/>
        <v>801485.14</v>
      </c>
      <c r="E609" s="5">
        <f t="shared" si="76"/>
        <v>801485.14</v>
      </c>
      <c r="H609" s="41">
        <f t="shared" si="71"/>
        <v>801485.14</v>
      </c>
    </row>
    <row r="610" spans="1:8" outlineLevel="1">
      <c r="A610" s="154" t="s">
        <v>513</v>
      </c>
      <c r="B610" s="155"/>
      <c r="C610" s="32">
        <f>SUM(C611:C615)</f>
        <v>16744.309000000001</v>
      </c>
      <c r="D610" s="32">
        <f>SUM(D611:D615)</f>
        <v>16744.309000000001</v>
      </c>
      <c r="E610" s="32">
        <f>SUM(E611:E615)</f>
        <v>16744.309000000001</v>
      </c>
      <c r="H610" s="41">
        <f t="shared" si="71"/>
        <v>16744.309000000001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385.90499999999997</v>
      </c>
      <c r="D612" s="5">
        <f t="shared" ref="D612:E615" si="77">C612</f>
        <v>385.90499999999997</v>
      </c>
      <c r="E612" s="5">
        <f t="shared" si="77"/>
        <v>385.90499999999997</v>
      </c>
      <c r="H612" s="41">
        <f t="shared" si="71"/>
        <v>385.90499999999997</v>
      </c>
    </row>
    <row r="613" spans="1:8" outlineLevel="2">
      <c r="A613" s="7">
        <v>6615</v>
      </c>
      <c r="B613" s="4" t="s">
        <v>516</v>
      </c>
      <c r="C613" s="5">
        <v>14718.9</v>
      </c>
      <c r="D613" s="5">
        <f t="shared" si="77"/>
        <v>14718.9</v>
      </c>
      <c r="E613" s="5">
        <f t="shared" si="77"/>
        <v>14718.9</v>
      </c>
      <c r="H613" s="41">
        <f t="shared" si="71"/>
        <v>14718.9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1639.5039999999999</v>
      </c>
      <c r="D615" s="5">
        <f t="shared" si="77"/>
        <v>1639.5039999999999</v>
      </c>
      <c r="E615" s="5">
        <f t="shared" si="77"/>
        <v>1639.5039999999999</v>
      </c>
      <c r="H615" s="41">
        <f t="shared" si="71"/>
        <v>1639.5039999999999</v>
      </c>
    </row>
    <row r="616" spans="1:8" outlineLevel="1">
      <c r="A616" s="154" t="s">
        <v>519</v>
      </c>
      <c r="B616" s="155"/>
      <c r="C616" s="32">
        <f>SUM(C617:C627)</f>
        <v>34778.237000000001</v>
      </c>
      <c r="D616" s="32">
        <f>SUM(D617:D627)</f>
        <v>34778.237000000001</v>
      </c>
      <c r="E616" s="32">
        <f>SUM(E617:E627)</f>
        <v>34778.237000000001</v>
      </c>
      <c r="H616" s="41">
        <f t="shared" si="71"/>
        <v>34778.237000000001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34778.237000000001</v>
      </c>
      <c r="D620" s="5">
        <f t="shared" si="78"/>
        <v>34778.237000000001</v>
      </c>
      <c r="E620" s="5">
        <f t="shared" si="78"/>
        <v>34778.237000000001</v>
      </c>
      <c r="H620" s="41">
        <f t="shared" si="71"/>
        <v>34778.237000000001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0" t="s">
        <v>570</v>
      </c>
      <c r="B716" s="161"/>
      <c r="C716" s="36">
        <f>C717</f>
        <v>30796.94</v>
      </c>
      <c r="D716" s="36">
        <f>D717</f>
        <v>30796.94</v>
      </c>
      <c r="E716" s="36">
        <f>E717</f>
        <v>30796.94</v>
      </c>
      <c r="G716" s="39" t="s">
        <v>66</v>
      </c>
      <c r="H716" s="41">
        <f t="shared" si="92"/>
        <v>30796.94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30796.94</v>
      </c>
      <c r="D717" s="33">
        <f>D718+D722</f>
        <v>30796.94</v>
      </c>
      <c r="E717" s="33">
        <f>E718+E722</f>
        <v>30796.94</v>
      </c>
      <c r="G717" s="39" t="s">
        <v>599</v>
      </c>
      <c r="H717" s="41">
        <f t="shared" si="92"/>
        <v>30796.94</v>
      </c>
      <c r="I717" s="42"/>
      <c r="J717" s="40" t="b">
        <f>AND(H717=I717)</f>
        <v>0</v>
      </c>
    </row>
    <row r="718" spans="1:10" outlineLevel="1" collapsed="1">
      <c r="A718" s="166" t="s">
        <v>851</v>
      </c>
      <c r="B718" s="167"/>
      <c r="C718" s="31">
        <f>SUM(C719:C721)</f>
        <v>30796.94</v>
      </c>
      <c r="D718" s="31">
        <f>SUM(D719:D721)</f>
        <v>30796.94</v>
      </c>
      <c r="E718" s="31">
        <f>SUM(E719:E721)</f>
        <v>30796.94</v>
      </c>
      <c r="H718" s="41">
        <f t="shared" si="92"/>
        <v>30796.94</v>
      </c>
    </row>
    <row r="719" spans="1:10" ht="15" customHeight="1" outlineLevel="2">
      <c r="A719" s="6">
        <v>10950</v>
      </c>
      <c r="B719" s="4" t="s">
        <v>572</v>
      </c>
      <c r="C719" s="5">
        <v>30796.94</v>
      </c>
      <c r="D719" s="5">
        <f>C719</f>
        <v>30796.94</v>
      </c>
      <c r="E719" s="5">
        <f>D719</f>
        <v>30796.94</v>
      </c>
      <c r="H719" s="41">
        <f t="shared" si="92"/>
        <v>30796.94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6" t="s">
        <v>850</v>
      </c>
      <c r="B722" s="16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0" t="s">
        <v>577</v>
      </c>
      <c r="B725" s="16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6" t="s">
        <v>849</v>
      </c>
      <c r="B727" s="16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6" t="s">
        <v>848</v>
      </c>
      <c r="B730" s="16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6" t="s">
        <v>846</v>
      </c>
      <c r="B733" s="16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6" t="s">
        <v>843</v>
      </c>
      <c r="B739" s="16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6" t="s">
        <v>842</v>
      </c>
      <c r="B741" s="16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6" t="s">
        <v>841</v>
      </c>
      <c r="B743" s="16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6" t="s">
        <v>836</v>
      </c>
      <c r="B750" s="16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6" t="s">
        <v>834</v>
      </c>
      <c r="B755" s="16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6" t="s">
        <v>830</v>
      </c>
      <c r="B760" s="16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6" t="s">
        <v>828</v>
      </c>
      <c r="B765" s="16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6" t="s">
        <v>826</v>
      </c>
      <c r="B767" s="16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6" t="s">
        <v>823</v>
      </c>
      <c r="B771" s="16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6" t="s">
        <v>817</v>
      </c>
      <c r="B777" s="16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6"/>
  <sheetViews>
    <sheetView rightToLeft="1" zoomScale="130" zoomScaleNormal="130" workbookViewId="0">
      <selection activeCell="B16" sqref="B16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25">
      <c r="A1" s="114" t="s">
        <v>788</v>
      </c>
      <c r="B1" s="134" t="s">
        <v>789</v>
      </c>
      <c r="C1" s="114" t="s">
        <v>790</v>
      </c>
      <c r="D1" s="114" t="s">
        <v>791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102" t="s">
        <v>864</v>
      </c>
      <c r="B2" s="135" t="s">
        <v>865</v>
      </c>
      <c r="C2" s="96"/>
      <c r="D2" s="96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102"/>
      <c r="B3" s="135" t="s">
        <v>866</v>
      </c>
      <c r="C3" s="96"/>
      <c r="D3" s="9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102"/>
      <c r="B4" s="135" t="s">
        <v>867</v>
      </c>
      <c r="C4" s="96"/>
      <c r="D4" s="96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105"/>
      <c r="B5" s="135"/>
      <c r="C5" s="105"/>
      <c r="D5" s="10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136" t="s">
        <v>868</v>
      </c>
      <c r="B6" s="106" t="s">
        <v>869</v>
      </c>
      <c r="C6" s="96"/>
      <c r="D6" s="9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105"/>
      <c r="B7" s="102" t="s">
        <v>870</v>
      </c>
      <c r="C7" s="96"/>
      <c r="D7" s="96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102"/>
      <c r="B8" s="102"/>
      <c r="C8" s="96"/>
      <c r="D8" s="96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ht="30">
      <c r="A9" s="102" t="s">
        <v>871</v>
      </c>
      <c r="B9" s="102"/>
      <c r="C9" s="105"/>
      <c r="D9" s="96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102"/>
      <c r="B10" s="102"/>
      <c r="C10" s="105"/>
      <c r="D10" s="96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>
      <c r="A11" s="105" t="s">
        <v>872</v>
      </c>
      <c r="B11" s="136" t="s">
        <v>873</v>
      </c>
      <c r="C11" s="96"/>
      <c r="D11" s="96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 s="136"/>
      <c r="B12" s="102" t="s">
        <v>874</v>
      </c>
      <c r="C12" s="96"/>
      <c r="D12" s="96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105"/>
      <c r="B13" s="136"/>
      <c r="C13" s="96"/>
      <c r="D13" s="96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 s="105" t="s">
        <v>875</v>
      </c>
      <c r="B14" s="102"/>
      <c r="C14" s="96"/>
      <c r="D14" s="96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102"/>
      <c r="B15" s="105"/>
      <c r="C15" s="96"/>
      <c r="D15" s="96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105"/>
      <c r="B16" s="102"/>
      <c r="C16" s="96"/>
      <c r="D16" s="9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105"/>
      <c r="B17" s="105"/>
      <c r="C17" s="96"/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</sheetData>
  <protectedRanges>
    <protectedRange password="CC3D" sqref="A2:D17" name="Range1"/>
  </protectedRanges>
  <conditionalFormatting sqref="A2:D17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3" sqref="C1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8" t="s">
        <v>68</v>
      </c>
      <c r="B1" s="168" t="s">
        <v>793</v>
      </c>
      <c r="C1" s="168" t="s">
        <v>794</v>
      </c>
      <c r="D1" s="169" t="s">
        <v>792</v>
      </c>
      <c r="E1" s="171" t="s">
        <v>739</v>
      </c>
      <c r="F1" s="172"/>
      <c r="G1" s="172"/>
      <c r="H1" s="173"/>
      <c r="I1" s="168" t="s">
        <v>799</v>
      </c>
    </row>
    <row r="2" spans="1:9" s="113" customFormat="1" ht="23.25" customHeight="1">
      <c r="A2" s="168"/>
      <c r="B2" s="168"/>
      <c r="C2" s="168"/>
      <c r="D2" s="170"/>
      <c r="E2" s="114" t="s">
        <v>788</v>
      </c>
      <c r="F2" s="114" t="s">
        <v>789</v>
      </c>
      <c r="G2" s="114" t="s">
        <v>790</v>
      </c>
      <c r="H2" s="114" t="s">
        <v>791</v>
      </c>
      <c r="I2" s="168"/>
    </row>
    <row r="3" spans="1:9" s="113" customFormat="1">
      <c r="A3" s="137" t="s">
        <v>929</v>
      </c>
      <c r="B3" s="101"/>
      <c r="C3" s="103" t="s">
        <v>674</v>
      </c>
      <c r="D3" s="101"/>
      <c r="E3" s="102"/>
      <c r="F3" s="96"/>
      <c r="G3" s="96"/>
      <c r="H3" s="96"/>
      <c r="I3" s="101"/>
    </row>
    <row r="4" spans="1:9" s="113" customFormat="1">
      <c r="A4" s="103" t="s">
        <v>930</v>
      </c>
      <c r="B4" s="103"/>
      <c r="C4" s="103" t="s">
        <v>939</v>
      </c>
      <c r="D4" s="103"/>
      <c r="E4" s="102"/>
      <c r="F4" s="96"/>
      <c r="G4" s="96"/>
      <c r="H4" s="96"/>
      <c r="I4" s="103"/>
    </row>
    <row r="5" spans="1:9" s="113" customFormat="1">
      <c r="A5" s="103" t="s">
        <v>931</v>
      </c>
      <c r="B5" s="103"/>
      <c r="C5" s="103" t="s">
        <v>704</v>
      </c>
      <c r="D5" s="103"/>
      <c r="E5" s="102"/>
      <c r="F5" s="96"/>
      <c r="G5" s="96"/>
      <c r="H5" s="96"/>
      <c r="I5" s="103"/>
    </row>
    <row r="6" spans="1:9" s="113" customFormat="1" ht="30">
      <c r="A6" s="104" t="s">
        <v>932</v>
      </c>
      <c r="B6" s="104"/>
      <c r="C6" s="103" t="s">
        <v>940</v>
      </c>
      <c r="D6" s="104"/>
      <c r="E6" s="105"/>
      <c r="F6" s="96"/>
      <c r="G6" s="105"/>
      <c r="H6" s="105"/>
      <c r="I6" s="104"/>
    </row>
    <row r="7" spans="1:9" s="113" customFormat="1">
      <c r="A7" s="104" t="s">
        <v>933</v>
      </c>
      <c r="B7" s="104"/>
      <c r="C7" s="103" t="s">
        <v>941</v>
      </c>
      <c r="D7" s="104"/>
      <c r="E7" s="105"/>
      <c r="F7" s="106"/>
      <c r="G7" s="96"/>
      <c r="H7" s="96"/>
      <c r="I7" s="104"/>
    </row>
    <row r="8" spans="1:9" s="113" customFormat="1">
      <c r="A8" s="103" t="s">
        <v>934</v>
      </c>
      <c r="B8" s="103"/>
      <c r="C8" s="103" t="s">
        <v>678</v>
      </c>
      <c r="D8" s="103"/>
      <c r="E8" s="105"/>
      <c r="F8" s="102"/>
      <c r="G8" s="96"/>
      <c r="H8" s="96"/>
      <c r="I8" s="103"/>
    </row>
    <row r="9" spans="1:9" s="113" customFormat="1">
      <c r="A9" s="103" t="s">
        <v>935</v>
      </c>
      <c r="B9" s="103"/>
      <c r="C9" s="103" t="s">
        <v>678</v>
      </c>
      <c r="D9" s="103"/>
      <c r="E9" s="102"/>
      <c r="F9" s="102"/>
      <c r="G9" s="96"/>
      <c r="H9" s="96"/>
      <c r="I9" s="103"/>
    </row>
    <row r="10" spans="1:9" s="113" customFormat="1">
      <c r="A10" s="103" t="s">
        <v>936</v>
      </c>
      <c r="B10" s="103"/>
      <c r="C10" s="103" t="s">
        <v>678</v>
      </c>
      <c r="D10" s="103"/>
      <c r="E10" s="102"/>
      <c r="F10" s="102"/>
      <c r="G10" s="105"/>
      <c r="H10" s="96"/>
      <c r="I10" s="103"/>
    </row>
    <row r="11" spans="1:9" s="113" customFormat="1">
      <c r="A11" s="103" t="s">
        <v>937</v>
      </c>
      <c r="B11" s="103"/>
      <c r="C11" s="103" t="s">
        <v>942</v>
      </c>
      <c r="D11" s="103"/>
      <c r="E11" s="105"/>
      <c r="F11" s="105"/>
      <c r="G11" s="96"/>
      <c r="H11" s="96"/>
      <c r="I11" s="103"/>
    </row>
    <row r="12" spans="1:9" s="113" customFormat="1">
      <c r="A12" s="103" t="s">
        <v>938</v>
      </c>
      <c r="B12" s="103"/>
      <c r="C12" s="103" t="s">
        <v>724</v>
      </c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الهيكلي'!$A$2:$A$17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الهيكلي'!$B$2:$B$17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الهيكلي'!$C$2:$C$17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الهيكلي'!$D$2:$D$17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B3:B12 B14:B1048576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3</vt:i4>
      </vt:variant>
    </vt:vector>
  </HeadingPairs>
  <TitlesOfParts>
    <vt:vector size="24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user</cp:lastModifiedBy>
  <cp:lastPrinted>2014-06-12T19:00:37Z</cp:lastPrinted>
  <dcterms:created xsi:type="dcterms:W3CDTF">2014-03-25T08:27:56Z</dcterms:created>
  <dcterms:modified xsi:type="dcterms:W3CDTF">2017-08-08T15:46:32Z</dcterms:modified>
</cp:coreProperties>
</file>