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4519"/>
</workbook>
</file>

<file path=xl/calcChain.xml><?xml version="1.0" encoding="utf-8"?>
<calcChain xmlns="http://schemas.openxmlformats.org/spreadsheetml/2006/main">
  <c r="E257" i="36"/>
  <c r="E2"/>
  <c r="E308" i="33"/>
  <c r="E305"/>
  <c r="E298"/>
  <c r="E289"/>
  <c r="E265"/>
  <c r="E308" i="34"/>
  <c r="E305"/>
  <c r="E298"/>
  <c r="E289"/>
  <c r="E265"/>
  <c r="E305" i="35"/>
  <c r="E298"/>
  <c r="E296"/>
  <c r="E289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D492"/>
  <c r="E492" s="1"/>
  <c r="E491" s="1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E413" s="1"/>
  <c r="D412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D307"/>
  <c r="H306"/>
  <c r="D306"/>
  <c r="E306" s="1"/>
  <c r="H305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H298"/>
  <c r="H297"/>
  <c r="D297"/>
  <c r="E297" s="1"/>
  <c r="E296" s="1"/>
  <c r="H296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H289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 s="1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C734"/>
  <c r="C733" s="1"/>
  <c r="D732"/>
  <c r="D731" s="1"/>
  <c r="D730" s="1"/>
  <c r="C731"/>
  <c r="C730" s="1"/>
  <c r="D729"/>
  <c r="D728"/>
  <c r="E728" s="1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D546"/>
  <c r="E546" s="1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C236"/>
  <c r="C235" s="1"/>
  <c r="D234"/>
  <c r="E234" s="1"/>
  <c r="E233" s="1"/>
  <c r="C233"/>
  <c r="D232"/>
  <c r="E232" s="1"/>
  <c r="D231"/>
  <c r="D230"/>
  <c r="E230" s="1"/>
  <c r="C229"/>
  <c r="D227"/>
  <c r="E227" s="1"/>
  <c r="D226"/>
  <c r="E226" s="1"/>
  <c r="D225"/>
  <c r="E225" s="1"/>
  <c r="D224"/>
  <c r="E224" s="1"/>
  <c r="C223"/>
  <c r="C222" s="1"/>
  <c r="D221"/>
  <c r="C220"/>
  <c r="D219"/>
  <c r="E219" s="1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E209" s="1"/>
  <c r="D208"/>
  <c r="E208" s="1"/>
  <c r="C207"/>
  <c r="D206"/>
  <c r="E206" s="1"/>
  <c r="D205"/>
  <c r="E205" s="1"/>
  <c r="C204"/>
  <c r="D202"/>
  <c r="D201" s="1"/>
  <c r="D200" s="1"/>
  <c r="C201"/>
  <c r="C200" s="1"/>
  <c r="D199"/>
  <c r="C198"/>
  <c r="C197" s="1"/>
  <c r="D196"/>
  <c r="C195"/>
  <c r="D194"/>
  <c r="E194" s="1"/>
  <c r="E193" s="1"/>
  <c r="C193"/>
  <c r="D192"/>
  <c r="E192" s="1"/>
  <c r="D191"/>
  <c r="D190"/>
  <c r="E190" s="1"/>
  <c r="C189"/>
  <c r="D187"/>
  <c r="E187" s="1"/>
  <c r="D186"/>
  <c r="E186" s="1"/>
  <c r="E185" s="1"/>
  <c r="E184" s="1"/>
  <c r="C185"/>
  <c r="C184" s="1"/>
  <c r="D183"/>
  <c r="D182" s="1"/>
  <c r="C182"/>
  <c r="D181"/>
  <c r="C180"/>
  <c r="H176"/>
  <c r="D176"/>
  <c r="E176" s="1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D774"/>
  <c r="E774" s="1"/>
  <c r="D773"/>
  <c r="C772"/>
  <c r="C771" s="1"/>
  <c r="D770"/>
  <c r="D769"/>
  <c r="E769" s="1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E654"/>
  <c r="D654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D581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E486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H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D265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E212"/>
  <c r="E211" s="1"/>
  <c r="D212"/>
  <c r="D211" s="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C167"/>
  <c r="H167" s="1"/>
  <c r="H166"/>
  <c r="D166"/>
  <c r="E166" s="1"/>
  <c r="H165"/>
  <c r="D165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E122"/>
  <c r="D122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C67" s="1"/>
  <c r="H67" s="1"/>
  <c r="J67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671" i="35" l="1"/>
  <c r="C743"/>
  <c r="D653" i="34"/>
  <c r="D185"/>
  <c r="D184" s="1"/>
  <c r="D373"/>
  <c r="D450"/>
  <c r="D544"/>
  <c r="D765"/>
  <c r="D164"/>
  <c r="E388"/>
  <c r="E718"/>
  <c r="C743"/>
  <c r="D756"/>
  <c r="D755" s="1"/>
  <c r="C645"/>
  <c r="H645" s="1"/>
  <c r="J645" s="1"/>
  <c r="D718"/>
  <c r="D445"/>
  <c r="D412"/>
  <c r="E348"/>
  <c r="D11"/>
  <c r="H68"/>
  <c r="J68" s="1"/>
  <c r="C163"/>
  <c r="H163" s="1"/>
  <c r="J163" s="1"/>
  <c r="E186"/>
  <c r="E185" s="1"/>
  <c r="E184" s="1"/>
  <c r="E202"/>
  <c r="E201" s="1"/>
  <c r="E200" s="1"/>
  <c r="E325"/>
  <c r="E374"/>
  <c r="D409"/>
  <c r="E448"/>
  <c r="E545"/>
  <c r="E592"/>
  <c r="D671"/>
  <c r="D746"/>
  <c r="E757"/>
  <c r="E331"/>
  <c r="E474"/>
  <c r="E628"/>
  <c r="D97"/>
  <c r="D136"/>
  <c r="D204"/>
  <c r="C215"/>
  <c r="D244"/>
  <c r="D243" s="1"/>
  <c r="D250"/>
  <c r="D388"/>
  <c r="E392"/>
  <c r="E451"/>
  <c r="E587"/>
  <c r="D727"/>
  <c r="D761"/>
  <c r="D760" s="1"/>
  <c r="D167"/>
  <c r="E368"/>
  <c r="E382"/>
  <c r="E513"/>
  <c r="E569"/>
  <c r="E581"/>
  <c r="E595"/>
  <c r="E665"/>
  <c r="C163" i="35"/>
  <c r="H163" s="1"/>
  <c r="J163" s="1"/>
  <c r="D250"/>
  <c r="E204"/>
  <c r="D229"/>
  <c r="D463"/>
  <c r="E768"/>
  <c r="E767" s="1"/>
  <c r="E344"/>
  <c r="E477"/>
  <c r="D445"/>
  <c r="D353"/>
  <c r="D129"/>
  <c r="D136"/>
  <c r="D189"/>
  <c r="D315"/>
  <c r="D491"/>
  <c r="D193"/>
  <c r="E202"/>
  <c r="E201" s="1"/>
  <c r="E200" s="1"/>
  <c r="D547"/>
  <c r="E183"/>
  <c r="E182" s="1"/>
  <c r="E231"/>
  <c r="D298"/>
  <c r="D683"/>
  <c r="C153"/>
  <c r="H153" s="1"/>
  <c r="J153" s="1"/>
  <c r="D661"/>
  <c r="D761"/>
  <c r="D760" s="1"/>
  <c r="C188"/>
  <c r="E191"/>
  <c r="E189" s="1"/>
  <c r="E212"/>
  <c r="E211" s="1"/>
  <c r="E316"/>
  <c r="D399"/>
  <c r="D610"/>
  <c r="E662"/>
  <c r="E672"/>
  <c r="D687"/>
  <c r="D746"/>
  <c r="D772"/>
  <c r="D771" s="1"/>
  <c r="D213"/>
  <c r="E229"/>
  <c r="D244"/>
  <c r="D243" s="1"/>
  <c r="E328"/>
  <c r="D344"/>
  <c r="D416"/>
  <c r="E494"/>
  <c r="D497"/>
  <c r="C509"/>
  <c r="H509" s="1"/>
  <c r="D599"/>
  <c r="D646"/>
  <c r="E661"/>
  <c r="C116"/>
  <c r="H116" s="1"/>
  <c r="J116" s="1"/>
  <c r="C179"/>
  <c r="C228"/>
  <c r="D412"/>
  <c r="D595"/>
  <c r="E595"/>
  <c r="E260" i="37"/>
  <c r="D163" i="34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D195"/>
  <c r="E196"/>
  <c r="E195" s="1"/>
  <c r="E228"/>
  <c r="E260"/>
  <c r="C263"/>
  <c r="H263" s="1"/>
  <c r="D265"/>
  <c r="D388"/>
  <c r="E389"/>
  <c r="E388" s="1"/>
  <c r="D404"/>
  <c r="E405"/>
  <c r="E404" s="1"/>
  <c r="E555"/>
  <c r="E552" s="1"/>
  <c r="D552"/>
  <c r="E729"/>
  <c r="E727" s="1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H726" s="1"/>
  <c r="J726" s="1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459"/>
  <c r="D463"/>
  <c r="D468"/>
  <c r="D547"/>
  <c r="E751"/>
  <c r="E750" s="1"/>
  <c r="E756"/>
  <c r="E755" s="1"/>
  <c r="E207" i="35"/>
  <c r="E203" s="1"/>
  <c r="E392"/>
  <c r="E544"/>
  <c r="E538" s="1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D348"/>
  <c r="D368"/>
  <c r="E373"/>
  <c r="E395"/>
  <c r="D422"/>
  <c r="D450"/>
  <c r="D581"/>
  <c r="D616"/>
  <c r="D638"/>
  <c r="D653"/>
  <c r="D718"/>
  <c r="E718"/>
  <c r="E717" s="1"/>
  <c r="E716" s="1"/>
  <c r="E753"/>
  <c r="E751" s="1"/>
  <c r="E750" s="1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E244"/>
  <c r="E243" s="1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E263"/>
  <c r="D120"/>
  <c r="D126"/>
  <c r="D132"/>
  <c r="D140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C725"/>
  <c r="H725" s="1"/>
  <c r="J725" s="1"/>
  <c r="E761"/>
  <c r="E760" s="1"/>
  <c r="E557"/>
  <c r="E556" s="1"/>
  <c r="D556"/>
  <c r="D551" s="1"/>
  <c r="D550" s="1"/>
  <c r="E756"/>
  <c r="E755" s="1"/>
  <c r="D494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16"/>
  <c r="E136"/>
  <c r="E135" s="1"/>
  <c r="E153"/>
  <c r="E207"/>
  <c r="E263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D370"/>
  <c r="E370" s="1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C302"/>
  <c r="H302" s="1"/>
  <c r="D301"/>
  <c r="E301" s="1"/>
  <c r="D300"/>
  <c r="E300" s="1"/>
  <c r="D299"/>
  <c r="E299" s="1"/>
  <c r="H298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135" i="35" l="1"/>
  <c r="D717"/>
  <c r="D716" s="1"/>
  <c r="D160" i="33"/>
  <c r="C203"/>
  <c r="E259" i="34"/>
  <c r="C178"/>
  <c r="C177" s="1"/>
  <c r="H177" s="1"/>
  <c r="J177" s="1"/>
  <c r="E551"/>
  <c r="E550" s="1"/>
  <c r="D153"/>
  <c r="D152" s="1"/>
  <c r="E67"/>
  <c r="D135"/>
  <c r="D188" i="35"/>
  <c r="D484"/>
  <c r="D483" s="1"/>
  <c r="D203"/>
  <c r="E188"/>
  <c r="E67"/>
  <c r="D3"/>
  <c r="D2" s="1"/>
  <c r="D314"/>
  <c r="D116"/>
  <c r="D115" s="1"/>
  <c r="D726"/>
  <c r="D725" s="1"/>
  <c r="E215"/>
  <c r="E645"/>
  <c r="D263"/>
  <c r="E67" i="37"/>
  <c r="H178" i="34"/>
  <c r="J178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H115" s="1"/>
  <c r="J115" s="1"/>
  <c r="C178"/>
  <c r="C177" s="1"/>
  <c r="H177" s="1"/>
  <c r="J177" s="1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E152" s="1"/>
  <c r="D561"/>
  <c r="D726"/>
  <c r="D725" s="1"/>
  <c r="E340"/>
  <c r="D263"/>
  <c r="E726" i="35"/>
  <c r="E725" s="1"/>
  <c r="D645"/>
  <c r="E551"/>
  <c r="E550" s="1"/>
  <c r="E314"/>
  <c r="E259" s="1"/>
  <c r="E163"/>
  <c r="E645" i="36"/>
  <c r="E444"/>
  <c r="E340"/>
  <c r="E153"/>
  <c r="E152" s="1"/>
  <c r="E3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484"/>
  <c r="E483" s="1"/>
  <c r="H551"/>
  <c r="J551" s="1"/>
  <c r="C550"/>
  <c r="H550" s="1"/>
  <c r="J550" s="1"/>
  <c r="E188"/>
  <c r="E178" s="1"/>
  <c r="E177" s="1"/>
  <c r="D444"/>
  <c r="D314"/>
  <c r="D259" s="1"/>
  <c r="C483"/>
  <c r="H483" s="1"/>
  <c r="J483" s="1"/>
  <c r="D153"/>
  <c r="D152" s="1"/>
  <c r="D551"/>
  <c r="D550" s="1"/>
  <c r="D135"/>
  <c r="D115" s="1"/>
  <c r="H116"/>
  <c r="J116" s="1"/>
  <c r="C115"/>
  <c r="E152"/>
  <c r="D3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484"/>
  <c r="D483" s="1"/>
  <c r="D263"/>
  <c r="H3"/>
  <c r="J3" s="1"/>
  <c r="H560"/>
  <c r="J560" s="1"/>
  <c r="H559"/>
  <c r="J559" s="1"/>
  <c r="E717"/>
  <c r="E716" s="1"/>
  <c r="H484"/>
  <c r="C483"/>
  <c r="H483" s="1"/>
  <c r="J483" s="1"/>
  <c r="E483"/>
  <c r="H115"/>
  <c r="J115" s="1"/>
  <c r="D178" i="35"/>
  <c r="D177" s="1"/>
  <c r="E116"/>
  <c r="H178"/>
  <c r="J178" s="1"/>
  <c r="C2"/>
  <c r="H67"/>
  <c r="J67" s="1"/>
  <c r="E561"/>
  <c r="E444"/>
  <c r="C560"/>
  <c r="D561"/>
  <c r="H551"/>
  <c r="J551" s="1"/>
  <c r="C550"/>
  <c r="H550" s="1"/>
  <c r="J550" s="1"/>
  <c r="E340"/>
  <c r="H340"/>
  <c r="C339"/>
  <c r="H339" s="1"/>
  <c r="J339" s="1"/>
  <c r="C259"/>
  <c r="E153"/>
  <c r="D163"/>
  <c r="D170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D743" s="1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259" i="35" l="1"/>
  <c r="E178"/>
  <c r="E177" s="1"/>
  <c r="D3" i="33"/>
  <c r="D314"/>
  <c r="D153"/>
  <c r="E339" i="34"/>
  <c r="E258" s="1"/>
  <c r="E257" s="1"/>
  <c r="E2"/>
  <c r="D339"/>
  <c r="D258" s="1"/>
  <c r="D257" s="1"/>
  <c r="D115"/>
  <c r="D114" s="1"/>
  <c r="D560" i="35"/>
  <c r="D559" s="1"/>
  <c r="E2"/>
  <c r="E560"/>
  <c r="E559" s="1"/>
  <c r="E152"/>
  <c r="E339"/>
  <c r="E258" s="1"/>
  <c r="E257" s="1"/>
  <c r="C114"/>
  <c r="H114" s="1"/>
  <c r="J114" s="1"/>
  <c r="D559" i="36"/>
  <c r="H114"/>
  <c r="J114" s="1"/>
  <c r="D114" i="37"/>
  <c r="E339"/>
  <c r="D339"/>
  <c r="D258" s="1"/>
  <c r="D257" s="1"/>
  <c r="D2"/>
  <c r="D560" i="34"/>
  <c r="D559" s="1"/>
  <c r="E528" i="33"/>
  <c r="D258" i="35"/>
  <c r="D257" s="1"/>
  <c r="E114" i="37"/>
  <c r="E259"/>
  <c r="D444" i="33"/>
  <c r="D259" i="36"/>
  <c r="D258" s="1"/>
  <c r="D257" s="1"/>
  <c r="E560" i="34"/>
  <c r="E559" s="1"/>
  <c r="D152" i="35"/>
  <c r="D114" s="1"/>
  <c r="D114" i="36"/>
  <c r="E258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259"/>
  <c r="J259" s="1"/>
  <c r="C258"/>
  <c r="H560" i="35"/>
  <c r="J560" s="1"/>
  <c r="C559"/>
  <c r="H559" s="1"/>
  <c r="J559" s="1"/>
  <c r="E115"/>
  <c r="C258"/>
  <c r="H259"/>
  <c r="J259" s="1"/>
  <c r="H2"/>
  <c r="J2" s="1"/>
  <c r="H115" i="34"/>
  <c r="J115" s="1"/>
  <c r="C114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D259" l="1"/>
  <c r="H114" i="34"/>
  <c r="J114" s="1"/>
  <c r="E114" i="35"/>
  <c r="H1"/>
  <c r="J1" s="1"/>
  <c r="H1" i="36"/>
  <c r="J1" s="1"/>
  <c r="E258" i="37"/>
  <c r="E257" s="1"/>
  <c r="H1"/>
  <c r="J1" s="1"/>
  <c r="H258"/>
  <c r="J258" s="1"/>
  <c r="C257"/>
  <c r="H258" i="36"/>
  <c r="J258" s="1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<sst xmlns="http://schemas.openxmlformats.org/spreadsheetml/2006/main" count="4499" uniqueCount="864">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</sst>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61" zoomScale="75" zoomScaleNormal="75" workbookViewId="0">
      <selection activeCell="C67" sqref="C6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5.140625" bestFit="1" customWidth="1"/>
    <col min="4" max="4" width="13.85546875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728401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v>344500</v>
      </c>
      <c r="D2" s="26">
        <f>D3+D67</f>
        <v>0</v>
      </c>
      <c r="E2" s="26">
        <f>C2</f>
        <v>344500</v>
      </c>
      <c r="G2" s="39" t="s">
        <v>60</v>
      </c>
      <c r="H2" s="41">
        <f>C2</f>
        <v>344500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4" t="s">
        <v>62</v>
      </c>
      <c r="B114" s="165"/>
      <c r="C114" s="26">
        <v>383901</v>
      </c>
      <c r="D114" s="26">
        <f>D115+D152+D177</f>
        <v>0</v>
      </c>
      <c r="E114" s="26">
        <v>428453.45799999998</v>
      </c>
      <c r="G114" s="39" t="s">
        <v>62</v>
      </c>
      <c r="H114" s="41">
        <f t="shared" si="7"/>
        <v>383901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728401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v>333000</v>
      </c>
      <c r="D257" s="37">
        <f>D258+D550</f>
        <v>0</v>
      </c>
      <c r="E257" s="37">
        <f>C257</f>
        <v>333000</v>
      </c>
      <c r="G257" s="39" t="s">
        <v>60</v>
      </c>
      <c r="H257" s="41">
        <f>C257</f>
        <v>333000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v>395401</v>
      </c>
      <c r="D559" s="37">
        <f>D560+D716+D725</f>
        <v>0</v>
      </c>
      <c r="E559" s="37">
        <v>439953.45799999998</v>
      </c>
      <c r="G559" s="39" t="s">
        <v>62</v>
      </c>
      <c r="H559" s="41">
        <f t="shared" si="63"/>
        <v>395401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85" zoomScale="75" zoomScaleNormal="75" workbookViewId="0">
      <selection activeCell="E309" sqref="E30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389700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389700</v>
      </c>
      <c r="D2" s="26">
        <f>D3+D67</f>
        <v>389700</v>
      </c>
      <c r="E2" s="26">
        <f>E3+E67</f>
        <v>389700</v>
      </c>
      <c r="G2" s="39" t="s">
        <v>60</v>
      </c>
      <c r="H2" s="41">
        <f>C2</f>
        <v>389700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109500</v>
      </c>
      <c r="D3" s="23">
        <f>D4+D11+D38+D61</f>
        <v>109500</v>
      </c>
      <c r="E3" s="23">
        <f>E4+E11+E38+E61</f>
        <v>109500</v>
      </c>
      <c r="G3" s="39" t="s">
        <v>57</v>
      </c>
      <c r="H3" s="41">
        <f t="shared" ref="H3:H66" si="0">C3</f>
        <v>109500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15500</v>
      </c>
      <c r="D4" s="21">
        <f>SUM(D5:D10)</f>
        <v>15500</v>
      </c>
      <c r="E4" s="21">
        <f>SUM(E5:E10)</f>
        <v>15500</v>
      </c>
      <c r="F4" s="17"/>
      <c r="G4" s="39" t="s">
        <v>53</v>
      </c>
      <c r="H4" s="41">
        <f t="shared" si="0"/>
        <v>15500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</v>
      </c>
      <c r="D7" s="2">
        <f t="shared" si="1"/>
        <v>3500</v>
      </c>
      <c r="E7" s="2">
        <f t="shared" si="1"/>
        <v>3500</v>
      </c>
      <c r="F7" s="17"/>
      <c r="G7" s="17"/>
      <c r="H7" s="41">
        <f t="shared" si="0"/>
        <v>3500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83500</v>
      </c>
      <c r="D11" s="21">
        <f>SUM(D12:D37)</f>
        <v>83500</v>
      </c>
      <c r="E11" s="21">
        <f>SUM(E12:E37)</f>
        <v>83500</v>
      </c>
      <c r="F11" s="17"/>
      <c r="G11" s="39" t="s">
        <v>54</v>
      </c>
      <c r="H11" s="41">
        <f t="shared" si="0"/>
        <v>83500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700</v>
      </c>
      <c r="D33" s="2">
        <f t="shared" si="3"/>
        <v>700</v>
      </c>
      <c r="E33" s="2">
        <f t="shared" si="3"/>
        <v>700</v>
      </c>
      <c r="H33" s="41">
        <f t="shared" si="0"/>
        <v>700</v>
      </c>
    </row>
    <row r="34" spans="1:10" outlineLevel="1">
      <c r="A34" s="3">
        <v>2404</v>
      </c>
      <c r="B34" s="1" t="s">
        <v>7</v>
      </c>
      <c r="C34" s="2">
        <v>300</v>
      </c>
      <c r="D34" s="2">
        <f t="shared" si="3"/>
        <v>300</v>
      </c>
      <c r="E34" s="2">
        <f t="shared" si="3"/>
        <v>300</v>
      </c>
      <c r="H34" s="41">
        <f t="shared" si="0"/>
        <v>300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59" t="s">
        <v>145</v>
      </c>
      <c r="B38" s="160"/>
      <c r="C38" s="21">
        <f>SUM(C39:C60)</f>
        <v>8500</v>
      </c>
      <c r="D38" s="21">
        <f>SUM(D39:D60)</f>
        <v>8500</v>
      </c>
      <c r="E38" s="21">
        <f>SUM(E39:E60)</f>
        <v>8500</v>
      </c>
      <c r="G38" s="39" t="s">
        <v>55</v>
      </c>
      <c r="H38" s="41">
        <f t="shared" si="0"/>
        <v>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</v>
      </c>
      <c r="D39" s="2">
        <f>C39</f>
        <v>1500</v>
      </c>
      <c r="E39" s="2">
        <f>D39</f>
        <v>1500</v>
      </c>
      <c r="H39" s="41">
        <f t="shared" si="0"/>
        <v>1500</v>
      </c>
    </row>
    <row r="40" spans="1:10" outlineLevel="1">
      <c r="A40" s="20">
        <v>3102</v>
      </c>
      <c r="B40" s="20" t="s">
        <v>12</v>
      </c>
      <c r="C40" s="2">
        <v>800</v>
      </c>
      <c r="D40" s="2">
        <f t="shared" ref="D40:E55" si="4">C40</f>
        <v>800</v>
      </c>
      <c r="E40" s="2">
        <f t="shared" si="4"/>
        <v>800</v>
      </c>
      <c r="H40" s="41">
        <f t="shared" si="0"/>
        <v>800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700</v>
      </c>
      <c r="D54" s="2">
        <f t="shared" si="4"/>
        <v>700</v>
      </c>
      <c r="E54" s="2">
        <f t="shared" si="4"/>
        <v>700</v>
      </c>
      <c r="H54" s="41">
        <f t="shared" si="0"/>
        <v>700</v>
      </c>
    </row>
    <row r="55" spans="1:10" outlineLevel="1">
      <c r="A55" s="20">
        <v>3303</v>
      </c>
      <c r="B55" s="20" t="s">
        <v>153</v>
      </c>
      <c r="C55" s="2">
        <v>2000</v>
      </c>
      <c r="D55" s="2">
        <f t="shared" si="4"/>
        <v>2000</v>
      </c>
      <c r="E55" s="2">
        <f t="shared" si="4"/>
        <v>2000</v>
      </c>
      <c r="H55" s="41">
        <f t="shared" si="0"/>
        <v>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>
        <f t="shared" si="0"/>
        <v>2000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63" t="s">
        <v>579</v>
      </c>
      <c r="B67" s="163"/>
      <c r="C67" s="25">
        <f>C97+C68</f>
        <v>280200</v>
      </c>
      <c r="D67" s="25">
        <f>D97+D68</f>
        <v>280200</v>
      </c>
      <c r="E67" s="25">
        <f>E97+E68</f>
        <v>280200</v>
      </c>
      <c r="G67" s="39" t="s">
        <v>59</v>
      </c>
      <c r="H67" s="41">
        <f t="shared" ref="H67:H130" si="7">C67</f>
        <v>280200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20000</v>
      </c>
      <c r="D68" s="21">
        <f>SUM(D69:D96)</f>
        <v>20000</v>
      </c>
      <c r="E68" s="21">
        <f>SUM(E69:E96)</f>
        <v>20000</v>
      </c>
      <c r="G68" s="39" t="s">
        <v>56</v>
      </c>
      <c r="H68" s="41">
        <f t="shared" si="7"/>
        <v>20000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</v>
      </c>
      <c r="D83" s="2">
        <f t="shared" si="8"/>
        <v>3000</v>
      </c>
      <c r="E83" s="2">
        <f t="shared" si="8"/>
        <v>3000</v>
      </c>
      <c r="H83" s="41">
        <f t="shared" si="7"/>
        <v>3000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260200</v>
      </c>
      <c r="D97" s="21">
        <f>SUM(D98:D113)</f>
        <v>260200</v>
      </c>
      <c r="E97" s="21">
        <f>SUM(E98:E113)</f>
        <v>260200</v>
      </c>
      <c r="G97" s="39" t="s">
        <v>58</v>
      </c>
      <c r="H97" s="41">
        <f t="shared" si="7"/>
        <v>260200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</v>
      </c>
      <c r="D98" s="2">
        <f>C98</f>
        <v>120000</v>
      </c>
      <c r="E98" s="2">
        <f>D98</f>
        <v>120000</v>
      </c>
      <c r="H98" s="41">
        <f t="shared" si="7"/>
        <v>120000</v>
      </c>
    </row>
    <row r="99" spans="1:10" ht="15" customHeight="1" outlineLevel="1">
      <c r="A99" s="3">
        <v>6002</v>
      </c>
      <c r="B99" s="1" t="s">
        <v>185</v>
      </c>
      <c r="C99" s="2">
        <v>140000</v>
      </c>
      <c r="D99" s="2">
        <f t="shared" ref="D99:E113" si="10">C99</f>
        <v>140000</v>
      </c>
      <c r="E99" s="2">
        <f t="shared" si="10"/>
        <v>140000</v>
      </c>
      <c r="H99" s="41">
        <f t="shared" si="7"/>
        <v>140000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51"/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389730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378230</v>
      </c>
      <c r="D257" s="37">
        <f>D258+D550</f>
        <v>285838.12400000001</v>
      </c>
      <c r="E257" s="37">
        <f>E258+E550</f>
        <v>400230</v>
      </c>
      <c r="G257" s="39" t="s">
        <v>60</v>
      </c>
      <c r="H257" s="41">
        <f>C257</f>
        <v>378230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309860</v>
      </c>
      <c r="D258" s="36">
        <f>D259+D339+D483+D547</f>
        <v>217468.12400000001</v>
      </c>
      <c r="E258" s="36">
        <f>E259+E339+E483+E547</f>
        <v>331860</v>
      </c>
      <c r="G258" s="39" t="s">
        <v>57</v>
      </c>
      <c r="H258" s="41">
        <f t="shared" ref="H258:H321" si="21">C258</f>
        <v>309860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202160</v>
      </c>
      <c r="D259" s="33">
        <f>D260+D263+D314</f>
        <v>109768.124</v>
      </c>
      <c r="E259" s="33">
        <f>E260+E263+E314</f>
        <v>224160</v>
      </c>
      <c r="G259" s="39" t="s">
        <v>590</v>
      </c>
      <c r="H259" s="41">
        <f t="shared" si="21"/>
        <v>202160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48" t="s">
        <v>269</v>
      </c>
      <c r="B263" s="149"/>
      <c r="C263" s="32">
        <f>C264+C265+C289+C296+C298+C302+C305+C308+C313</f>
        <v>200000</v>
      </c>
      <c r="D263" s="32">
        <f>D264+D265+D289+D296+D298+D302+D305+D308+D313</f>
        <v>107608.124</v>
      </c>
      <c r="E263" s="32">
        <f>E264+E265+E289+E296+E298+E302+E305+E308+E313</f>
        <v>222000</v>
      </c>
      <c r="H263" s="41">
        <f t="shared" si="21"/>
        <v>200000</v>
      </c>
    </row>
    <row r="264" spans="1:10" outlineLevel="2">
      <c r="A264" s="6">
        <v>1101</v>
      </c>
      <c r="B264" s="4" t="s">
        <v>34</v>
      </c>
      <c r="C264" s="5">
        <v>107608.124</v>
      </c>
      <c r="D264" s="5">
        <f>C264</f>
        <v>107608.124</v>
      </c>
      <c r="E264" s="5">
        <f>D264</f>
        <v>107608.124</v>
      </c>
      <c r="H264" s="41">
        <f t="shared" si="21"/>
        <v>107608.124</v>
      </c>
    </row>
    <row r="265" spans="1:10" outlineLevel="2">
      <c r="A265" s="6">
        <v>1101</v>
      </c>
      <c r="B265" s="4" t="s">
        <v>35</v>
      </c>
      <c r="C265" s="5">
        <v>58222.044000000002</v>
      </c>
      <c r="D265" s="5">
        <f>SUM(D266:D288)</f>
        <v>0</v>
      </c>
      <c r="E265" s="5">
        <v>73722.043999999994</v>
      </c>
      <c r="H265" s="41">
        <f t="shared" si="21"/>
        <v>58222.044000000002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C289</f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C296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6924</v>
      </c>
      <c r="D298" s="5">
        <f>SUM(D299:D301)</f>
        <v>0</v>
      </c>
      <c r="E298" s="5">
        <f>C298</f>
        <v>6924</v>
      </c>
      <c r="H298" s="41">
        <f t="shared" si="21"/>
        <v>6924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1739.8320000000001</v>
      </c>
      <c r="D305" s="5">
        <f>SUM(D306:D307)</f>
        <v>0</v>
      </c>
      <c r="E305" s="5">
        <f>C305</f>
        <v>1739.8320000000001</v>
      </c>
      <c r="H305" s="41">
        <f t="shared" si="21"/>
        <v>1739.8320000000001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24906</v>
      </c>
      <c r="D308" s="5">
        <f>SUM(D309:D312)</f>
        <v>0</v>
      </c>
      <c r="E308" s="5">
        <v>31406</v>
      </c>
      <c r="H308" s="41">
        <f t="shared" si="21"/>
        <v>24906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100580</v>
      </c>
      <c r="D339" s="33">
        <f>D340+D444+D482</f>
        <v>100580</v>
      </c>
      <c r="E339" s="33">
        <f>E340+E444+E482</f>
        <v>100580</v>
      </c>
      <c r="G339" s="39" t="s">
        <v>591</v>
      </c>
      <c r="H339" s="41">
        <f t="shared" si="28"/>
        <v>100580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92280</v>
      </c>
      <c r="D340" s="32">
        <f>D341+D342+D343+D344+D347+D348+D353+D356+D357+D362+D367+BH290668+D371+D372+D373+D376+D377+D378+D382+D388+D391+D392+D395+D398+D399+D404+D407+D408+D409+D412+D415+D416+D419+D420+D421+D422+D429+D443</f>
        <v>92280</v>
      </c>
      <c r="E340" s="32">
        <f>E341+E342+E343+E344+E347+E348+E353+E356+E357+E362+E367+BI290668+E371+E372+E373+E376+E377+E378+E382+E388+E391+E392+E395+E398+E399+E404+E407+E408+E409+E412+E415+E416+E419+E420+E421+E422+E429+E443</f>
        <v>92280</v>
      </c>
      <c r="H340" s="41">
        <f t="shared" si="28"/>
        <v>92280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28"/>
        <v>12000</v>
      </c>
    </row>
    <row r="349" spans="1:10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5299.5560000000005</v>
      </c>
      <c r="D357" s="5">
        <f>SUM(D358:D361)</f>
        <v>5299.5560000000005</v>
      </c>
      <c r="E357" s="5">
        <f>SUM(E358:E361)</f>
        <v>5299.5560000000005</v>
      </c>
      <c r="H357" s="41">
        <f t="shared" si="28"/>
        <v>5299.5560000000005</v>
      </c>
    </row>
    <row r="358" spans="1:8" outlineLevel="3">
      <c r="A358" s="29"/>
      <c r="B358" s="28" t="s">
        <v>286</v>
      </c>
      <c r="C358" s="30">
        <v>3494.556</v>
      </c>
      <c r="D358" s="30">
        <f>C358</f>
        <v>3494.556</v>
      </c>
      <c r="E358" s="30">
        <f>D358</f>
        <v>3494.556</v>
      </c>
      <c r="H358" s="41">
        <f t="shared" si="28"/>
        <v>3494.556</v>
      </c>
    </row>
    <row r="359" spans="1:8" outlineLevel="3">
      <c r="A359" s="29"/>
      <c r="B359" s="28" t="s">
        <v>287</v>
      </c>
      <c r="C359" s="30">
        <v>1170</v>
      </c>
      <c r="D359" s="30">
        <f t="shared" ref="D359:E361" si="35">C359</f>
        <v>1170</v>
      </c>
      <c r="E359" s="30">
        <f t="shared" si="35"/>
        <v>1170</v>
      </c>
      <c r="H359" s="41">
        <f t="shared" si="28"/>
        <v>1170</v>
      </c>
    </row>
    <row r="360" spans="1:8" outlineLevel="3">
      <c r="A360" s="29"/>
      <c r="B360" s="28" t="s">
        <v>288</v>
      </c>
      <c r="C360" s="30">
        <v>335</v>
      </c>
      <c r="D360" s="30">
        <f t="shared" si="35"/>
        <v>335</v>
      </c>
      <c r="E360" s="30">
        <f t="shared" si="35"/>
        <v>335</v>
      </c>
      <c r="H360" s="41">
        <f t="shared" si="28"/>
        <v>335</v>
      </c>
    </row>
    <row r="361" spans="1:8" outlineLevel="3">
      <c r="A361" s="29"/>
      <c r="B361" s="28" t="s">
        <v>289</v>
      </c>
      <c r="C361" s="30">
        <v>300</v>
      </c>
      <c r="D361" s="30">
        <f t="shared" si="35"/>
        <v>300</v>
      </c>
      <c r="E361" s="30">
        <f t="shared" si="35"/>
        <v>300</v>
      </c>
      <c r="H361" s="41">
        <f t="shared" si="28"/>
        <v>300</v>
      </c>
    </row>
    <row r="362" spans="1:8" outlineLevel="2">
      <c r="A362" s="6">
        <v>2201</v>
      </c>
      <c r="B362" s="4" t="s">
        <v>290</v>
      </c>
      <c r="C362" s="5">
        <f>SUM(C363:C366)</f>
        <v>4700.4439999999995</v>
      </c>
      <c r="D362" s="5">
        <f>SUM(D363:D366)</f>
        <v>4700.4439999999995</v>
      </c>
      <c r="E362" s="5">
        <f>SUM(E363:E366)</f>
        <v>4700.4439999999995</v>
      </c>
      <c r="H362" s="41">
        <f t="shared" si="28"/>
        <v>4700.4439999999995</v>
      </c>
    </row>
    <row r="363" spans="1:8" outlineLevel="3">
      <c r="A363" s="29"/>
      <c r="B363" s="28" t="s">
        <v>291</v>
      </c>
      <c r="C363" s="30">
        <v>1700.444</v>
      </c>
      <c r="D363" s="30">
        <f>C363</f>
        <v>1700.444</v>
      </c>
      <c r="E363" s="30">
        <f>D363</f>
        <v>1700.444</v>
      </c>
      <c r="H363" s="41">
        <f t="shared" si="28"/>
        <v>1700.444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  <c r="H373" s="41">
        <f t="shared" si="28"/>
        <v>400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4200</v>
      </c>
      <c r="D378" s="5">
        <f>SUM(D379:D381)</f>
        <v>4200</v>
      </c>
      <c r="E378" s="5">
        <f>SUM(E379:E381)</f>
        <v>4200</v>
      </c>
      <c r="H378" s="41">
        <f t="shared" si="28"/>
        <v>4200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>
        <v>1200</v>
      </c>
      <c r="D380" s="30">
        <f t="shared" ref="D380:E381" si="39">C380</f>
        <v>1200</v>
      </c>
      <c r="E380" s="30">
        <f t="shared" si="39"/>
        <v>1200</v>
      </c>
      <c r="H380" s="41">
        <f t="shared" si="28"/>
        <v>1200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2700</v>
      </c>
      <c r="D392" s="5">
        <f>SUM(D393:D394)</f>
        <v>2700</v>
      </c>
      <c r="E392" s="5">
        <f>SUM(E393:E394)</f>
        <v>2700</v>
      </c>
      <c r="H392" s="41">
        <f t="shared" si="41"/>
        <v>2700</v>
      </c>
    </row>
    <row r="393" spans="1:8" outlineLevel="3">
      <c r="A393" s="29"/>
      <c r="B393" s="28" t="s">
        <v>313</v>
      </c>
      <c r="C393" s="30">
        <v>1200</v>
      </c>
      <c r="D393" s="30">
        <f>C393</f>
        <v>1200</v>
      </c>
      <c r="E393" s="30">
        <f>D393</f>
        <v>1200</v>
      </c>
      <c r="H393" s="41">
        <f t="shared" si="41"/>
        <v>1200</v>
      </c>
    </row>
    <row r="394" spans="1:8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1"/>
        <v>1500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400</v>
      </c>
      <c r="D398" s="5">
        <f t="shared" si="43"/>
        <v>400</v>
      </c>
      <c r="E398" s="5">
        <f t="shared" si="43"/>
        <v>400</v>
      </c>
      <c r="H398" s="41">
        <f t="shared" si="41"/>
        <v>400</v>
      </c>
    </row>
    <row r="399" spans="1:8" outlineLevel="2" collapsed="1">
      <c r="A399" s="6">
        <v>2201</v>
      </c>
      <c r="B399" s="4" t="s">
        <v>116</v>
      </c>
      <c r="C399" s="5">
        <f>SUM(C400:C403)</f>
        <v>600</v>
      </c>
      <c r="D399" s="5">
        <f>SUM(D400:D403)</f>
        <v>600</v>
      </c>
      <c r="E399" s="5">
        <f>SUM(E400:E403)</f>
        <v>600</v>
      </c>
      <c r="H399" s="41">
        <f t="shared" si="41"/>
        <v>600</v>
      </c>
    </row>
    <row r="400" spans="1:8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1"/>
        <v>300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300</v>
      </c>
      <c r="D403" s="30">
        <f t="shared" si="44"/>
        <v>300</v>
      </c>
      <c r="E403" s="30">
        <f t="shared" si="44"/>
        <v>300</v>
      </c>
      <c r="H403" s="41">
        <f t="shared" si="41"/>
        <v>300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27000</v>
      </c>
      <c r="D429" s="5">
        <f>SUM(D430:D442)</f>
        <v>27000</v>
      </c>
      <c r="E429" s="5">
        <f>SUM(E430:E442)</f>
        <v>27000</v>
      </c>
      <c r="H429" s="41">
        <f t="shared" si="41"/>
        <v>27000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16000</v>
      </c>
      <c r="D431" s="30">
        <f t="shared" ref="D431:E442" si="49">C431</f>
        <v>16000</v>
      </c>
      <c r="E431" s="30">
        <f t="shared" si="49"/>
        <v>16000</v>
      </c>
      <c r="H431" s="41">
        <f t="shared" si="41"/>
        <v>16000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outlineLevel="3">
      <c r="A434" s="29"/>
      <c r="B434" s="28" t="s">
        <v>347</v>
      </c>
      <c r="C434" s="30">
        <v>500</v>
      </c>
      <c r="D434" s="30">
        <f t="shared" si="49"/>
        <v>500</v>
      </c>
      <c r="E434" s="30">
        <f t="shared" si="49"/>
        <v>500</v>
      </c>
      <c r="H434" s="41">
        <f t="shared" si="41"/>
        <v>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2500</v>
      </c>
      <c r="D442" s="30">
        <f t="shared" si="49"/>
        <v>2500</v>
      </c>
      <c r="E442" s="30">
        <f t="shared" si="49"/>
        <v>2500</v>
      </c>
      <c r="H442" s="41">
        <f t="shared" si="41"/>
        <v>2500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8300</v>
      </c>
      <c r="D444" s="32">
        <f>D445+D454+D455+D459+D462+D463+D468+D474+D477+D480+D481+D450</f>
        <v>8300</v>
      </c>
      <c r="E444" s="32">
        <f>E445+E454+E455+E459+E462+E463+E468+E474+E477+E480+E481+E450</f>
        <v>8300</v>
      </c>
      <c r="H444" s="41">
        <f t="shared" si="41"/>
        <v>8300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1300</v>
      </c>
      <c r="D459" s="5">
        <f>SUM(D460:D461)</f>
        <v>1300</v>
      </c>
      <c r="E459" s="5">
        <f>SUM(E460:E461)</f>
        <v>1300</v>
      </c>
      <c r="H459" s="41">
        <f t="shared" si="51"/>
        <v>1300</v>
      </c>
    </row>
    <row r="460" spans="1:8" ht="15" customHeight="1" outlineLevel="3">
      <c r="A460" s="28"/>
      <c r="B460" s="28" t="s">
        <v>369</v>
      </c>
      <c r="C460" s="30">
        <v>800</v>
      </c>
      <c r="D460" s="30">
        <f t="shared" ref="D460:E462" si="54">C460</f>
        <v>800</v>
      </c>
      <c r="E460" s="30">
        <f t="shared" si="54"/>
        <v>800</v>
      </c>
      <c r="H460" s="41">
        <f t="shared" si="51"/>
        <v>800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7120</v>
      </c>
      <c r="D483" s="35">
        <f>D484+D504+D509+D522+D528+D538</f>
        <v>7120</v>
      </c>
      <c r="E483" s="35">
        <f>E484+E504+E509+E522+E528+E538</f>
        <v>7120</v>
      </c>
      <c r="G483" s="39" t="s">
        <v>592</v>
      </c>
      <c r="H483" s="41">
        <f t="shared" si="51"/>
        <v>7120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3730</v>
      </c>
      <c r="D484" s="32">
        <f>D485+D486+D490+D491+D494+D497+D500+D501+D502+D503</f>
        <v>3730</v>
      </c>
      <c r="E484" s="32">
        <f>E485+E486+E490+E491+E494+E497+E500+E501+E502+E503</f>
        <v>3730</v>
      </c>
      <c r="H484" s="41">
        <f t="shared" si="51"/>
        <v>3730</v>
      </c>
    </row>
    <row r="485" spans="1:10" outlineLevel="2">
      <c r="A485" s="6">
        <v>3302</v>
      </c>
      <c r="B485" s="4" t="s">
        <v>391</v>
      </c>
      <c r="C485" s="5">
        <v>30</v>
      </c>
      <c r="D485" s="5">
        <f>C485</f>
        <v>30</v>
      </c>
      <c r="E485" s="5">
        <f>D485</f>
        <v>30</v>
      </c>
      <c r="H485" s="41">
        <f t="shared" si="51"/>
        <v>30</v>
      </c>
    </row>
    <row r="486" spans="1:10" outlineLevel="2">
      <c r="A486" s="6">
        <v>3302</v>
      </c>
      <c r="B486" s="4" t="s">
        <v>392</v>
      </c>
      <c r="C486" s="5">
        <f>SUM(C487:C489)</f>
        <v>1200</v>
      </c>
      <c r="D486" s="5">
        <f>SUM(D487:D489)</f>
        <v>1200</v>
      </c>
      <c r="E486" s="5">
        <f>SUM(E487:E489)</f>
        <v>1200</v>
      </c>
      <c r="H486" s="41">
        <f t="shared" si="51"/>
        <v>1200</v>
      </c>
    </row>
    <row r="487" spans="1:10" ht="15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customHeight="1" outlineLevel="3">
      <c r="A488" s="28"/>
      <c r="B488" s="28" t="s">
        <v>394</v>
      </c>
      <c r="C488" s="30">
        <v>600</v>
      </c>
      <c r="D488" s="30">
        <f t="shared" ref="D488:E489" si="58">C488</f>
        <v>600</v>
      </c>
      <c r="E488" s="30">
        <f t="shared" si="58"/>
        <v>600</v>
      </c>
      <c r="H488" s="41">
        <f t="shared" si="51"/>
        <v>600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1200</v>
      </c>
      <c r="D498" s="30">
        <f t="shared" ref="D498:E503" si="59">C498</f>
        <v>1200</v>
      </c>
      <c r="E498" s="30">
        <f t="shared" si="59"/>
        <v>1200</v>
      </c>
      <c r="H498" s="41">
        <f t="shared" si="51"/>
        <v>1200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2400</v>
      </c>
      <c r="D504" s="32">
        <f>SUM(D505:D508)</f>
        <v>2400</v>
      </c>
      <c r="E504" s="32">
        <f>SUM(E505:E508)</f>
        <v>2400</v>
      </c>
      <c r="H504" s="41">
        <f t="shared" si="51"/>
        <v>2400</v>
      </c>
    </row>
    <row r="505" spans="1:12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1500</v>
      </c>
      <c r="D508" s="5">
        <f t="shared" si="60"/>
        <v>1500</v>
      </c>
      <c r="E508" s="5">
        <f t="shared" si="60"/>
        <v>1500</v>
      </c>
      <c r="H508" s="41">
        <f t="shared" si="51"/>
        <v>1500</v>
      </c>
    </row>
    <row r="509" spans="1:12" outlineLevel="1">
      <c r="A509" s="148" t="s">
        <v>414</v>
      </c>
      <c r="B509" s="149"/>
      <c r="C509" s="32">
        <f>C510+C511+C512+C513+C517+C518+C519+C520+C521</f>
        <v>600</v>
      </c>
      <c r="D509" s="32">
        <f>D510+D511+D512+D513+D517+D518+D519+D520+D521</f>
        <v>600</v>
      </c>
      <c r="E509" s="32">
        <f>E510+E511+E512+E513+E517+E518+E519+E520+E521</f>
        <v>600</v>
      </c>
      <c r="F509" s="51"/>
      <c r="H509" s="41">
        <f t="shared" si="51"/>
        <v>600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</v>
      </c>
      <c r="D517" s="5">
        <f t="shared" si="62"/>
        <v>400</v>
      </c>
      <c r="E517" s="5">
        <f t="shared" si="62"/>
        <v>400</v>
      </c>
      <c r="H517" s="41">
        <f t="shared" si="63"/>
        <v>400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390</v>
      </c>
      <c r="D538" s="32">
        <f>SUM(D539:D544)</f>
        <v>390</v>
      </c>
      <c r="E538" s="32">
        <f>SUM(E539:E544)</f>
        <v>390</v>
      </c>
      <c r="H538" s="41">
        <f t="shared" si="63"/>
        <v>390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390</v>
      </c>
      <c r="D540" s="5">
        <f t="shared" ref="D540:E543" si="66">C540</f>
        <v>390</v>
      </c>
      <c r="E540" s="5">
        <f t="shared" si="66"/>
        <v>390</v>
      </c>
      <c r="H540" s="41">
        <f t="shared" si="63"/>
        <v>390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68370</v>
      </c>
      <c r="D550" s="36">
        <f>D551</f>
        <v>68370</v>
      </c>
      <c r="E550" s="36">
        <f>E551</f>
        <v>68370</v>
      </c>
      <c r="G550" s="39" t="s">
        <v>59</v>
      </c>
      <c r="H550" s="41">
        <f t="shared" si="63"/>
        <v>68370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68370</v>
      </c>
      <c r="D551" s="33">
        <f>D552+D556</f>
        <v>68370</v>
      </c>
      <c r="E551" s="33">
        <f>E552+E556</f>
        <v>68370</v>
      </c>
      <c r="G551" s="39" t="s">
        <v>594</v>
      </c>
      <c r="H551" s="41">
        <f t="shared" si="63"/>
        <v>68370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68370</v>
      </c>
      <c r="D552" s="32">
        <f>SUM(D553:D555)</f>
        <v>68370</v>
      </c>
      <c r="E552" s="32">
        <f>SUM(E553:E555)</f>
        <v>68370</v>
      </c>
      <c r="H552" s="41">
        <f t="shared" si="63"/>
        <v>68370</v>
      </c>
    </row>
    <row r="553" spans="1:10" outlineLevel="2" collapsed="1">
      <c r="A553" s="6">
        <v>5500</v>
      </c>
      <c r="B553" s="4" t="s">
        <v>458</v>
      </c>
      <c r="C553" s="5">
        <v>68370</v>
      </c>
      <c r="D553" s="5">
        <f t="shared" ref="D553:E555" si="67">C553</f>
        <v>68370</v>
      </c>
      <c r="E553" s="5">
        <f t="shared" si="67"/>
        <v>68370</v>
      </c>
      <c r="H553" s="41">
        <f t="shared" si="63"/>
        <v>68370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11500</v>
      </c>
      <c r="D559" s="37">
        <f>D560+D716+D725</f>
        <v>11500</v>
      </c>
      <c r="E559" s="37">
        <f>E560+E716+E725</f>
        <v>11500</v>
      </c>
      <c r="G559" s="39" t="s">
        <v>62</v>
      </c>
      <c r="H559" s="41">
        <f t="shared" si="63"/>
        <v>11500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11500</v>
      </c>
      <c r="D716" s="36">
        <f>D717</f>
        <v>11500</v>
      </c>
      <c r="E716" s="36">
        <f>E717</f>
        <v>11500</v>
      </c>
      <c r="G716" s="39" t="s">
        <v>66</v>
      </c>
      <c r="H716" s="41">
        <f t="shared" si="92"/>
        <v>11500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11500</v>
      </c>
      <c r="D717" s="33">
        <f>D718+D722</f>
        <v>11500</v>
      </c>
      <c r="E717" s="33">
        <f>E718+E722</f>
        <v>11500</v>
      </c>
      <c r="G717" s="39" t="s">
        <v>599</v>
      </c>
      <c r="H717" s="41">
        <f t="shared" si="92"/>
        <v>11500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11500</v>
      </c>
      <c r="D718" s="31">
        <f>SUM(D719:D721)</f>
        <v>11500</v>
      </c>
      <c r="E718" s="31">
        <f>SUM(E719:E721)</f>
        <v>11500</v>
      </c>
      <c r="H718" s="41">
        <f t="shared" si="92"/>
        <v>11500</v>
      </c>
    </row>
    <row r="719" spans="1:10" ht="15" customHeight="1" outlineLevel="2">
      <c r="A719" s="6">
        <v>10950</v>
      </c>
      <c r="B719" s="4" t="s">
        <v>572</v>
      </c>
      <c r="C719" s="5">
        <v>11500</v>
      </c>
      <c r="D719" s="5">
        <f>C719</f>
        <v>11500</v>
      </c>
      <c r="E719" s="5">
        <f>D719</f>
        <v>11500</v>
      </c>
      <c r="H719" s="41">
        <f t="shared" si="92"/>
        <v>11500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59" zoomScale="75" zoomScaleNormal="75" workbookViewId="0">
      <selection activeCell="E584" sqref="E584"/>
    </sheetView>
  </sheetViews>
  <sheetFormatPr baseColWidth="10" defaultColWidth="9.140625" defaultRowHeight="15" outlineLevelRow="3"/>
  <cols>
    <col min="1" max="1" width="7" bestFit="1" customWidth="1"/>
    <col min="2" max="2" width="45.85546875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471545.34600000002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330000</v>
      </c>
      <c r="D2" s="26">
        <f>D3+D67</f>
        <v>330000</v>
      </c>
      <c r="E2" s="26">
        <f>E3+E67</f>
        <v>330000</v>
      </c>
      <c r="G2" s="39" t="s">
        <v>60</v>
      </c>
      <c r="H2" s="41">
        <f>C2</f>
        <v>330000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95000</v>
      </c>
      <c r="D3" s="23">
        <f>D4+D11+D38+D61</f>
        <v>95000</v>
      </c>
      <c r="E3" s="23">
        <f>E4+E11+E38+E61</f>
        <v>95000</v>
      </c>
      <c r="G3" s="39" t="s">
        <v>57</v>
      </c>
      <c r="H3" s="41">
        <f t="shared" ref="H3:H66" si="0">C3</f>
        <v>95000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19000</v>
      </c>
      <c r="D4" s="21">
        <f>SUM(D5:D10)</f>
        <v>19000</v>
      </c>
      <c r="E4" s="21">
        <f>SUM(E5:E10)</f>
        <v>19000</v>
      </c>
      <c r="F4" s="17"/>
      <c r="G4" s="39" t="s">
        <v>53</v>
      </c>
      <c r="H4" s="41">
        <f t="shared" si="0"/>
        <v>19000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</v>
      </c>
      <c r="D7" s="2">
        <f t="shared" si="1"/>
        <v>5000</v>
      </c>
      <c r="E7" s="2">
        <f t="shared" si="1"/>
        <v>5000</v>
      </c>
      <c r="F7" s="17"/>
      <c r="G7" s="17"/>
      <c r="H7" s="41">
        <f t="shared" si="0"/>
        <v>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62000</v>
      </c>
      <c r="D11" s="21">
        <f>SUM(D12:D37)</f>
        <v>62000</v>
      </c>
      <c r="E11" s="21">
        <f>SUM(E12:E37)</f>
        <v>62000</v>
      </c>
      <c r="F11" s="17"/>
      <c r="G11" s="39" t="s">
        <v>54</v>
      </c>
      <c r="H11" s="41">
        <f t="shared" si="0"/>
        <v>62000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56000</v>
      </c>
      <c r="D12" s="2">
        <f>C12</f>
        <v>56000</v>
      </c>
      <c r="E12" s="2">
        <f>D12</f>
        <v>56000</v>
      </c>
      <c r="H12" s="41">
        <f t="shared" si="0"/>
        <v>56000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59" t="s">
        <v>145</v>
      </c>
      <c r="B38" s="160"/>
      <c r="C38" s="21">
        <f>SUM(C39:C60)</f>
        <v>12500</v>
      </c>
      <c r="D38" s="21">
        <f>SUM(D39:D60)</f>
        <v>12500</v>
      </c>
      <c r="E38" s="21">
        <f>SUM(E39:E60)</f>
        <v>12500</v>
      </c>
      <c r="G38" s="39" t="s">
        <v>55</v>
      </c>
      <c r="H38" s="41">
        <f t="shared" si="0"/>
        <v>12500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4500</v>
      </c>
      <c r="D55" s="2">
        <f t="shared" si="4"/>
        <v>4500</v>
      </c>
      <c r="E55" s="2">
        <f t="shared" si="4"/>
        <v>4500</v>
      </c>
      <c r="H55" s="41">
        <f t="shared" si="0"/>
        <v>4500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1500</v>
      </c>
      <c r="D61" s="22">
        <f>SUM(D62:D66)</f>
        <v>1500</v>
      </c>
      <c r="E61" s="22">
        <f>SUM(E62:E66)</f>
        <v>1500</v>
      </c>
      <c r="G61" s="39" t="s">
        <v>105</v>
      </c>
      <c r="H61" s="41">
        <f t="shared" si="0"/>
        <v>1500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1500</v>
      </c>
      <c r="D66" s="2">
        <f t="shared" si="6"/>
        <v>1500</v>
      </c>
      <c r="E66" s="2">
        <f t="shared" si="6"/>
        <v>1500</v>
      </c>
      <c r="H66" s="41">
        <f t="shared" si="0"/>
        <v>1500</v>
      </c>
    </row>
    <row r="67" spans="1:10">
      <c r="A67" s="163" t="s">
        <v>579</v>
      </c>
      <c r="B67" s="163"/>
      <c r="C67" s="25">
        <f>C97+C68</f>
        <v>235000</v>
      </c>
      <c r="D67" s="25">
        <f>D97+D68</f>
        <v>235000</v>
      </c>
      <c r="E67" s="25">
        <f>E97+E68</f>
        <v>235000</v>
      </c>
      <c r="G67" s="39" t="s">
        <v>59</v>
      </c>
      <c r="H67" s="41">
        <f t="shared" ref="H67:H130" si="7">C67</f>
        <v>235000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25000</v>
      </c>
      <c r="D68" s="21">
        <f>SUM(D69:D96)</f>
        <v>25000</v>
      </c>
      <c r="E68" s="21">
        <f>SUM(E69:E96)</f>
        <v>25000</v>
      </c>
      <c r="G68" s="39" t="s">
        <v>56</v>
      </c>
      <c r="H68" s="41">
        <f t="shared" si="7"/>
        <v>25000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210000</v>
      </c>
      <c r="D97" s="21">
        <f>SUM(D98:D113)</f>
        <v>210000</v>
      </c>
      <c r="E97" s="21">
        <f>SUM(E98:E113)</f>
        <v>210000</v>
      </c>
      <c r="G97" s="39" t="s">
        <v>58</v>
      </c>
      <c r="H97" s="41">
        <f t="shared" si="7"/>
        <v>210000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135000</v>
      </c>
      <c r="D98" s="2">
        <f>C98</f>
        <v>135000</v>
      </c>
      <c r="E98" s="2">
        <f>D98</f>
        <v>135000</v>
      </c>
      <c r="H98" s="41">
        <f t="shared" si="7"/>
        <v>135000</v>
      </c>
    </row>
    <row r="99" spans="1:10" ht="15" customHeight="1" outlineLevel="1">
      <c r="A99" s="3">
        <v>6002</v>
      </c>
      <c r="B99" s="1" t="s">
        <v>185</v>
      </c>
      <c r="C99" s="2">
        <v>55000</v>
      </c>
      <c r="D99" s="2">
        <f t="shared" ref="D99:E113" si="10">C99</f>
        <v>55000</v>
      </c>
      <c r="E99" s="2">
        <f t="shared" si="10"/>
        <v>55000</v>
      </c>
      <c r="H99" s="41">
        <f t="shared" si="7"/>
        <v>55000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>
        <v>19800</v>
      </c>
      <c r="D105" s="2">
        <f t="shared" si="10"/>
        <v>19800</v>
      </c>
      <c r="E105" s="2">
        <f t="shared" si="10"/>
        <v>19800</v>
      </c>
      <c r="H105" s="41">
        <f t="shared" si="7"/>
        <v>19800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141545.34599999999</v>
      </c>
      <c r="D114" s="26">
        <f>D115+D152+D177</f>
        <v>141545.34599999999</v>
      </c>
      <c r="E114" s="26">
        <f>E115+E152+E177</f>
        <v>141545.34599999999</v>
      </c>
      <c r="G114" s="39" t="s">
        <v>62</v>
      </c>
      <c r="H114" s="41">
        <f t="shared" si="7"/>
        <v>141545.34599999999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141545.34599999999</v>
      </c>
      <c r="D115" s="23">
        <f>D116+D135</f>
        <v>141545.34599999999</v>
      </c>
      <c r="E115" s="23">
        <f>E116+E135</f>
        <v>141545.34599999999</v>
      </c>
      <c r="G115" s="39" t="s">
        <v>61</v>
      </c>
      <c r="H115" s="41">
        <f t="shared" si="7"/>
        <v>141545.34599999999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9546.0679999999993</v>
      </c>
      <c r="D116" s="21">
        <f>D117+D120+D123+D126+D129+D132</f>
        <v>9546.0679999999993</v>
      </c>
      <c r="E116" s="21">
        <f>E117+E120+E123+E126+E129+E132</f>
        <v>9546.0679999999993</v>
      </c>
      <c r="G116" s="39" t="s">
        <v>583</v>
      </c>
      <c r="H116" s="41">
        <f t="shared" si="7"/>
        <v>9546.0679999999993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9546.0679999999993</v>
      </c>
      <c r="D117" s="2">
        <f>D118+D119</f>
        <v>9546.0679999999993</v>
      </c>
      <c r="E117" s="2">
        <f>E118+E119</f>
        <v>9546.0679999999993</v>
      </c>
      <c r="H117" s="41">
        <f t="shared" si="7"/>
        <v>9546.0679999999993</v>
      </c>
    </row>
    <row r="118" spans="1:10" ht="15" customHeight="1" outlineLevel="2">
      <c r="A118" s="130"/>
      <c r="B118" s="129" t="s">
        <v>855</v>
      </c>
      <c r="C118" s="128">
        <v>9546.0679999999993</v>
      </c>
      <c r="D118" s="128">
        <f>C118</f>
        <v>9546.0679999999993</v>
      </c>
      <c r="E118" s="128">
        <f>D118</f>
        <v>9546.0679999999993</v>
      </c>
      <c r="H118" s="41">
        <f t="shared" si="7"/>
        <v>9546.0679999999993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131999.27799999999</v>
      </c>
      <c r="D135" s="21">
        <f>D136+D140+D143+D146+D149</f>
        <v>131999.27799999999</v>
      </c>
      <c r="E135" s="21">
        <f>E136+E140+E143+E146+E149</f>
        <v>131999.27799999999</v>
      </c>
      <c r="G135" s="39" t="s">
        <v>584</v>
      </c>
      <c r="H135" s="41">
        <f t="shared" si="11"/>
        <v>131999.27799999999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35831.14</v>
      </c>
      <c r="D136" s="2">
        <f>D137+D138+D139</f>
        <v>35831.14</v>
      </c>
      <c r="E136" s="2">
        <f>E137+E138+E139</f>
        <v>35831.14</v>
      </c>
      <c r="H136" s="41">
        <f t="shared" si="11"/>
        <v>35831.14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32000</v>
      </c>
      <c r="D138" s="128">
        <f t="shared" ref="D138:E139" si="12">C138</f>
        <v>32000</v>
      </c>
      <c r="E138" s="128">
        <f t="shared" si="12"/>
        <v>32000</v>
      </c>
      <c r="H138" s="41">
        <f t="shared" si="11"/>
        <v>32000</v>
      </c>
    </row>
    <row r="139" spans="1:10" ht="15" customHeight="1" outlineLevel="2">
      <c r="A139" s="130"/>
      <c r="B139" s="129" t="s">
        <v>861</v>
      </c>
      <c r="C139" s="128">
        <v>3831.14</v>
      </c>
      <c r="D139" s="128">
        <f t="shared" si="12"/>
        <v>3831.14</v>
      </c>
      <c r="E139" s="128">
        <f t="shared" si="12"/>
        <v>3831.14</v>
      </c>
      <c r="H139" s="41">
        <f t="shared" si="11"/>
        <v>3831.14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96168.138000000006</v>
      </c>
      <c r="D149" s="2">
        <f>D150+D151</f>
        <v>96168.138000000006</v>
      </c>
      <c r="E149" s="2">
        <f>E150+E151</f>
        <v>96168.138000000006</v>
      </c>
      <c r="H149" s="41">
        <f t="shared" si="11"/>
        <v>96168.138000000006</v>
      </c>
    </row>
    <row r="150" spans="1:10" ht="15" customHeight="1" outlineLevel="2">
      <c r="A150" s="130"/>
      <c r="B150" s="129" t="s">
        <v>855</v>
      </c>
      <c r="C150" s="128">
        <v>96168.138000000006</v>
      </c>
      <c r="D150" s="128">
        <f>C150</f>
        <v>96168.138000000006</v>
      </c>
      <c r="E150" s="128">
        <f>D150</f>
        <v>96168.138000000006</v>
      </c>
      <c r="H150" s="41">
        <f t="shared" si="11"/>
        <v>96168.138000000006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51"/>
    </row>
    <row r="254" spans="1:10">
      <c r="C254" s="51"/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471545.34600000002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318500</v>
      </c>
      <c r="D257" s="37">
        <f>D258+D550</f>
        <v>200477.62</v>
      </c>
      <c r="E257" s="37">
        <f>E258+E550</f>
        <v>318500</v>
      </c>
      <c r="G257" s="39" t="s">
        <v>60</v>
      </c>
      <c r="H257" s="41">
        <f>C257</f>
        <v>318500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308500</v>
      </c>
      <c r="D258" s="36">
        <f>D259+D339+D483+D547</f>
        <v>190477.62</v>
      </c>
      <c r="E258" s="36">
        <f>E259+E339+E483+E547</f>
        <v>308500</v>
      </c>
      <c r="G258" s="39" t="s">
        <v>57</v>
      </c>
      <c r="H258" s="41">
        <f t="shared" ref="H258:H321" si="21">C258</f>
        <v>308500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207160</v>
      </c>
      <c r="D259" s="33">
        <f>D260+D263+D314</f>
        <v>89137.62</v>
      </c>
      <c r="E259" s="33">
        <f>E260+E263+E314</f>
        <v>207160</v>
      </c>
      <c r="G259" s="39" t="s">
        <v>590</v>
      </c>
      <c r="H259" s="41">
        <f t="shared" si="21"/>
        <v>207160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48" t="s">
        <v>269</v>
      </c>
      <c r="B263" s="149"/>
      <c r="C263" s="32">
        <f>C264+C265+C289+C296+C298+C302+C305+C308+C313</f>
        <v>205000</v>
      </c>
      <c r="D263" s="32">
        <f>D264+D265+D289+D296+D298+D302+D305+D308+D313</f>
        <v>86977.62</v>
      </c>
      <c r="E263" s="32">
        <f>E264+E265+E289+E296+E298+E302+E305+E308+E313</f>
        <v>205000</v>
      </c>
      <c r="H263" s="41">
        <f t="shared" si="21"/>
        <v>205000</v>
      </c>
    </row>
    <row r="264" spans="1:10" outlineLevel="2">
      <c r="A264" s="6">
        <v>1101</v>
      </c>
      <c r="B264" s="4" t="s">
        <v>34</v>
      </c>
      <c r="C264" s="5">
        <v>86977.62</v>
      </c>
      <c r="D264" s="5">
        <f>C264</f>
        <v>86977.62</v>
      </c>
      <c r="E264" s="5">
        <f>D264</f>
        <v>86977.62</v>
      </c>
      <c r="H264" s="41">
        <f t="shared" si="21"/>
        <v>86977.62</v>
      </c>
    </row>
    <row r="265" spans="1:10" outlineLevel="2">
      <c r="A265" s="6">
        <v>1101</v>
      </c>
      <c r="B265" s="4" t="s">
        <v>35</v>
      </c>
      <c r="C265" s="5">
        <v>78577.043999999994</v>
      </c>
      <c r="D265" s="5">
        <f>SUM(D266:D288)</f>
        <v>0</v>
      </c>
      <c r="E265" s="5">
        <f>C265</f>
        <v>78577.043999999994</v>
      </c>
      <c r="H265" s="41">
        <f t="shared" si="21"/>
        <v>78577.043999999994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C289</f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7924</v>
      </c>
      <c r="D298" s="5">
        <f>SUM(D299:D301)</f>
        <v>0</v>
      </c>
      <c r="E298" s="5">
        <f>C298</f>
        <v>7924</v>
      </c>
      <c r="H298" s="41">
        <f t="shared" si="21"/>
        <v>7924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1855.4159999999999</v>
      </c>
      <c r="D305" s="5">
        <f>SUM(D306:D307)</f>
        <v>0</v>
      </c>
      <c r="E305" s="5">
        <f>C305</f>
        <v>1855.4159999999999</v>
      </c>
      <c r="H305" s="41">
        <f t="shared" si="21"/>
        <v>1855.4159999999999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29365.919999999998</v>
      </c>
      <c r="D308" s="5">
        <f>SUM(D309:D312)</f>
        <v>0</v>
      </c>
      <c r="E308" s="5">
        <f>C308</f>
        <v>29365.919999999998</v>
      </c>
      <c r="H308" s="41">
        <f t="shared" si="21"/>
        <v>29365.919999999998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94340</v>
      </c>
      <c r="D339" s="33">
        <f>D340+D444+D482</f>
        <v>94340</v>
      </c>
      <c r="E339" s="33">
        <f>E340+E444+E482</f>
        <v>94340</v>
      </c>
      <c r="G339" s="39" t="s">
        <v>591</v>
      </c>
      <c r="H339" s="41">
        <f t="shared" si="28"/>
        <v>94340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89595.22</v>
      </c>
      <c r="D340" s="32">
        <f>D341+D342+D343+D344+D347+D348+D353+D356+D357+D362+D367+BH290668+D371+D372+D373+D376+D377+D378+D382+D388+D391+D392+D395+D398+D399+D404+D407+D408+D409+D412+D415+D416+D419+D420+D421+D422+D429+D443</f>
        <v>89595.22</v>
      </c>
      <c r="E340" s="32">
        <f>E341+E342+E343+E344+E347+E348+E353+E356+E357+E362+E367+BI290668+E371+E372+E373+E376+E377+E378+E382+E388+E391+E392+E395+E398+E399+E404+E407+E408+E409+E412+E415+E416+E419+E420+E421+E422+E429+E443</f>
        <v>89595.22</v>
      </c>
      <c r="H340" s="41">
        <f t="shared" si="28"/>
        <v>89595.22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815.22</v>
      </c>
      <c r="D342" s="5">
        <f t="shared" ref="D342:E343" si="31">C342</f>
        <v>815.22</v>
      </c>
      <c r="E342" s="5">
        <f t="shared" si="31"/>
        <v>815.22</v>
      </c>
      <c r="H342" s="41">
        <f t="shared" si="28"/>
        <v>815.22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f t="shared" si="31"/>
        <v>30000</v>
      </c>
      <c r="H343" s="41">
        <f t="shared" si="28"/>
        <v>30000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28"/>
        <v>12000</v>
      </c>
    </row>
    <row r="349" spans="1:10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4000</v>
      </c>
      <c r="H362" s="41">
        <f t="shared" si="28"/>
        <v>4000</v>
      </c>
    </row>
    <row r="363" spans="1:8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200</v>
      </c>
      <c r="D375" s="30">
        <f t="shared" si="38"/>
        <v>200</v>
      </c>
      <c r="E375" s="30">
        <f t="shared" si="38"/>
        <v>200</v>
      </c>
      <c r="H375" s="41">
        <f t="shared" si="28"/>
        <v>200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400</v>
      </c>
      <c r="D398" s="5">
        <f t="shared" si="43"/>
        <v>400</v>
      </c>
      <c r="E398" s="5">
        <f t="shared" si="43"/>
        <v>400</v>
      </c>
      <c r="H398" s="41">
        <f t="shared" si="41"/>
        <v>400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400</v>
      </c>
      <c r="D419" s="5">
        <f t="shared" si="47"/>
        <v>400</v>
      </c>
      <c r="E419" s="5">
        <f t="shared" si="47"/>
        <v>400</v>
      </c>
      <c r="H419" s="41">
        <f t="shared" si="41"/>
        <v>400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12000</v>
      </c>
      <c r="D429" s="5">
        <f>SUM(D430:D442)</f>
        <v>12000</v>
      </c>
      <c r="E429" s="5">
        <f>SUM(E430:E442)</f>
        <v>12000</v>
      </c>
      <c r="H429" s="41">
        <f t="shared" si="41"/>
        <v>12000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6000</v>
      </c>
      <c r="D431" s="30">
        <f t="shared" ref="D431:E442" si="49">C431</f>
        <v>6000</v>
      </c>
      <c r="E431" s="30">
        <f t="shared" si="49"/>
        <v>6000</v>
      </c>
      <c r="H431" s="41">
        <f t="shared" si="41"/>
        <v>6000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4744.78</v>
      </c>
      <c r="D444" s="32">
        <f>D445+D454+D455+D459+D462+D463+D468+D474+D477+D480+D481+D450</f>
        <v>4744.78</v>
      </c>
      <c r="E444" s="32">
        <f>E445+E454+E455+E459+E462+E463+E468+E474+E477+E480+E481+E450</f>
        <v>4744.78</v>
      </c>
      <c r="H444" s="41">
        <f t="shared" si="41"/>
        <v>4744.78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700</v>
      </c>
      <c r="D459" s="5">
        <f>SUM(D460:D461)</f>
        <v>700</v>
      </c>
      <c r="E459" s="5">
        <f>SUM(E460:E461)</f>
        <v>700</v>
      </c>
      <c r="H459" s="41">
        <f t="shared" si="51"/>
        <v>700</v>
      </c>
    </row>
    <row r="460" spans="1:8" ht="15" customHeight="1" outlineLevel="3">
      <c r="A460" s="28"/>
      <c r="B460" s="28" t="s">
        <v>369</v>
      </c>
      <c r="C460" s="30">
        <v>350</v>
      </c>
      <c r="D460" s="30">
        <f t="shared" ref="D460:E462" si="54">C460</f>
        <v>350</v>
      </c>
      <c r="E460" s="30">
        <f t="shared" si="54"/>
        <v>350</v>
      </c>
      <c r="H460" s="41">
        <f t="shared" si="51"/>
        <v>350</v>
      </c>
    </row>
    <row r="461" spans="1:8" ht="15" customHeight="1" outlineLevel="3">
      <c r="A461" s="28"/>
      <c r="B461" s="28" t="s">
        <v>370</v>
      </c>
      <c r="C461" s="30">
        <v>350</v>
      </c>
      <c r="D461" s="30">
        <f t="shared" si="54"/>
        <v>350</v>
      </c>
      <c r="E461" s="30">
        <f t="shared" si="54"/>
        <v>350</v>
      </c>
      <c r="H461" s="41">
        <f t="shared" si="51"/>
        <v>350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1044.78</v>
      </c>
      <c r="D477" s="5">
        <f>SUM(D478:D479)</f>
        <v>1044.78</v>
      </c>
      <c r="E477" s="5">
        <f>SUM(E478:E479)</f>
        <v>1044.78</v>
      </c>
      <c r="H477" s="41">
        <f t="shared" si="51"/>
        <v>1044.78</v>
      </c>
    </row>
    <row r="478" spans="1:8" ht="15" customHeight="1" outlineLevel="3">
      <c r="A478" s="28"/>
      <c r="B478" s="28" t="s">
        <v>383</v>
      </c>
      <c r="C478" s="30">
        <v>1044.78</v>
      </c>
      <c r="D478" s="30">
        <f t="shared" ref="D478:E481" si="57">C478</f>
        <v>1044.78</v>
      </c>
      <c r="E478" s="30">
        <f t="shared" si="57"/>
        <v>1044.78</v>
      </c>
      <c r="H478" s="41">
        <f t="shared" si="51"/>
        <v>1044.78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7000</v>
      </c>
      <c r="D483" s="35">
        <f>D484+D504+D509+D522+D528+D538</f>
        <v>7000</v>
      </c>
      <c r="E483" s="35">
        <f>E484+E504+E509+E522+E528+E538</f>
        <v>7000</v>
      </c>
      <c r="G483" s="39" t="s">
        <v>592</v>
      </c>
      <c r="H483" s="41">
        <f t="shared" si="51"/>
        <v>7000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5170</v>
      </c>
      <c r="D484" s="32">
        <f>D485+D486+D490+D491+D494+D497+D500+D501+D502+D503</f>
        <v>5170</v>
      </c>
      <c r="E484" s="32">
        <f>E485+E486+E490+E491+E494+E497+E500+E501+E502+E503</f>
        <v>5170</v>
      </c>
      <c r="H484" s="41">
        <f t="shared" si="51"/>
        <v>5170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1600</v>
      </c>
      <c r="D486" s="5">
        <f>SUM(D487:D489)</f>
        <v>1600</v>
      </c>
      <c r="E486" s="5">
        <f>SUM(E487:E489)</f>
        <v>1600</v>
      </c>
      <c r="H486" s="41">
        <f t="shared" si="51"/>
        <v>1600</v>
      </c>
    </row>
    <row r="487" spans="1:10" ht="15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400</v>
      </c>
      <c r="D491" s="5">
        <f>SUM(D492:D493)</f>
        <v>400</v>
      </c>
      <c r="E491" s="5">
        <f>SUM(E492:E493)</f>
        <v>400</v>
      </c>
      <c r="H491" s="41">
        <f t="shared" si="51"/>
        <v>400</v>
      </c>
    </row>
    <row r="492" spans="1:10" ht="15" customHeight="1" outlineLevel="3">
      <c r="A492" s="28"/>
      <c r="B492" s="28" t="s">
        <v>398</v>
      </c>
      <c r="C492" s="30">
        <v>400</v>
      </c>
      <c r="D492" s="30">
        <f>C492</f>
        <v>400</v>
      </c>
      <c r="E492" s="30">
        <f>D492</f>
        <v>400</v>
      </c>
      <c r="H492" s="41">
        <f t="shared" si="51"/>
        <v>400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2670</v>
      </c>
      <c r="D497" s="5">
        <f>SUM(D498:D499)</f>
        <v>2670</v>
      </c>
      <c r="E497" s="5">
        <f>SUM(E498:E499)</f>
        <v>2670</v>
      </c>
      <c r="H497" s="41">
        <f t="shared" si="51"/>
        <v>2670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670</v>
      </c>
      <c r="D499" s="30">
        <f t="shared" si="59"/>
        <v>670</v>
      </c>
      <c r="E499" s="30">
        <f t="shared" si="59"/>
        <v>670</v>
      </c>
      <c r="H499" s="41">
        <f t="shared" si="51"/>
        <v>670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330</v>
      </c>
      <c r="D538" s="32">
        <f>SUM(D539:D544)</f>
        <v>330</v>
      </c>
      <c r="E538" s="32">
        <f>SUM(E539:E544)</f>
        <v>330</v>
      </c>
      <c r="H538" s="41">
        <f t="shared" si="63"/>
        <v>330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330</v>
      </c>
      <c r="D540" s="5">
        <f t="shared" ref="D540:E543" si="66">C540</f>
        <v>330</v>
      </c>
      <c r="E540" s="5">
        <f t="shared" si="66"/>
        <v>330</v>
      </c>
      <c r="H540" s="41">
        <f t="shared" si="63"/>
        <v>330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/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10000</v>
      </c>
      <c r="D550" s="36">
        <f>D551</f>
        <v>10000</v>
      </c>
      <c r="E550" s="36">
        <f>E551</f>
        <v>10000</v>
      </c>
      <c r="G550" s="39" t="s">
        <v>59</v>
      </c>
      <c r="H550" s="41">
        <f t="shared" si="63"/>
        <v>10000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10000</v>
      </c>
      <c r="D551" s="33">
        <f>D552+D556</f>
        <v>10000</v>
      </c>
      <c r="E551" s="33">
        <f>E552+E556</f>
        <v>10000</v>
      </c>
      <c r="G551" s="39" t="s">
        <v>594</v>
      </c>
      <c r="H551" s="41">
        <f t="shared" si="63"/>
        <v>10000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10000</v>
      </c>
      <c r="D552" s="32">
        <f>SUM(D553:D555)</f>
        <v>10000</v>
      </c>
      <c r="E552" s="32">
        <f>SUM(E553:E555)</f>
        <v>10000</v>
      </c>
      <c r="H552" s="41">
        <f t="shared" si="63"/>
        <v>10000</v>
      </c>
    </row>
    <row r="553" spans="1:10" outlineLevel="2" collapsed="1">
      <c r="A553" s="6">
        <v>5500</v>
      </c>
      <c r="B553" s="4" t="s">
        <v>458</v>
      </c>
      <c r="C553" s="5">
        <v>10000</v>
      </c>
      <c r="D553" s="5">
        <f t="shared" ref="D553:E555" si="67">C553</f>
        <v>10000</v>
      </c>
      <c r="E553" s="5">
        <f t="shared" si="67"/>
        <v>10000</v>
      </c>
      <c r="H553" s="41">
        <f t="shared" si="63"/>
        <v>10000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153045.34599999999</v>
      </c>
      <c r="D559" s="37">
        <f>D560+D716+D725</f>
        <v>153045.34599999999</v>
      </c>
      <c r="E559" s="37">
        <f>E560+E716+E725</f>
        <v>143499.27799999999</v>
      </c>
      <c r="G559" s="39" t="s">
        <v>62</v>
      </c>
      <c r="H559" s="41">
        <f t="shared" si="63"/>
        <v>153045.34599999999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141545.34599999999</v>
      </c>
      <c r="D560" s="36">
        <f>D561+D638+D642+D645</f>
        <v>141545.34599999999</v>
      </c>
      <c r="E560" s="36">
        <f>E561+E638+E642+E645</f>
        <v>131999.27799999999</v>
      </c>
      <c r="G560" s="39" t="s">
        <v>61</v>
      </c>
      <c r="H560" s="41">
        <f t="shared" si="63"/>
        <v>141545.34599999999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141545.34599999999</v>
      </c>
      <c r="D561" s="38">
        <f>D562+D567+D568+D569+D576+D577+D581+D584+D585+D586+D587+D592+D595+D599+D603+D610+D616+D628</f>
        <v>141545.34599999999</v>
      </c>
      <c r="E561" s="38">
        <f>E562+E567+E568+E569+E576+E577+E581+E584+E585+E586+E587+E592+E595+E599+E603+E610+E616+E628</f>
        <v>131999.27799999999</v>
      </c>
      <c r="G561" s="39" t="s">
        <v>595</v>
      </c>
      <c r="H561" s="41">
        <f t="shared" si="63"/>
        <v>141545.34599999999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8000</v>
      </c>
      <c r="D563" s="5">
        <f>C563</f>
        <v>8000</v>
      </c>
      <c r="E563" s="5">
        <f>D563</f>
        <v>8000</v>
      </c>
      <c r="H563" s="41">
        <f t="shared" si="63"/>
        <v>8000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12000</v>
      </c>
      <c r="D566" s="5">
        <f t="shared" si="68"/>
        <v>12000</v>
      </c>
      <c r="E566" s="5">
        <f t="shared" si="68"/>
        <v>12000</v>
      </c>
      <c r="H566" s="41">
        <f t="shared" si="63"/>
        <v>12000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6000</v>
      </c>
      <c r="D569" s="32">
        <f>SUM(D570:D575)</f>
        <v>6000</v>
      </c>
      <c r="E569" s="32">
        <f>SUM(E570:E575)</f>
        <v>6000</v>
      </c>
      <c r="H569" s="41">
        <f t="shared" si="63"/>
        <v>6000</v>
      </c>
    </row>
    <row r="570" spans="1:10" outlineLevel="2">
      <c r="A570" s="7">
        <v>6603</v>
      </c>
      <c r="B570" s="4" t="s">
        <v>474</v>
      </c>
      <c r="C570" s="5">
        <v>6000</v>
      </c>
      <c r="D570" s="5">
        <f>C570</f>
        <v>6000</v>
      </c>
      <c r="E570" s="5">
        <f>D570</f>
        <v>6000</v>
      </c>
      <c r="H570" s="41">
        <f t="shared" si="63"/>
        <v>6000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3"/>
        <v>4000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1000</v>
      </c>
      <c r="D579" s="5">
        <f t="shared" si="70"/>
        <v>1000</v>
      </c>
      <c r="E579" s="5">
        <f t="shared" si="70"/>
        <v>1000</v>
      </c>
      <c r="H579" s="41">
        <f t="shared" si="71"/>
        <v>1000</v>
      </c>
    </row>
    <row r="580" spans="1:8" outlineLevel="2">
      <c r="A580" s="7">
        <v>6605</v>
      </c>
      <c r="B580" s="4" t="s">
        <v>484</v>
      </c>
      <c r="C580" s="5">
        <v>3000</v>
      </c>
      <c r="D580" s="5">
        <f t="shared" si="70"/>
        <v>3000</v>
      </c>
      <c r="E580" s="5">
        <f t="shared" si="70"/>
        <v>3000</v>
      </c>
      <c r="H580" s="41">
        <f t="shared" si="71"/>
        <v>3000</v>
      </c>
    </row>
    <row r="581" spans="1:8" outlineLevel="1">
      <c r="A581" s="148" t="s">
        <v>485</v>
      </c>
      <c r="B581" s="149"/>
      <c r="C581" s="32">
        <f>SUM(C582:C583)</f>
        <v>25546.067999999999</v>
      </c>
      <c r="D581" s="32">
        <f>SUM(D582:D583)</f>
        <v>25546.067999999999</v>
      </c>
      <c r="E581" s="32">
        <f>SUM(E582:E583)</f>
        <v>16000</v>
      </c>
      <c r="H581" s="41">
        <f t="shared" si="71"/>
        <v>25546.067999999999</v>
      </c>
    </row>
    <row r="582" spans="1:8" outlineLevel="2">
      <c r="A582" s="7">
        <v>6606</v>
      </c>
      <c r="B582" s="4" t="s">
        <v>486</v>
      </c>
      <c r="C582" s="5">
        <v>19546.067999999999</v>
      </c>
      <c r="D582" s="5">
        <f t="shared" ref="D582:E586" si="72">C582</f>
        <v>19546.067999999999</v>
      </c>
      <c r="E582" s="5">
        <v>11251</v>
      </c>
      <c r="H582" s="41">
        <f t="shared" si="71"/>
        <v>19546.067999999999</v>
      </c>
    </row>
    <row r="583" spans="1:8" outlineLevel="2">
      <c r="A583" s="7">
        <v>6606</v>
      </c>
      <c r="B583" s="4" t="s">
        <v>487</v>
      </c>
      <c r="C583" s="5">
        <v>6000</v>
      </c>
      <c r="D583" s="5">
        <f t="shared" si="72"/>
        <v>6000</v>
      </c>
      <c r="E583" s="5">
        <v>4749</v>
      </c>
      <c r="H583" s="41">
        <f t="shared" si="71"/>
        <v>6000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15000</v>
      </c>
      <c r="D587" s="32">
        <f>SUM(D588:D591)</f>
        <v>15000</v>
      </c>
      <c r="E587" s="32">
        <f>SUM(E588:E591)</f>
        <v>15000</v>
      </c>
      <c r="H587" s="41">
        <f t="shared" si="71"/>
        <v>15000</v>
      </c>
    </row>
    <row r="588" spans="1:8" outlineLevel="2">
      <c r="A588" s="7">
        <v>6610</v>
      </c>
      <c r="B588" s="4" t="s">
        <v>492</v>
      </c>
      <c r="C588" s="5">
        <v>10000</v>
      </c>
      <c r="D588" s="5">
        <f>C588</f>
        <v>10000</v>
      </c>
      <c r="E588" s="5">
        <f>D588</f>
        <v>10000</v>
      </c>
      <c r="H588" s="41">
        <f t="shared" si="71"/>
        <v>10000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5000</v>
      </c>
      <c r="D591" s="5">
        <f t="shared" si="73"/>
        <v>5000</v>
      </c>
      <c r="E591" s="5">
        <f t="shared" si="73"/>
        <v>5000</v>
      </c>
      <c r="H591" s="41">
        <f t="shared" si="71"/>
        <v>5000</v>
      </c>
    </row>
    <row r="592" spans="1:8" outlineLevel="1">
      <c r="A592" s="148" t="s">
        <v>498</v>
      </c>
      <c r="B592" s="149"/>
      <c r="C592" s="32">
        <f>SUM(C593:C594)</f>
        <v>6000</v>
      </c>
      <c r="D592" s="32">
        <f>SUM(D593:D594)</f>
        <v>6000</v>
      </c>
      <c r="E592" s="32">
        <f>SUM(E593:E594)</f>
        <v>6000</v>
      </c>
      <c r="H592" s="41">
        <f t="shared" si="71"/>
        <v>6000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6000</v>
      </c>
      <c r="D594" s="5">
        <f>C594</f>
        <v>6000</v>
      </c>
      <c r="E594" s="5">
        <f>D594</f>
        <v>6000</v>
      </c>
      <c r="H594" s="41">
        <f t="shared" si="71"/>
        <v>6000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24999.277999999998</v>
      </c>
      <c r="D599" s="32">
        <f>SUM(D600:D602)</f>
        <v>24999.277999999998</v>
      </c>
      <c r="E599" s="32">
        <f>SUM(E600:E602)</f>
        <v>24999.277999999998</v>
      </c>
      <c r="H599" s="41">
        <f t="shared" si="71"/>
        <v>24999.277999999998</v>
      </c>
    </row>
    <row r="600" spans="1:8" outlineLevel="2">
      <c r="A600" s="7">
        <v>6613</v>
      </c>
      <c r="B600" s="4" t="s">
        <v>504</v>
      </c>
      <c r="C600" s="5">
        <v>8999.2780000000002</v>
      </c>
      <c r="D600" s="5">
        <f t="shared" ref="D600:E602" si="75">C600</f>
        <v>8999.2780000000002</v>
      </c>
      <c r="E600" s="5">
        <f t="shared" si="75"/>
        <v>8999.2780000000002</v>
      </c>
      <c r="H600" s="41">
        <f t="shared" si="71"/>
        <v>8999.2780000000002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16000</v>
      </c>
      <c r="D602" s="5">
        <f t="shared" si="75"/>
        <v>16000</v>
      </c>
      <c r="E602" s="5">
        <f t="shared" si="75"/>
        <v>16000</v>
      </c>
      <c r="H602" s="41">
        <f t="shared" si="71"/>
        <v>16000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11500</v>
      </c>
      <c r="D716" s="36">
        <f>D717</f>
        <v>11500</v>
      </c>
      <c r="E716" s="36">
        <f>E717</f>
        <v>11500</v>
      </c>
      <c r="G716" s="39" t="s">
        <v>66</v>
      </c>
      <c r="H716" s="41">
        <f t="shared" si="92"/>
        <v>11500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11500</v>
      </c>
      <c r="D717" s="33">
        <f>D718+D722</f>
        <v>11500</v>
      </c>
      <c r="E717" s="33">
        <f>E718+E722</f>
        <v>11500</v>
      </c>
      <c r="G717" s="39" t="s">
        <v>599</v>
      </c>
      <c r="H717" s="41">
        <f t="shared" si="92"/>
        <v>11500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11500</v>
      </c>
      <c r="D718" s="31">
        <f>SUM(D719:D721)</f>
        <v>11500</v>
      </c>
      <c r="E718" s="31">
        <f>SUM(E719:E721)</f>
        <v>11500</v>
      </c>
      <c r="H718" s="41">
        <f t="shared" si="92"/>
        <v>11500</v>
      </c>
    </row>
    <row r="719" spans="1:10" ht="15" customHeight="1" outlineLevel="2">
      <c r="A719" s="6">
        <v>10950</v>
      </c>
      <c r="B719" s="4" t="s">
        <v>572</v>
      </c>
      <c r="C719" s="5">
        <v>11500</v>
      </c>
      <c r="D719" s="5">
        <f>C719</f>
        <v>11500</v>
      </c>
      <c r="E719" s="5">
        <f>D719</f>
        <v>11500</v>
      </c>
      <c r="H719" s="41">
        <f t="shared" si="92"/>
        <v>11500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84" zoomScale="75" zoomScaleNormal="75" workbookViewId="0">
      <selection activeCell="E614" sqref="E614"/>
    </sheetView>
  </sheetViews>
  <sheetFormatPr baseColWidth="10" defaultColWidth="9.140625" defaultRowHeight="15" outlineLevelRow="3"/>
  <cols>
    <col min="1" max="1" width="7" bestFit="1" customWidth="1"/>
    <col min="2" max="2" width="60.5703125" customWidth="1"/>
    <col min="3" max="3" width="15.140625" bestFit="1" customWidth="1"/>
    <col min="4" max="4" width="13.85546875" bestFit="1" customWidth="1"/>
    <col min="5" max="5" width="14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433235.34600000002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324000</v>
      </c>
      <c r="D2" s="26">
        <f>D3+D67</f>
        <v>324000</v>
      </c>
      <c r="E2" s="26">
        <f>E3+E67</f>
        <v>324000</v>
      </c>
      <c r="G2" s="39" t="s">
        <v>60</v>
      </c>
      <c r="H2" s="41">
        <f>C2</f>
        <v>324000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98000</v>
      </c>
      <c r="D3" s="23">
        <f>D4+D11+D38+D61</f>
        <v>98000</v>
      </c>
      <c r="E3" s="23">
        <f>E4+E11+E38+E61</f>
        <v>98000</v>
      </c>
      <c r="G3" s="39" t="s">
        <v>57</v>
      </c>
      <c r="H3" s="41">
        <f t="shared" ref="H3:H66" si="0">C3</f>
        <v>98000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19000</v>
      </c>
      <c r="D4" s="21">
        <f>SUM(D5:D10)</f>
        <v>19000</v>
      </c>
      <c r="E4" s="21">
        <f>SUM(E5:E10)</f>
        <v>19000</v>
      </c>
      <c r="F4" s="17"/>
      <c r="G4" s="39" t="s">
        <v>53</v>
      </c>
      <c r="H4" s="41">
        <f t="shared" si="0"/>
        <v>19000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</v>
      </c>
      <c r="D7" s="2">
        <f t="shared" si="1"/>
        <v>5000</v>
      </c>
      <c r="E7" s="2">
        <f t="shared" si="1"/>
        <v>5000</v>
      </c>
      <c r="F7" s="17"/>
      <c r="G7" s="17"/>
      <c r="H7" s="41">
        <f t="shared" si="0"/>
        <v>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64000</v>
      </c>
      <c r="D11" s="21">
        <f>SUM(D12:D37)</f>
        <v>64000</v>
      </c>
      <c r="E11" s="21">
        <f>SUM(E12:E37)</f>
        <v>64000</v>
      </c>
      <c r="F11" s="17"/>
      <c r="G11" s="39" t="s">
        <v>54</v>
      </c>
      <c r="H11" s="41">
        <f t="shared" si="0"/>
        <v>64000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57000</v>
      </c>
      <c r="D12" s="2">
        <f>C12</f>
        <v>57000</v>
      </c>
      <c r="E12" s="2">
        <f>D12</f>
        <v>57000</v>
      </c>
      <c r="H12" s="41">
        <f t="shared" si="0"/>
        <v>57000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59" t="s">
        <v>145</v>
      </c>
      <c r="B38" s="160"/>
      <c r="C38" s="21">
        <f>SUM(C39:C60)</f>
        <v>13500</v>
      </c>
      <c r="D38" s="21">
        <f>SUM(D39:D60)</f>
        <v>13500</v>
      </c>
      <c r="E38" s="21">
        <f>SUM(E39:E60)</f>
        <v>13500</v>
      </c>
      <c r="G38" s="39" t="s">
        <v>55</v>
      </c>
      <c r="H38" s="41">
        <f t="shared" si="0"/>
        <v>13500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4500</v>
      </c>
      <c r="D55" s="2">
        <f t="shared" si="4"/>
        <v>4500</v>
      </c>
      <c r="E55" s="2">
        <f t="shared" si="4"/>
        <v>4500</v>
      </c>
      <c r="H55" s="41">
        <f t="shared" si="0"/>
        <v>4500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1500</v>
      </c>
      <c r="D61" s="22">
        <f>SUM(D62:D66)</f>
        <v>1500</v>
      </c>
      <c r="E61" s="22">
        <f>SUM(E62:E66)</f>
        <v>1500</v>
      </c>
      <c r="G61" s="39" t="s">
        <v>105</v>
      </c>
      <c r="H61" s="41">
        <f t="shared" si="0"/>
        <v>1500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1500</v>
      </c>
      <c r="D66" s="2">
        <f t="shared" si="6"/>
        <v>1500</v>
      </c>
      <c r="E66" s="2">
        <f t="shared" si="6"/>
        <v>1500</v>
      </c>
      <c r="H66" s="41">
        <f t="shared" si="0"/>
        <v>1500</v>
      </c>
    </row>
    <row r="67" spans="1:10">
      <c r="A67" s="163" t="s">
        <v>579</v>
      </c>
      <c r="B67" s="163"/>
      <c r="C67" s="25">
        <f>C97+C68</f>
        <v>226000</v>
      </c>
      <c r="D67" s="25">
        <f>D97+D68</f>
        <v>226000</v>
      </c>
      <c r="E67" s="25">
        <f>E97+E68</f>
        <v>226000</v>
      </c>
      <c r="G67" s="39" t="s">
        <v>59</v>
      </c>
      <c r="H67" s="41">
        <f t="shared" ref="H67:H130" si="7">C67</f>
        <v>226000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25000</v>
      </c>
      <c r="D68" s="21">
        <f>SUM(D69:D96)</f>
        <v>25000</v>
      </c>
      <c r="E68" s="21">
        <f>SUM(E69:E96)</f>
        <v>25000</v>
      </c>
      <c r="G68" s="39" t="s">
        <v>56</v>
      </c>
      <c r="H68" s="41">
        <f t="shared" si="7"/>
        <v>25000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201000</v>
      </c>
      <c r="D97" s="21">
        <f>SUM(D98:D113)</f>
        <v>201000</v>
      </c>
      <c r="E97" s="21">
        <f>SUM(E98:E113)</f>
        <v>201000</v>
      </c>
      <c r="G97" s="39" t="s">
        <v>58</v>
      </c>
      <c r="H97" s="41">
        <f t="shared" si="7"/>
        <v>201000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</v>
      </c>
      <c r="D98" s="2">
        <f>C98</f>
        <v>120000</v>
      </c>
      <c r="E98" s="2">
        <f>D98</f>
        <v>120000</v>
      </c>
      <c r="H98" s="41">
        <f t="shared" si="7"/>
        <v>120000</v>
      </c>
    </row>
    <row r="99" spans="1:10" ht="15" customHeight="1" outlineLevel="1">
      <c r="A99" s="3">
        <v>6002</v>
      </c>
      <c r="B99" s="1" t="s">
        <v>185</v>
      </c>
      <c r="C99" s="2">
        <v>60000</v>
      </c>
      <c r="D99" s="2">
        <f t="shared" ref="D99:E113" si="10">C99</f>
        <v>60000</v>
      </c>
      <c r="E99" s="2">
        <f t="shared" si="10"/>
        <v>60000</v>
      </c>
      <c r="H99" s="41">
        <f t="shared" si="7"/>
        <v>60000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>
        <v>20000</v>
      </c>
      <c r="D105" s="2">
        <f t="shared" si="10"/>
        <v>20000</v>
      </c>
      <c r="E105" s="2">
        <f t="shared" si="10"/>
        <v>20000</v>
      </c>
      <c r="H105" s="41">
        <f t="shared" si="7"/>
        <v>20000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109235.34599999999</v>
      </c>
      <c r="D114" s="26">
        <f>D115+D152+D177</f>
        <v>109235.34599999999</v>
      </c>
      <c r="E114" s="26">
        <f>E115+E152+E177</f>
        <v>162400.34599999999</v>
      </c>
      <c r="G114" s="39" t="s">
        <v>62</v>
      </c>
      <c r="H114" s="41">
        <f t="shared" si="7"/>
        <v>109235.34599999999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109235.34599999999</v>
      </c>
      <c r="D115" s="23">
        <f>D116+D135</f>
        <v>109235.34599999999</v>
      </c>
      <c r="E115" s="23">
        <f>E116+E135</f>
        <v>162400.34599999999</v>
      </c>
      <c r="G115" s="39" t="s">
        <v>61</v>
      </c>
      <c r="H115" s="41">
        <f t="shared" si="7"/>
        <v>109235.34599999999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53165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53165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v>53165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109235.34599999999</v>
      </c>
      <c r="D135" s="21">
        <f>D136+D140+D143+D146+D149</f>
        <v>109235.34599999999</v>
      </c>
      <c r="E135" s="21">
        <f>E136+E140+E143+E146+E149</f>
        <v>109235.34599999999</v>
      </c>
      <c r="G135" s="39" t="s">
        <v>584</v>
      </c>
      <c r="H135" s="41">
        <f t="shared" si="11"/>
        <v>109235.34599999999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10603.574000000001</v>
      </c>
      <c r="D136" s="2">
        <f>D137+D138+D139</f>
        <v>10603.574000000001</v>
      </c>
      <c r="E136" s="2">
        <f>E137+E138+E139</f>
        <v>10603.574000000001</v>
      </c>
      <c r="H136" s="41">
        <f t="shared" si="11"/>
        <v>10603.574000000001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10603.574000000001</v>
      </c>
      <c r="D139" s="128">
        <f t="shared" si="12"/>
        <v>10603.574000000001</v>
      </c>
      <c r="E139" s="128">
        <f t="shared" si="12"/>
        <v>10603.574000000001</v>
      </c>
      <c r="H139" s="41">
        <f t="shared" si="11"/>
        <v>10603.574000000001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98631.771999999997</v>
      </c>
      <c r="D149" s="2">
        <f>D150+D151</f>
        <v>98631.771999999997</v>
      </c>
      <c r="E149" s="2">
        <f>E150+E151</f>
        <v>98631.771999999997</v>
      </c>
      <c r="H149" s="41">
        <f t="shared" si="11"/>
        <v>98631.771999999997</v>
      </c>
    </row>
    <row r="150" spans="1:10" ht="15" customHeight="1" outlineLevel="2">
      <c r="A150" s="130"/>
      <c r="B150" s="129" t="s">
        <v>855</v>
      </c>
      <c r="C150" s="128">
        <v>98631.771999999997</v>
      </c>
      <c r="D150" s="128">
        <f>C150</f>
        <v>98631.771999999997</v>
      </c>
      <c r="E150" s="128">
        <f>D150</f>
        <v>98631.771999999997</v>
      </c>
      <c r="H150" s="41">
        <f t="shared" si="11"/>
        <v>98631.771999999997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433234.34599999996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312498.99999999994</v>
      </c>
      <c r="D257" s="37">
        <f>D258+D550</f>
        <v>199369.60199999998</v>
      </c>
      <c r="E257" s="37">
        <f>E258+E550</f>
        <v>312498.99999999994</v>
      </c>
      <c r="G257" s="39" t="s">
        <v>60</v>
      </c>
      <c r="H257" s="41">
        <f>C257</f>
        <v>312498.99999999994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307104.95999999996</v>
      </c>
      <c r="D258" s="36">
        <f>D259+D339+D483+D547</f>
        <v>193975.56199999998</v>
      </c>
      <c r="E258" s="36">
        <f>E259+E339+E483+E547</f>
        <v>307104.95999999996</v>
      </c>
      <c r="G258" s="39" t="s">
        <v>57</v>
      </c>
      <c r="H258" s="41">
        <f t="shared" ref="H258:H321" si="21">C258</f>
        <v>307104.95999999996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206160</v>
      </c>
      <c r="D259" s="33">
        <f>D260+D263+D314</f>
        <v>93030.601999999999</v>
      </c>
      <c r="E259" s="33">
        <f>E260+E263+E314</f>
        <v>206160</v>
      </c>
      <c r="G259" s="39" t="s">
        <v>590</v>
      </c>
      <c r="H259" s="41">
        <f t="shared" si="21"/>
        <v>206160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48" t="s">
        <v>269</v>
      </c>
      <c r="B263" s="149"/>
      <c r="C263" s="32">
        <f>C264+C265+C289+C296+C298+C302+C305+C308+C313</f>
        <v>204000</v>
      </c>
      <c r="D263" s="32">
        <f>D264+D265+D289+D296+D298+D302+D305+D308+D313</f>
        <v>90870.601999999999</v>
      </c>
      <c r="E263" s="32">
        <f>E264+E265+E289+E296+E298+E302+E305+E308+E313</f>
        <v>204000</v>
      </c>
      <c r="H263" s="41">
        <f t="shared" si="21"/>
        <v>204000</v>
      </c>
    </row>
    <row r="264" spans="1:10" outlineLevel="2">
      <c r="A264" s="6">
        <v>1101</v>
      </c>
      <c r="B264" s="4" t="s">
        <v>34</v>
      </c>
      <c r="C264" s="5">
        <v>90870.601999999999</v>
      </c>
      <c r="D264" s="5">
        <f>C264</f>
        <v>90870.601999999999</v>
      </c>
      <c r="E264" s="5">
        <f>D264</f>
        <v>90870.601999999999</v>
      </c>
      <c r="H264" s="41">
        <f t="shared" si="21"/>
        <v>90870.601999999999</v>
      </c>
    </row>
    <row r="265" spans="1:10" outlineLevel="2">
      <c r="A265" s="6">
        <v>1101</v>
      </c>
      <c r="B265" s="4" t="s">
        <v>35</v>
      </c>
      <c r="C265" s="5">
        <v>74806.043999999994</v>
      </c>
      <c r="D265" s="5">
        <f>SUM(D266:D288)</f>
        <v>0</v>
      </c>
      <c r="E265" s="5">
        <f>C265</f>
        <v>74806.043999999994</v>
      </c>
      <c r="H265" s="41">
        <f t="shared" si="21"/>
        <v>74806.043999999994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C289</f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7764</v>
      </c>
      <c r="D298" s="5">
        <f>SUM(D299:D301)</f>
        <v>0</v>
      </c>
      <c r="E298" s="5">
        <f>C298</f>
        <v>7764</v>
      </c>
      <c r="H298" s="41">
        <f t="shared" si="21"/>
        <v>7764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1865.184</v>
      </c>
      <c r="D305" s="5">
        <f>SUM(D306:D307)</f>
        <v>0</v>
      </c>
      <c r="E305" s="5">
        <f>C305</f>
        <v>1865.184</v>
      </c>
      <c r="H305" s="41">
        <f t="shared" si="21"/>
        <v>1865.184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28394.17</v>
      </c>
      <c r="D308" s="5">
        <f>SUM(D309:D312)</f>
        <v>0</v>
      </c>
      <c r="E308" s="5">
        <f>C308</f>
        <v>28394.17</v>
      </c>
      <c r="H308" s="41">
        <f t="shared" si="21"/>
        <v>28394.17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92620.959999999992</v>
      </c>
      <c r="D339" s="33">
        <f>D340+D444+D482</f>
        <v>92620.959999999992</v>
      </c>
      <c r="E339" s="33">
        <f>E340+E444+E482</f>
        <v>92620.959999999992</v>
      </c>
      <c r="G339" s="39" t="s">
        <v>591</v>
      </c>
      <c r="H339" s="41">
        <f t="shared" si="28"/>
        <v>92620.959999999992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87920.959999999992</v>
      </c>
      <c r="D340" s="32">
        <f>D341+D342+D343+D344+D347+D348+D353+D356+D357+D362+D367+BH290668+D371+D372+D373+D376+D377+D378+D382+D388+D391+D392+D395+D398+D399+D404+D407+D408+D409+D412+D415+D416+D419+D420+D421+D422+D429+D443</f>
        <v>87920.959999999992</v>
      </c>
      <c r="E340" s="32">
        <f>E341+E342+E343+E344+E347+E348+E353+E356+E357+E362+E367+BI290668+E371+E372+E373+E376+E377+E378+E382+E388+E391+E392+E395+E398+E399+E404+E407+E408+E409+E412+E415+E416+E419+E420+E421+E422+E429+E443</f>
        <v>87920.959999999992</v>
      </c>
      <c r="H340" s="41">
        <f t="shared" si="28"/>
        <v>87920.959999999992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740.96</v>
      </c>
      <c r="D342" s="5">
        <f t="shared" ref="D342:E343" si="31">C342</f>
        <v>740.96</v>
      </c>
      <c r="E342" s="5">
        <f t="shared" si="31"/>
        <v>740.96</v>
      </c>
      <c r="H342" s="41">
        <f t="shared" si="28"/>
        <v>740.96</v>
      </c>
    </row>
    <row r="343" spans="1:10" outlineLevel="2">
      <c r="A343" s="6">
        <v>2201</v>
      </c>
      <c r="B343" s="4" t="s">
        <v>41</v>
      </c>
      <c r="C343" s="5">
        <v>16000</v>
      </c>
      <c r="D343" s="5">
        <f t="shared" si="31"/>
        <v>16000</v>
      </c>
      <c r="E343" s="5">
        <f t="shared" si="31"/>
        <v>16000</v>
      </c>
      <c r="H343" s="41">
        <f t="shared" si="28"/>
        <v>16000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outlineLevel="3">
      <c r="A349" s="29"/>
      <c r="B349" s="28" t="s">
        <v>278</v>
      </c>
      <c r="C349" s="30">
        <v>14000</v>
      </c>
      <c r="D349" s="30">
        <f>C349</f>
        <v>14000</v>
      </c>
      <c r="E349" s="30">
        <f>D349</f>
        <v>14000</v>
      </c>
      <c r="H349" s="41">
        <f t="shared" si="28"/>
        <v>14000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750</v>
      </c>
      <c r="D360" s="30">
        <f t="shared" si="35"/>
        <v>750</v>
      </c>
      <c r="E360" s="30">
        <f t="shared" si="35"/>
        <v>750</v>
      </c>
      <c r="H360" s="41">
        <f t="shared" si="28"/>
        <v>750</v>
      </c>
    </row>
    <row r="361" spans="1:8" outlineLevel="3">
      <c r="A361" s="29"/>
      <c r="B361" s="28" t="s">
        <v>289</v>
      </c>
      <c r="C361" s="30">
        <v>750</v>
      </c>
      <c r="D361" s="30">
        <f t="shared" si="35"/>
        <v>750</v>
      </c>
      <c r="E361" s="30">
        <f t="shared" si="35"/>
        <v>750</v>
      </c>
      <c r="H361" s="41">
        <f t="shared" si="28"/>
        <v>750</v>
      </c>
    </row>
    <row r="362" spans="1:8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4000</v>
      </c>
      <c r="H362" s="41">
        <f t="shared" si="28"/>
        <v>4000</v>
      </c>
    </row>
    <row r="363" spans="1:8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400</v>
      </c>
      <c r="D398" s="5">
        <f t="shared" si="43"/>
        <v>400</v>
      </c>
      <c r="E398" s="5">
        <f t="shared" si="43"/>
        <v>400</v>
      </c>
      <c r="H398" s="41">
        <f t="shared" si="41"/>
        <v>400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400</v>
      </c>
      <c r="D419" s="5">
        <f t="shared" si="47"/>
        <v>400</v>
      </c>
      <c r="E419" s="5">
        <f t="shared" si="47"/>
        <v>400</v>
      </c>
      <c r="H419" s="41">
        <f t="shared" si="41"/>
        <v>400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19900</v>
      </c>
      <c r="D429" s="5">
        <f>SUM(D430:D442)</f>
        <v>19900</v>
      </c>
      <c r="E429" s="5">
        <f>SUM(E430:E442)</f>
        <v>19900</v>
      </c>
      <c r="H429" s="41">
        <f t="shared" si="41"/>
        <v>19900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14000</v>
      </c>
      <c r="D431" s="30">
        <f t="shared" ref="D431:E442" si="49">C431</f>
        <v>14000</v>
      </c>
      <c r="E431" s="30">
        <f t="shared" si="49"/>
        <v>14000</v>
      </c>
      <c r="H431" s="41">
        <f t="shared" si="41"/>
        <v>14000</v>
      </c>
    </row>
    <row r="432" spans="1:8" outlineLevel="3">
      <c r="A432" s="29"/>
      <c r="B432" s="28" t="s">
        <v>345</v>
      </c>
      <c r="C432" s="30">
        <v>700</v>
      </c>
      <c r="D432" s="30">
        <f t="shared" si="49"/>
        <v>700</v>
      </c>
      <c r="E432" s="30">
        <f t="shared" si="49"/>
        <v>700</v>
      </c>
      <c r="H432" s="41">
        <f t="shared" si="41"/>
        <v>700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1200</v>
      </c>
      <c r="D441" s="30">
        <f t="shared" si="49"/>
        <v>1200</v>
      </c>
      <c r="E441" s="30">
        <f t="shared" si="49"/>
        <v>1200</v>
      </c>
      <c r="H441" s="41">
        <f t="shared" si="41"/>
        <v>1200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4700</v>
      </c>
      <c r="D444" s="32">
        <f>D445+D454+D455+D459+D462+D463+D468+D474+D477+D480+D481+D450</f>
        <v>4700</v>
      </c>
      <c r="E444" s="32">
        <f>E445+E454+E455+E459+E462+E463+E468+E474+E477+E480+E481+E450</f>
        <v>4700</v>
      </c>
      <c r="H444" s="41">
        <f t="shared" si="41"/>
        <v>4700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700</v>
      </c>
      <c r="D459" s="5">
        <f>SUM(D460:D461)</f>
        <v>700</v>
      </c>
      <c r="E459" s="5">
        <f>SUM(E460:E461)</f>
        <v>700</v>
      </c>
      <c r="H459" s="41">
        <f t="shared" si="51"/>
        <v>700</v>
      </c>
    </row>
    <row r="460" spans="1:8" ht="15" customHeight="1" outlineLevel="3">
      <c r="A460" s="28"/>
      <c r="B460" s="28" t="s">
        <v>369</v>
      </c>
      <c r="C460" s="30">
        <v>350</v>
      </c>
      <c r="D460" s="30">
        <f t="shared" ref="D460:E462" si="54">C460</f>
        <v>350</v>
      </c>
      <c r="E460" s="30">
        <f t="shared" si="54"/>
        <v>350</v>
      </c>
      <c r="H460" s="41">
        <f t="shared" si="51"/>
        <v>350</v>
      </c>
    </row>
    <row r="461" spans="1:8" ht="15" customHeight="1" outlineLevel="3">
      <c r="A461" s="28"/>
      <c r="B461" s="28" t="s">
        <v>370</v>
      </c>
      <c r="C461" s="30">
        <v>350</v>
      </c>
      <c r="D461" s="30">
        <f t="shared" si="54"/>
        <v>350</v>
      </c>
      <c r="E461" s="30">
        <f t="shared" si="54"/>
        <v>350</v>
      </c>
      <c r="H461" s="41">
        <f t="shared" si="51"/>
        <v>350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8324</v>
      </c>
      <c r="D483" s="35">
        <f>D484+D504+D509+D522+D528+D538</f>
        <v>8324</v>
      </c>
      <c r="E483" s="35">
        <f>E484+E504+E509+E522+E528+E538</f>
        <v>8324</v>
      </c>
      <c r="G483" s="39" t="s">
        <v>592</v>
      </c>
      <c r="H483" s="41">
        <f t="shared" si="51"/>
        <v>8324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6500</v>
      </c>
      <c r="D484" s="32">
        <f>D485+D486+D490+D491+D494+D497+D500+D501+D502+D503</f>
        <v>6500</v>
      </c>
      <c r="E484" s="32">
        <f>E485+E486+E490+E491+E494+E497+E500+E501+E502+E503</f>
        <v>6500</v>
      </c>
      <c r="H484" s="41">
        <f t="shared" si="51"/>
        <v>6500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1600</v>
      </c>
      <c r="D486" s="5">
        <f>SUM(D487:D489)</f>
        <v>1600</v>
      </c>
      <c r="E486" s="5">
        <f>SUM(E487:E489)</f>
        <v>1600</v>
      </c>
      <c r="H486" s="41">
        <f t="shared" si="51"/>
        <v>1600</v>
      </c>
    </row>
    <row r="487" spans="1:10" ht="15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400</v>
      </c>
      <c r="D491" s="5">
        <f>SUM(D492:D493)</f>
        <v>400</v>
      </c>
      <c r="E491" s="5">
        <f>SUM(E492:E493)</f>
        <v>400</v>
      </c>
      <c r="H491" s="41">
        <f t="shared" si="51"/>
        <v>400</v>
      </c>
    </row>
    <row r="492" spans="1:10" ht="15" customHeight="1" outlineLevel="3">
      <c r="A492" s="28"/>
      <c r="B492" s="28" t="s">
        <v>398</v>
      </c>
      <c r="C492" s="30">
        <v>400</v>
      </c>
      <c r="D492" s="30">
        <f>C492</f>
        <v>400</v>
      </c>
      <c r="E492" s="30">
        <f>D492</f>
        <v>400</v>
      </c>
      <c r="H492" s="41">
        <f t="shared" si="51"/>
        <v>400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324</v>
      </c>
      <c r="D538" s="32">
        <f>SUM(D539:D544)</f>
        <v>324</v>
      </c>
      <c r="E538" s="32">
        <f>SUM(E539:E544)</f>
        <v>324</v>
      </c>
      <c r="H538" s="41">
        <f t="shared" si="63"/>
        <v>324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324</v>
      </c>
      <c r="D540" s="5">
        <f t="shared" ref="D540:E543" si="66">C540</f>
        <v>324</v>
      </c>
      <c r="E540" s="5">
        <f t="shared" si="66"/>
        <v>324</v>
      </c>
      <c r="H540" s="41">
        <f t="shared" si="63"/>
        <v>324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5394.04</v>
      </c>
      <c r="D550" s="36">
        <f>D551</f>
        <v>5394.04</v>
      </c>
      <c r="E550" s="36">
        <f>E551</f>
        <v>5394.04</v>
      </c>
      <c r="G550" s="39" t="s">
        <v>59</v>
      </c>
      <c r="H550" s="41">
        <f t="shared" si="63"/>
        <v>5394.04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5394.04</v>
      </c>
      <c r="D551" s="33">
        <f>D552+D556</f>
        <v>5394.04</v>
      </c>
      <c r="E551" s="33">
        <f>E552+E556</f>
        <v>5394.04</v>
      </c>
      <c r="G551" s="39" t="s">
        <v>594</v>
      </c>
      <c r="H551" s="41">
        <f t="shared" si="63"/>
        <v>5394.04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5394.04</v>
      </c>
      <c r="D552" s="32">
        <f>SUM(D553:D555)</f>
        <v>5394.04</v>
      </c>
      <c r="E552" s="32">
        <f>SUM(E553:E555)</f>
        <v>5394.04</v>
      </c>
      <c r="H552" s="41">
        <f t="shared" si="63"/>
        <v>5394.04</v>
      </c>
    </row>
    <row r="553" spans="1:10" outlineLevel="2" collapsed="1">
      <c r="A553" s="6">
        <v>5500</v>
      </c>
      <c r="B553" s="4" t="s">
        <v>458</v>
      </c>
      <c r="C553" s="5">
        <v>5394.04</v>
      </c>
      <c r="D553" s="5">
        <f t="shared" ref="D553:E555" si="67">C553</f>
        <v>5394.04</v>
      </c>
      <c r="E553" s="5">
        <f t="shared" si="67"/>
        <v>5394.04</v>
      </c>
      <c r="H553" s="41">
        <f t="shared" si="63"/>
        <v>5394.04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120735.34600000001</v>
      </c>
      <c r="D559" s="37">
        <f>D560+D716+D725</f>
        <v>120735.34600000001</v>
      </c>
      <c r="E559" s="37">
        <f>E560+E716+E725</f>
        <v>159439.34600000002</v>
      </c>
      <c r="G559" s="39" t="s">
        <v>62</v>
      </c>
      <c r="H559" s="41">
        <f t="shared" si="63"/>
        <v>120735.34600000001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109235.34600000001</v>
      </c>
      <c r="D560" s="36">
        <f>D561+D638+D642+D645</f>
        <v>109235.34600000001</v>
      </c>
      <c r="E560" s="36">
        <f>E561+E638+E642+E645</f>
        <v>147939.34600000002</v>
      </c>
      <c r="G560" s="39" t="s">
        <v>61</v>
      </c>
      <c r="H560" s="41">
        <f t="shared" si="63"/>
        <v>109235.34600000001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109235.34600000001</v>
      </c>
      <c r="D561" s="38">
        <f>D562+D567+D568+D569+D576+D577+D581+D584+D585+D586+D587+D592+D595+D599+D603+D610+D616+D628</f>
        <v>109235.34600000001</v>
      </c>
      <c r="E561" s="38">
        <f>E562+E567+E568+E569+E576+E577+E581+E584+E585+E586+E587+E592+E595+E599+E603+E610+E616+E628</f>
        <v>147939.34600000002</v>
      </c>
      <c r="G561" s="39" t="s">
        <v>595</v>
      </c>
      <c r="H561" s="41">
        <f t="shared" si="63"/>
        <v>109235.34600000001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12000</v>
      </c>
      <c r="D563" s="5">
        <f>C563</f>
        <v>12000</v>
      </c>
      <c r="E563" s="5">
        <f>D563</f>
        <v>12000</v>
      </c>
      <c r="H563" s="41">
        <f t="shared" si="63"/>
        <v>12000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8000</v>
      </c>
      <c r="D566" s="5">
        <f t="shared" si="68"/>
        <v>8000</v>
      </c>
      <c r="E566" s="5">
        <f t="shared" si="68"/>
        <v>8000</v>
      </c>
      <c r="H566" s="41">
        <f t="shared" si="63"/>
        <v>8000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 t="shared" si="63"/>
        <v>5000</v>
      </c>
    </row>
    <row r="570" spans="1:10" outlineLevel="2">
      <c r="A570" s="7">
        <v>6603</v>
      </c>
      <c r="B570" s="4" t="s">
        <v>474</v>
      </c>
      <c r="C570" s="5">
        <v>5000</v>
      </c>
      <c r="D570" s="5">
        <f>C570</f>
        <v>5000</v>
      </c>
      <c r="E570" s="5">
        <f>D570</f>
        <v>5000</v>
      </c>
      <c r="H570" s="41">
        <f t="shared" si="63"/>
        <v>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11000</v>
      </c>
      <c r="D577" s="32">
        <f>SUM(D578:D580)</f>
        <v>11000</v>
      </c>
      <c r="E577" s="32">
        <f>SUM(E578:E580)</f>
        <v>11000</v>
      </c>
      <c r="H577" s="41">
        <f t="shared" si="63"/>
        <v>11000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1000</v>
      </c>
      <c r="D579" s="5">
        <f t="shared" si="70"/>
        <v>1000</v>
      </c>
      <c r="E579" s="5">
        <f t="shared" si="70"/>
        <v>1000</v>
      </c>
      <c r="H579" s="41">
        <f t="shared" si="71"/>
        <v>1000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48" t="s">
        <v>485</v>
      </c>
      <c r="B581" s="149"/>
      <c r="C581" s="32">
        <f>SUM(C582:C583)</f>
        <v>20000</v>
      </c>
      <c r="D581" s="32">
        <f>SUM(D582:D583)</f>
        <v>20000</v>
      </c>
      <c r="E581" s="32">
        <f>SUM(E582:E583)</f>
        <v>20000</v>
      </c>
      <c r="H581" s="41">
        <f t="shared" si="71"/>
        <v>20000</v>
      </c>
    </row>
    <row r="582" spans="1:8" outlineLevel="2">
      <c r="A582" s="7">
        <v>6606</v>
      </c>
      <c r="B582" s="4" t="s">
        <v>486</v>
      </c>
      <c r="C582" s="5">
        <v>10000</v>
      </c>
      <c r="D582" s="5">
        <f t="shared" ref="D582:E586" si="72">C582</f>
        <v>10000</v>
      </c>
      <c r="E582" s="5">
        <f t="shared" si="72"/>
        <v>10000</v>
      </c>
      <c r="H582" s="41">
        <f t="shared" si="71"/>
        <v>10000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37800</v>
      </c>
      <c r="D585" s="32">
        <f t="shared" si="72"/>
        <v>37800</v>
      </c>
      <c r="E585" s="32">
        <f t="shared" si="72"/>
        <v>37800</v>
      </c>
      <c r="H585" s="41">
        <f t="shared" si="71"/>
        <v>37800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14000</v>
      </c>
      <c r="D587" s="32">
        <f>SUM(D588:D591)</f>
        <v>14000</v>
      </c>
      <c r="E587" s="32">
        <f>SUM(E588:E591)</f>
        <v>14000</v>
      </c>
      <c r="H587" s="41">
        <f t="shared" si="71"/>
        <v>14000</v>
      </c>
    </row>
    <row r="588" spans="1:8" outlineLevel="2">
      <c r="A588" s="7">
        <v>6610</v>
      </c>
      <c r="B588" s="4" t="s">
        <v>492</v>
      </c>
      <c r="C588" s="5">
        <v>10000</v>
      </c>
      <c r="D588" s="5">
        <f>C588</f>
        <v>10000</v>
      </c>
      <c r="E588" s="5">
        <f>D588</f>
        <v>10000</v>
      </c>
      <c r="H588" s="41">
        <f t="shared" si="71"/>
        <v>10000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</v>
      </c>
      <c r="D591" s="5">
        <f t="shared" si="73"/>
        <v>4000</v>
      </c>
      <c r="E591" s="5">
        <f t="shared" si="73"/>
        <v>4000</v>
      </c>
      <c r="H591" s="41">
        <f t="shared" si="71"/>
        <v>4000</v>
      </c>
    </row>
    <row r="592" spans="1:8" outlineLevel="1">
      <c r="A592" s="148" t="s">
        <v>498</v>
      </c>
      <c r="B592" s="149"/>
      <c r="C592" s="32">
        <f>SUM(C593:C594)</f>
        <v>1000</v>
      </c>
      <c r="D592" s="32">
        <f>SUM(D593:D594)</f>
        <v>1000</v>
      </c>
      <c r="E592" s="32">
        <f>SUM(E593:E594)</f>
        <v>1000</v>
      </c>
      <c r="H592" s="41">
        <f t="shared" si="71"/>
        <v>1000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1000</v>
      </c>
      <c r="D594" s="5">
        <f>C594</f>
        <v>1000</v>
      </c>
      <c r="E594" s="5">
        <f>D594</f>
        <v>1000</v>
      </c>
      <c r="H594" s="41">
        <f t="shared" si="71"/>
        <v>1000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435.346</v>
      </c>
      <c r="D599" s="32">
        <f>SUM(D600:D602)</f>
        <v>435.346</v>
      </c>
      <c r="E599" s="32">
        <f>SUM(E600:E602)</f>
        <v>435.346</v>
      </c>
      <c r="H599" s="41">
        <f t="shared" si="71"/>
        <v>435.346</v>
      </c>
    </row>
    <row r="600" spans="1:8" outlineLevel="2">
      <c r="A600" s="7">
        <v>6613</v>
      </c>
      <c r="B600" s="4" t="s">
        <v>504</v>
      </c>
      <c r="C600" s="5">
        <v>435.346</v>
      </c>
      <c r="D600" s="5">
        <f t="shared" ref="D600:E602" si="75">C600</f>
        <v>435.346</v>
      </c>
      <c r="E600" s="5">
        <f t="shared" si="75"/>
        <v>435.346</v>
      </c>
      <c r="H600" s="41">
        <f t="shared" si="71"/>
        <v>435.346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38704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v>38704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11500</v>
      </c>
      <c r="D716" s="36">
        <f>D717</f>
        <v>11500</v>
      </c>
      <c r="E716" s="36">
        <f>E717</f>
        <v>11500</v>
      </c>
      <c r="G716" s="39" t="s">
        <v>66</v>
      </c>
      <c r="H716" s="41">
        <f t="shared" si="92"/>
        <v>11500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11500</v>
      </c>
      <c r="D717" s="33">
        <f>D718+D722</f>
        <v>11500</v>
      </c>
      <c r="E717" s="33">
        <f>E718+E722</f>
        <v>11500</v>
      </c>
      <c r="G717" s="39" t="s">
        <v>599</v>
      </c>
      <c r="H717" s="41">
        <f t="shared" si="92"/>
        <v>11500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11500</v>
      </c>
      <c r="D718" s="31">
        <f>SUM(D719:D721)</f>
        <v>11500</v>
      </c>
      <c r="E718" s="31">
        <f>SUM(E719:E721)</f>
        <v>11500</v>
      </c>
      <c r="H718" s="41">
        <f t="shared" si="92"/>
        <v>11500</v>
      </c>
    </row>
    <row r="719" spans="1:10" ht="15" customHeight="1" outlineLevel="2">
      <c r="A719" s="6">
        <v>10950</v>
      </c>
      <c r="B719" s="4" t="s">
        <v>572</v>
      </c>
      <c r="C719" s="5">
        <v>11500</v>
      </c>
      <c r="D719" s="5">
        <f>C719</f>
        <v>11500</v>
      </c>
      <c r="E719" s="5">
        <f>D719</f>
        <v>11500</v>
      </c>
      <c r="H719" s="41">
        <f t="shared" si="92"/>
        <v>11500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67" workbookViewId="0">
      <selection activeCell="C720" sqref="C720"/>
    </sheetView>
  </sheetViews>
  <sheetFormatPr baseColWidth="10" defaultColWidth="9.140625" defaultRowHeight="15" outlineLevelRow="3"/>
  <cols>
    <col min="1" max="1" width="7" bestFit="1" customWidth="1"/>
    <col min="2" max="2" width="44.28515625" customWidth="1"/>
    <col min="3" max="3" width="14.7109375" customWidth="1"/>
    <col min="4" max="4" width="15.5703125" customWidth="1"/>
    <col min="5" max="5" width="15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335000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335000</v>
      </c>
      <c r="D2" s="26">
        <f>D3+D67</f>
        <v>335000</v>
      </c>
      <c r="E2" s="26">
        <f>E3+E67</f>
        <v>335000</v>
      </c>
      <c r="G2" s="39" t="s">
        <v>60</v>
      </c>
      <c r="H2" s="41">
        <f>C2</f>
        <v>335000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133400</v>
      </c>
      <c r="D3" s="23">
        <f>D4+D11+D38+D61</f>
        <v>133400</v>
      </c>
      <c r="E3" s="23">
        <f>E4+E11+E38+E61</f>
        <v>133400</v>
      </c>
      <c r="G3" s="39" t="s">
        <v>57</v>
      </c>
      <c r="H3" s="41">
        <f t="shared" ref="H3:H66" si="0">C3</f>
        <v>133400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31000</v>
      </c>
      <c r="D4" s="21">
        <f>SUM(D5:D10)</f>
        <v>31000</v>
      </c>
      <c r="E4" s="21">
        <f>SUM(E5:E10)</f>
        <v>31000</v>
      </c>
      <c r="F4" s="17"/>
      <c r="G4" s="39" t="s">
        <v>53</v>
      </c>
      <c r="H4" s="41">
        <f t="shared" si="0"/>
        <v>31000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</v>
      </c>
      <c r="D7" s="2">
        <f t="shared" si="1"/>
        <v>5000</v>
      </c>
      <c r="E7" s="2">
        <f t="shared" si="1"/>
        <v>5000</v>
      </c>
      <c r="F7" s="17"/>
      <c r="G7" s="17"/>
      <c r="H7" s="41">
        <f t="shared" si="0"/>
        <v>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12000</v>
      </c>
      <c r="D8" s="2">
        <f t="shared" si="1"/>
        <v>12000</v>
      </c>
      <c r="E8" s="2">
        <f t="shared" si="1"/>
        <v>12000</v>
      </c>
      <c r="F8" s="17"/>
      <c r="G8" s="17"/>
      <c r="H8" s="41">
        <f t="shared" si="0"/>
        <v>12000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9" t="s">
        <v>125</v>
      </c>
      <c r="B11" s="160"/>
      <c r="C11" s="21">
        <f>SUM(C12:C37)</f>
        <v>84000</v>
      </c>
      <c r="D11" s="21">
        <f>SUM(D12:D37)</f>
        <v>84000</v>
      </c>
      <c r="E11" s="21">
        <f>SUM(E12:E37)</f>
        <v>84000</v>
      </c>
      <c r="F11" s="17"/>
      <c r="G11" s="39" t="s">
        <v>54</v>
      </c>
      <c r="H11" s="41">
        <f t="shared" si="0"/>
        <v>84000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81000</v>
      </c>
      <c r="D12" s="2">
        <f>C12</f>
        <v>81000</v>
      </c>
      <c r="E12" s="2">
        <f>D12</f>
        <v>81000</v>
      </c>
      <c r="H12" s="41">
        <f t="shared" si="0"/>
        <v>81000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59" t="s">
        <v>145</v>
      </c>
      <c r="B38" s="160"/>
      <c r="C38" s="21">
        <f>SUM(C39:C60)</f>
        <v>18400</v>
      </c>
      <c r="D38" s="21">
        <f>SUM(D39:D60)</f>
        <v>18400</v>
      </c>
      <c r="E38" s="21">
        <f>SUM(E39:E60)</f>
        <v>18400</v>
      </c>
      <c r="G38" s="39" t="s">
        <v>55</v>
      </c>
      <c r="H38" s="41">
        <f t="shared" si="0"/>
        <v>18400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3200</v>
      </c>
      <c r="D55" s="2">
        <f t="shared" si="4"/>
        <v>3200</v>
      </c>
      <c r="E55" s="2">
        <f t="shared" si="4"/>
        <v>3200</v>
      </c>
      <c r="H55" s="41">
        <f t="shared" si="0"/>
        <v>3200</v>
      </c>
    </row>
    <row r="56" spans="1:10" hidden="1" outlineLevel="1">
      <c r="A56" s="20">
        <v>3303</v>
      </c>
      <c r="B56" s="20" t="s">
        <v>154</v>
      </c>
      <c r="C56" s="2">
        <v>7200</v>
      </c>
      <c r="D56" s="2">
        <f t="shared" ref="D56:E60" si="5">C56</f>
        <v>7200</v>
      </c>
      <c r="E56" s="2">
        <f t="shared" si="5"/>
        <v>7200</v>
      </c>
      <c r="H56" s="41">
        <f t="shared" si="0"/>
        <v>7200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3" t="s">
        <v>579</v>
      </c>
      <c r="B67" s="163"/>
      <c r="C67" s="25">
        <f>C97+C68</f>
        <v>201600</v>
      </c>
      <c r="D67" s="25">
        <f>D97+D68</f>
        <v>201600</v>
      </c>
      <c r="E67" s="25">
        <f>E97+E68</f>
        <v>201600</v>
      </c>
      <c r="G67" s="39" t="s">
        <v>59</v>
      </c>
      <c r="H67" s="41">
        <f t="shared" ref="H67:H130" si="7">C67</f>
        <v>201600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21000</v>
      </c>
      <c r="D68" s="21">
        <f>SUM(D69:D96)</f>
        <v>21000</v>
      </c>
      <c r="E68" s="21">
        <f>SUM(E69:E96)</f>
        <v>21000</v>
      </c>
      <c r="G68" s="39" t="s">
        <v>56</v>
      </c>
      <c r="H68" s="41">
        <f t="shared" si="7"/>
        <v>21000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180600</v>
      </c>
      <c r="D97" s="21">
        <f>SUM(D98:D113)</f>
        <v>180600</v>
      </c>
      <c r="E97" s="21">
        <f>SUM(E98:E113)</f>
        <v>180600</v>
      </c>
      <c r="G97" s="39" t="s">
        <v>58</v>
      </c>
      <c r="H97" s="41">
        <f t="shared" si="7"/>
        <v>180600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180000</v>
      </c>
      <c r="D98" s="2">
        <f>C98</f>
        <v>180000</v>
      </c>
      <c r="E98" s="2">
        <f>D98</f>
        <v>180000</v>
      </c>
      <c r="H98" s="41">
        <f t="shared" si="7"/>
        <v>180000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600</v>
      </c>
      <c r="D103" s="2">
        <f t="shared" si="10"/>
        <v>600</v>
      </c>
      <c r="E103" s="2">
        <f t="shared" si="10"/>
        <v>600</v>
      </c>
      <c r="H103" s="41">
        <f t="shared" si="7"/>
        <v>600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335000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309400</v>
      </c>
      <c r="D257" s="37">
        <f>D258+D550</f>
        <v>229487.27299999999</v>
      </c>
      <c r="E257" s="37">
        <f>E258+E550</f>
        <v>229487.27299999999</v>
      </c>
      <c r="G257" s="39" t="s">
        <v>60</v>
      </c>
      <c r="H257" s="41">
        <f>C257</f>
        <v>309400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305509.5</v>
      </c>
      <c r="D258" s="36">
        <f>D259+D339+D483+D547</f>
        <v>225596.77299999999</v>
      </c>
      <c r="E258" s="36">
        <f>E259+E339+E483+E547</f>
        <v>225596.77299999999</v>
      </c>
      <c r="G258" s="39" t="s">
        <v>57</v>
      </c>
      <c r="H258" s="41">
        <f t="shared" ref="H258:H321" si="21">C258</f>
        <v>305509.5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188160</v>
      </c>
      <c r="D259" s="33">
        <f>D260+D263+D314</f>
        <v>108247.273</v>
      </c>
      <c r="E259" s="33">
        <f>E260+E263+E314</f>
        <v>108247.273</v>
      </c>
      <c r="G259" s="39" t="s">
        <v>590</v>
      </c>
      <c r="H259" s="41">
        <f t="shared" si="21"/>
        <v>188160</v>
      </c>
      <c r="I259" s="42"/>
      <c r="J259" s="40" t="b">
        <f>AND(H259=I259)</f>
        <v>0</v>
      </c>
    </row>
    <row r="260" spans="1:10" hidden="1" outlineLevel="1">
      <c r="A260" s="148" t="s">
        <v>268</v>
      </c>
      <c r="B260" s="149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48" t="s">
        <v>269</v>
      </c>
      <c r="B263" s="149"/>
      <c r="C263" s="32">
        <f>C264+C265+C289+C296+C298+C302+C305+C308+C313</f>
        <v>186000</v>
      </c>
      <c r="D263" s="32">
        <f>D264+D265+D289+D296+D298+D302+D305+D308+D313</f>
        <v>106087.273</v>
      </c>
      <c r="E263" s="32">
        <f>E264+E265+E289+E296+E298+E302+E305+E308+E313</f>
        <v>106087.273</v>
      </c>
      <c r="H263" s="41">
        <f t="shared" si="21"/>
        <v>186000</v>
      </c>
    </row>
    <row r="264" spans="1:10" hidden="1" outlineLevel="2">
      <c r="A264" s="6">
        <v>1101</v>
      </c>
      <c r="B264" s="4" t="s">
        <v>34</v>
      </c>
      <c r="C264" s="5">
        <v>106087.273</v>
      </c>
      <c r="D264" s="5">
        <f>C264</f>
        <v>106087.273</v>
      </c>
      <c r="E264" s="5">
        <f>D264</f>
        <v>106087.273</v>
      </c>
      <c r="H264" s="41">
        <f t="shared" si="21"/>
        <v>106087.273</v>
      </c>
    </row>
    <row r="265" spans="1:10" hidden="1" outlineLevel="2">
      <c r="A265" s="6">
        <v>1101</v>
      </c>
      <c r="B265" s="4" t="s">
        <v>35</v>
      </c>
      <c r="C265" s="5">
        <v>51534.044000000002</v>
      </c>
      <c r="D265" s="5">
        <f>SUM(D266:D288)</f>
        <v>0</v>
      </c>
      <c r="E265" s="5">
        <f>SUM(E266:E288)</f>
        <v>0</v>
      </c>
      <c r="H265" s="41">
        <f t="shared" si="21"/>
        <v>51534.044000000002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SUM(E290:E295)</f>
        <v>0</v>
      </c>
      <c r="H289" s="41">
        <f t="shared" si="21"/>
        <v>300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7015.4960000000001</v>
      </c>
      <c r="D298" s="5">
        <f>SUM(D299:D301)</f>
        <v>0</v>
      </c>
      <c r="E298" s="5">
        <f>SUM(E299:E301)</f>
        <v>0</v>
      </c>
      <c r="H298" s="41">
        <f t="shared" si="21"/>
        <v>7015.4960000000001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1457.1369999999999</v>
      </c>
      <c r="D305" s="5">
        <f>SUM(D306:D307)</f>
        <v>0</v>
      </c>
      <c r="E305" s="5">
        <f>SUM(E306:E307)</f>
        <v>0</v>
      </c>
      <c r="H305" s="41">
        <f t="shared" si="21"/>
        <v>1457.1369999999999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19306.05</v>
      </c>
      <c r="D308" s="5">
        <f>SUM(D309:D312)</f>
        <v>0</v>
      </c>
      <c r="E308" s="5">
        <f>SUM(E309:E312)</f>
        <v>0</v>
      </c>
      <c r="H308" s="41">
        <f t="shared" si="21"/>
        <v>19306.05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4" t="s">
        <v>270</v>
      </c>
      <c r="B339" s="145"/>
      <c r="C339" s="33">
        <f>C340+C444+C482</f>
        <v>108180</v>
      </c>
      <c r="D339" s="33">
        <f>D340+D444+D482</f>
        <v>108180</v>
      </c>
      <c r="E339" s="33">
        <f>E340+E444+E482</f>
        <v>108180</v>
      </c>
      <c r="G339" s="39" t="s">
        <v>591</v>
      </c>
      <c r="H339" s="41">
        <f t="shared" si="28"/>
        <v>108180</v>
      </c>
      <c r="I339" s="42"/>
      <c r="J339" s="40" t="b">
        <f>AND(H339=I339)</f>
        <v>0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103380</v>
      </c>
      <c r="D340" s="32">
        <f>D341+D342+D343+D344+D347+D348+D353+D356+D357+D362+D367+BH290668+D371+D372+D373+D376+D377+D378+D382+D388+D391+D392+D395+D398+D399+D404+D407+D408+D409+D412+D415+D416+D419+D420+D421+D422+D429+D443</f>
        <v>103380</v>
      </c>
      <c r="E340" s="32">
        <f>E341+E342+E343+E344+E347+E348+E353+E356+E357+E362+E367+BI290668+E371+E372+E373+E376+E377+E378+E382+E388+E391+E392+E395+E398+E399+E404+E407+E408+E409+E412+E415+E416+E419+E420+E421+E422+E429+E443</f>
        <v>103380</v>
      </c>
      <c r="H340" s="41">
        <f t="shared" si="28"/>
        <v>103380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800</v>
      </c>
      <c r="D342" s="5">
        <f t="shared" ref="D342:E343" si="31">C342</f>
        <v>800</v>
      </c>
      <c r="E342" s="5">
        <f t="shared" si="31"/>
        <v>800</v>
      </c>
      <c r="H342" s="41">
        <f t="shared" si="28"/>
        <v>800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f t="shared" si="31"/>
        <v>30000</v>
      </c>
      <c r="H343" s="41">
        <f t="shared" si="28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hidden="1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hidden="1" outlineLevel="3">
      <c r="A349" s="29"/>
      <c r="B349" s="28" t="s">
        <v>278</v>
      </c>
      <c r="C349" s="30">
        <v>14000</v>
      </c>
      <c r="D349" s="30">
        <f>C349</f>
        <v>14000</v>
      </c>
      <c r="E349" s="30">
        <f>D349</f>
        <v>14000</v>
      </c>
      <c r="H349" s="41">
        <f t="shared" si="28"/>
        <v>14000</v>
      </c>
    </row>
    <row r="350" spans="1:10" hidden="1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  <c r="H357" s="41">
        <f t="shared" si="28"/>
        <v>7500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hidden="1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hidden="1" outlineLevel="3">
      <c r="A360" s="29"/>
      <c r="B360" s="28" t="s">
        <v>288</v>
      </c>
      <c r="C360" s="30">
        <v>750</v>
      </c>
      <c r="D360" s="30">
        <f t="shared" si="35"/>
        <v>750</v>
      </c>
      <c r="E360" s="30">
        <f t="shared" si="35"/>
        <v>750</v>
      </c>
      <c r="H360" s="41">
        <f t="shared" si="28"/>
        <v>750</v>
      </c>
    </row>
    <row r="361" spans="1:8" hidden="1" outlineLevel="3">
      <c r="A361" s="29"/>
      <c r="B361" s="28" t="s">
        <v>289</v>
      </c>
      <c r="C361" s="30">
        <v>750</v>
      </c>
      <c r="D361" s="30">
        <f t="shared" si="35"/>
        <v>750</v>
      </c>
      <c r="E361" s="30">
        <f t="shared" si="35"/>
        <v>750</v>
      </c>
      <c r="H361" s="41">
        <f t="shared" si="28"/>
        <v>750</v>
      </c>
    </row>
    <row r="362" spans="1:8" hidden="1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4000</v>
      </c>
      <c r="H362" s="41">
        <f t="shared" si="28"/>
        <v>4000</v>
      </c>
    </row>
    <row r="363" spans="1:8" hidden="1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hidden="1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hidden="1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hidden="1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hidden="1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300</v>
      </c>
      <c r="D398" s="5">
        <f t="shared" si="43"/>
        <v>300</v>
      </c>
      <c r="E398" s="5">
        <f t="shared" si="43"/>
        <v>300</v>
      </c>
      <c r="H398" s="41">
        <f t="shared" si="41"/>
        <v>300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800</v>
      </c>
      <c r="D410" s="30">
        <f>C410</f>
        <v>800</v>
      </c>
      <c r="E410" s="30">
        <f>D410</f>
        <v>800</v>
      </c>
      <c r="H410" s="41">
        <f t="shared" si="41"/>
        <v>800</v>
      </c>
    </row>
    <row r="411" spans="1:8" hidden="1" outlineLevel="3">
      <c r="A411" s="29"/>
      <c r="B411" s="28" t="s">
        <v>50</v>
      </c>
      <c r="C411" s="30">
        <v>200</v>
      </c>
      <c r="D411" s="30">
        <f>C411</f>
        <v>200</v>
      </c>
      <c r="E411" s="30">
        <f>D411</f>
        <v>200</v>
      </c>
      <c r="H411" s="41">
        <f t="shared" si="41"/>
        <v>200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19500</v>
      </c>
      <c r="D429" s="5">
        <f>SUM(D430:D442)</f>
        <v>19500</v>
      </c>
      <c r="E429" s="5">
        <f>SUM(E430:E442)</f>
        <v>19500</v>
      </c>
      <c r="H429" s="41">
        <f t="shared" si="41"/>
        <v>19500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14000</v>
      </c>
      <c r="D431" s="30">
        <f t="shared" ref="D431:E442" si="49">C431</f>
        <v>14000</v>
      </c>
      <c r="E431" s="30">
        <f t="shared" si="49"/>
        <v>14000</v>
      </c>
      <c r="H431" s="41">
        <f t="shared" si="41"/>
        <v>14000</v>
      </c>
    </row>
    <row r="432" spans="1:8" hidden="1" outlineLevel="3">
      <c r="A432" s="29"/>
      <c r="B432" s="28" t="s">
        <v>345</v>
      </c>
      <c r="C432" s="30">
        <v>800</v>
      </c>
      <c r="D432" s="30">
        <f t="shared" si="49"/>
        <v>800</v>
      </c>
      <c r="E432" s="30">
        <f t="shared" si="49"/>
        <v>800</v>
      </c>
      <c r="H432" s="41">
        <f t="shared" si="41"/>
        <v>800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1200</v>
      </c>
      <c r="D441" s="30">
        <f t="shared" si="49"/>
        <v>1200</v>
      </c>
      <c r="E441" s="30">
        <f t="shared" si="49"/>
        <v>1200</v>
      </c>
      <c r="H441" s="41">
        <f t="shared" si="41"/>
        <v>1200</v>
      </c>
    </row>
    <row r="442" spans="1:8" hidden="1" outlineLevel="3">
      <c r="A442" s="29"/>
      <c r="B442" s="28" t="s">
        <v>355</v>
      </c>
      <c r="C442" s="30">
        <v>1500</v>
      </c>
      <c r="D442" s="30">
        <f t="shared" si="49"/>
        <v>1500</v>
      </c>
      <c r="E442" s="30">
        <f t="shared" si="49"/>
        <v>1500</v>
      </c>
      <c r="H442" s="41">
        <f t="shared" si="41"/>
        <v>1500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4800</v>
      </c>
      <c r="D444" s="32">
        <f>D445+D454+D455+D459+D462+D463+D468+D474+D477+D480+D481+D450</f>
        <v>4800</v>
      </c>
      <c r="E444" s="32">
        <f>E445+E454+E455+E459+E462+E463+E468+E474+E477+E480+E481+E450</f>
        <v>4800</v>
      </c>
      <c r="H444" s="41">
        <f t="shared" si="41"/>
        <v>4800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800</v>
      </c>
      <c r="D459" s="5">
        <f>SUM(D460:D461)</f>
        <v>800</v>
      </c>
      <c r="E459" s="5">
        <f>SUM(E460:E461)</f>
        <v>800</v>
      </c>
      <c r="H459" s="41">
        <f t="shared" si="51"/>
        <v>800</v>
      </c>
    </row>
    <row r="460" spans="1:8" ht="15" hidden="1" customHeight="1" outlineLevel="3">
      <c r="A460" s="28"/>
      <c r="B460" s="28" t="s">
        <v>369</v>
      </c>
      <c r="C460" s="30">
        <v>400</v>
      </c>
      <c r="D460" s="30">
        <f t="shared" ref="D460:E462" si="54">C460</f>
        <v>400</v>
      </c>
      <c r="E460" s="30">
        <f t="shared" si="54"/>
        <v>400</v>
      </c>
      <c r="H460" s="41">
        <f t="shared" si="51"/>
        <v>400</v>
      </c>
    </row>
    <row r="461" spans="1:8" ht="15" hidden="1" customHeight="1" outlineLevel="3">
      <c r="A461" s="28"/>
      <c r="B461" s="28" t="s">
        <v>370</v>
      </c>
      <c r="C461" s="30">
        <v>400</v>
      </c>
      <c r="D461" s="30">
        <f t="shared" si="54"/>
        <v>400</v>
      </c>
      <c r="E461" s="30">
        <f t="shared" si="54"/>
        <v>400</v>
      </c>
      <c r="H461" s="41">
        <f t="shared" si="51"/>
        <v>400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4" t="s">
        <v>389</v>
      </c>
      <c r="B483" s="155"/>
      <c r="C483" s="35">
        <f>C484+C504+C509+C522+C528+C538</f>
        <v>9169.5</v>
      </c>
      <c r="D483" s="35">
        <f>D484+D504+D509+D522+D528+D538</f>
        <v>9169.5</v>
      </c>
      <c r="E483" s="35">
        <f>E484+E504+E509+E522+E528+E538</f>
        <v>9169.5</v>
      </c>
      <c r="G483" s="39" t="s">
        <v>592</v>
      </c>
      <c r="H483" s="41">
        <f t="shared" si="51"/>
        <v>9169.5</v>
      </c>
      <c r="I483" s="42"/>
      <c r="J483" s="40" t="b">
        <f>AND(H483=I483)</f>
        <v>0</v>
      </c>
    </row>
    <row r="484" spans="1:10" hidden="1" outlineLevel="1">
      <c r="A484" s="148" t="s">
        <v>390</v>
      </c>
      <c r="B484" s="149"/>
      <c r="C484" s="32">
        <f>C485+C486+C490+C491+C494+C497+C500+C501+C502+C503</f>
        <v>4904.5</v>
      </c>
      <c r="D484" s="32">
        <f>D485+D486+D490+D491+D494+D497+D500+D501+D502+D503</f>
        <v>4904.5</v>
      </c>
      <c r="E484" s="32">
        <f>E485+E486+E490+E491+E494+E497+E500+E501+E502+E503</f>
        <v>4904.5</v>
      </c>
      <c r="H484" s="41">
        <f t="shared" si="51"/>
        <v>4904.5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hidden="1" customHeight="1" outlineLevel="3">
      <c r="A487" s="28"/>
      <c r="B487" s="28" t="s">
        <v>393</v>
      </c>
      <c r="C487" s="30">
        <v>750</v>
      </c>
      <c r="D487" s="30">
        <f>C487</f>
        <v>750</v>
      </c>
      <c r="E487" s="30">
        <f>D487</f>
        <v>750</v>
      </c>
      <c r="H487" s="41">
        <f t="shared" si="51"/>
        <v>750</v>
      </c>
    </row>
    <row r="488" spans="1:10" ht="15" hidden="1" customHeight="1" outlineLevel="3">
      <c r="A488" s="28"/>
      <c r="B488" s="28" t="s">
        <v>394</v>
      </c>
      <c r="C488" s="30">
        <v>750</v>
      </c>
      <c r="D488" s="30">
        <f t="shared" ref="D488:E489" si="58">C488</f>
        <v>750</v>
      </c>
      <c r="E488" s="30">
        <f t="shared" si="58"/>
        <v>750</v>
      </c>
      <c r="H488" s="41">
        <f t="shared" si="51"/>
        <v>750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  <c r="H492" s="41">
        <f t="shared" si="51"/>
        <v>300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>
        <v>604.5</v>
      </c>
      <c r="D500" s="5">
        <f t="shared" si="59"/>
        <v>604.5</v>
      </c>
      <c r="E500" s="5">
        <f t="shared" si="59"/>
        <v>604.5</v>
      </c>
      <c r="H500" s="41">
        <f t="shared" si="51"/>
        <v>604.5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8" t="s">
        <v>410</v>
      </c>
      <c r="B504" s="149"/>
      <c r="C504" s="32">
        <f>SUM(C505:C508)</f>
        <v>930</v>
      </c>
      <c r="D504" s="32">
        <f>SUM(D505:D508)</f>
        <v>930</v>
      </c>
      <c r="E504" s="32">
        <f>SUM(E505:E508)</f>
        <v>930</v>
      </c>
      <c r="H504" s="41">
        <f t="shared" si="51"/>
        <v>930</v>
      </c>
    </row>
    <row r="505" spans="1:12" hidden="1" outlineLevel="2" collapsed="1">
      <c r="A505" s="6">
        <v>3303</v>
      </c>
      <c r="B505" s="4" t="s">
        <v>411</v>
      </c>
      <c r="C505" s="5">
        <v>930</v>
      </c>
      <c r="D505" s="5">
        <f>C505</f>
        <v>930</v>
      </c>
      <c r="E505" s="5">
        <f>D505</f>
        <v>930</v>
      </c>
      <c r="H505" s="41">
        <f t="shared" si="51"/>
        <v>930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1"/>
        <v>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8" t="s">
        <v>441</v>
      </c>
      <c r="B538" s="149"/>
      <c r="C538" s="32">
        <f>SUM(C539:C544)</f>
        <v>335</v>
      </c>
      <c r="D538" s="32">
        <f>SUM(D539:D544)</f>
        <v>335</v>
      </c>
      <c r="E538" s="32">
        <f>SUM(E539:E544)</f>
        <v>335</v>
      </c>
      <c r="H538" s="41">
        <f t="shared" si="63"/>
        <v>335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335</v>
      </c>
      <c r="D540" s="5">
        <f t="shared" ref="D540:E543" si="66">C540</f>
        <v>335</v>
      </c>
      <c r="E540" s="5">
        <f t="shared" si="66"/>
        <v>335</v>
      </c>
      <c r="H540" s="41">
        <f t="shared" si="63"/>
        <v>335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6" t="s">
        <v>455</v>
      </c>
      <c r="B550" s="147"/>
      <c r="C550" s="36">
        <f>C551</f>
        <v>3890.5</v>
      </c>
      <c r="D550" s="36">
        <f>D551</f>
        <v>3890.5</v>
      </c>
      <c r="E550" s="36">
        <f>E551</f>
        <v>3890.5</v>
      </c>
      <c r="G550" s="39" t="s">
        <v>59</v>
      </c>
      <c r="H550" s="41">
        <f t="shared" si="63"/>
        <v>3890.5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3890.5</v>
      </c>
      <c r="D551" s="33">
        <f>D552+D556</f>
        <v>3890.5</v>
      </c>
      <c r="E551" s="33">
        <f>E552+E556</f>
        <v>3890.5</v>
      </c>
      <c r="G551" s="39" t="s">
        <v>594</v>
      </c>
      <c r="H551" s="41">
        <f t="shared" si="63"/>
        <v>3890.5</v>
      </c>
      <c r="I551" s="42"/>
      <c r="J551" s="40" t="b">
        <f>AND(H551=I551)</f>
        <v>0</v>
      </c>
    </row>
    <row r="552" spans="1:10" hidden="1" outlineLevel="1">
      <c r="A552" s="148" t="s">
        <v>457</v>
      </c>
      <c r="B552" s="149"/>
      <c r="C552" s="32">
        <f>SUM(C553:C555)</f>
        <v>3890.5</v>
      </c>
      <c r="D552" s="32">
        <f>SUM(D553:D555)</f>
        <v>3890.5</v>
      </c>
      <c r="E552" s="32">
        <f>SUM(E553:E555)</f>
        <v>3890.5</v>
      </c>
      <c r="H552" s="41">
        <f t="shared" si="63"/>
        <v>3890.5</v>
      </c>
    </row>
    <row r="553" spans="1:10" hidden="1" outlineLevel="2" collapsed="1">
      <c r="A553" s="6">
        <v>5500</v>
      </c>
      <c r="B553" s="4" t="s">
        <v>458</v>
      </c>
      <c r="C553" s="5">
        <v>3890.5</v>
      </c>
      <c r="D553" s="5">
        <f t="shared" ref="D553:E555" si="67">C553</f>
        <v>3890.5</v>
      </c>
      <c r="E553" s="5">
        <f t="shared" si="67"/>
        <v>3890.5</v>
      </c>
      <c r="H553" s="41">
        <f t="shared" si="63"/>
        <v>3890.5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f>C560+C716+C725</f>
        <v>25600</v>
      </c>
      <c r="D559" s="37">
        <f>D560+D716+D725</f>
        <v>25600</v>
      </c>
      <c r="E559" s="37">
        <f>E560+E716+E725</f>
        <v>25600</v>
      </c>
      <c r="G559" s="39" t="s">
        <v>62</v>
      </c>
      <c r="H559" s="41">
        <f t="shared" si="63"/>
        <v>25600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6" t="s">
        <v>570</v>
      </c>
      <c r="B716" s="147"/>
      <c r="C716" s="36">
        <f>C717</f>
        <v>25600</v>
      </c>
      <c r="D716" s="36">
        <f>D717</f>
        <v>25600</v>
      </c>
      <c r="E716" s="36">
        <f>E717</f>
        <v>25600</v>
      </c>
      <c r="G716" s="39" t="s">
        <v>66</v>
      </c>
      <c r="H716" s="41">
        <f t="shared" si="92"/>
        <v>25600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25600</v>
      </c>
      <c r="D717" s="33">
        <f>D718+D722</f>
        <v>25600</v>
      </c>
      <c r="E717" s="33">
        <f>E718+E722</f>
        <v>25600</v>
      </c>
      <c r="G717" s="39" t="s">
        <v>599</v>
      </c>
      <c r="H717" s="41">
        <f t="shared" si="92"/>
        <v>25600</v>
      </c>
      <c r="I717" s="42"/>
      <c r="J717" s="40" t="b">
        <f>AND(H717=I717)</f>
        <v>0</v>
      </c>
    </row>
    <row r="718" spans="1:10" hidden="1" outlineLevel="1" collapsed="1">
      <c r="A718" s="142" t="s">
        <v>851</v>
      </c>
      <c r="B718" s="143"/>
      <c r="C718" s="31">
        <f>SUM(C719:C721)</f>
        <v>25600</v>
      </c>
      <c r="D718" s="31">
        <f>SUM(D719:D721)</f>
        <v>25600</v>
      </c>
      <c r="E718" s="31">
        <f>SUM(E719:E721)</f>
        <v>25600</v>
      </c>
      <c r="H718" s="41">
        <f t="shared" si="92"/>
        <v>25600</v>
      </c>
    </row>
    <row r="719" spans="1:10" ht="15" hidden="1" customHeight="1" outlineLevel="2">
      <c r="A719" s="6">
        <v>10950</v>
      </c>
      <c r="B719" s="4" t="s">
        <v>572</v>
      </c>
      <c r="C719" s="5">
        <v>25600</v>
      </c>
      <c r="D719" s="5">
        <f>C719</f>
        <v>25600</v>
      </c>
      <c r="E719" s="5">
        <f>D719</f>
        <v>25600</v>
      </c>
      <c r="H719" s="41">
        <f t="shared" si="92"/>
        <v>25600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2017-08-09T15:24:16Z</dcterms:modified>
</cp:coreProperties>
</file>