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4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25725"/>
  <fileRecoveryPr repairLoad="1"/>
</workbook>
</file>

<file path=xl/calcChain.xml><?xml version="1.0" encoding="utf-8"?>
<calcChain xmlns="http://schemas.openxmlformats.org/spreadsheetml/2006/main">
  <c r="F31" i="16"/>
  <c r="D778" i="37" l="1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D475"/>
  <c r="E475" s="1"/>
  <c r="E474" s="1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D344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E307"/>
  <c r="D307"/>
  <c r="H306"/>
  <c r="D306"/>
  <c r="H305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H298"/>
  <c r="H297"/>
  <c r="D297"/>
  <c r="C296"/>
  <c r="H296" s="1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3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C154"/>
  <c r="C153" s="1"/>
  <c r="H153" s="1"/>
  <c r="J153" s="1"/>
  <c r="H151"/>
  <c r="D15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C123"/>
  <c r="H123" s="1"/>
  <c r="H122"/>
  <c r="D122"/>
  <c r="E122" s="1"/>
  <c r="H121"/>
  <c r="D121"/>
  <c r="H120"/>
  <c r="C120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H596"/>
  <c r="D596"/>
  <c r="E596" s="1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E513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C486"/>
  <c r="H486" s="1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D465"/>
  <c r="E465" s="1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D416" s="1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E307"/>
  <c r="D307"/>
  <c r="H306"/>
  <c r="D306"/>
  <c r="E306" s="1"/>
  <c r="H305"/>
  <c r="H304"/>
  <c r="D304"/>
  <c r="E304" s="1"/>
  <c r="H303"/>
  <c r="D303"/>
  <c r="E303" s="1"/>
  <c r="C302"/>
  <c r="H302" s="1"/>
  <c r="H301"/>
  <c r="E301"/>
  <c r="D301"/>
  <c r="H300"/>
  <c r="D300"/>
  <c r="E300" s="1"/>
  <c r="H299"/>
  <c r="E299"/>
  <c r="D299"/>
  <c r="H298"/>
  <c r="D298"/>
  <c r="H297"/>
  <c r="D297"/>
  <c r="E297" s="1"/>
  <c r="E296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H118"/>
  <c r="D118"/>
  <c r="E118" s="1"/>
  <c r="H117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C587"/>
  <c r="H587" s="1"/>
  <c r="H586"/>
  <c r="E586"/>
  <c r="D586"/>
  <c r="H585"/>
  <c r="D585"/>
  <c r="E585" s="1"/>
  <c r="H584"/>
  <c r="D584"/>
  <c r="E584" s="1"/>
  <c r="H583"/>
  <c r="D583"/>
  <c r="E583" s="1"/>
  <c r="H582"/>
  <c r="D582"/>
  <c r="D581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D487"/>
  <c r="E487" s="1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H459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E413"/>
  <c r="D413"/>
  <c r="D412" s="1"/>
  <c r="C412"/>
  <c r="H412" s="1"/>
  <c r="H411"/>
  <c r="D411"/>
  <c r="E411" s="1"/>
  <c r="H410"/>
  <c r="D410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D371"/>
  <c r="E371" s="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H353"/>
  <c r="C353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H298"/>
  <c r="H297"/>
  <c r="D297"/>
  <c r="E297" s="1"/>
  <c r="E296" s="1"/>
  <c r="H296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D156"/>
  <c r="E156" s="1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718" i="34" l="1"/>
  <c r="E582"/>
  <c r="E581" s="1"/>
  <c r="E569"/>
  <c r="E486"/>
  <c r="D445"/>
  <c r="D409"/>
  <c r="E410"/>
  <c r="E392"/>
  <c r="E389"/>
  <c r="E388" s="1"/>
  <c r="E382"/>
  <c r="E348"/>
  <c r="D136"/>
  <c r="D97"/>
  <c r="C67"/>
  <c r="H67" s="1"/>
  <c r="J67" s="1"/>
  <c r="D11"/>
  <c r="D610" i="35"/>
  <c r="E611"/>
  <c r="E610" s="1"/>
  <c r="E595"/>
  <c r="D547"/>
  <c r="C509"/>
  <c r="H509" s="1"/>
  <c r="D497"/>
  <c r="E494"/>
  <c r="E417"/>
  <c r="E416" s="1"/>
  <c r="D412"/>
  <c r="D344"/>
  <c r="E345"/>
  <c r="E344" s="1"/>
  <c r="C153"/>
  <c r="H153" s="1"/>
  <c r="J153" s="1"/>
  <c r="D136"/>
  <c r="C509" i="36"/>
  <c r="H509" s="1"/>
  <c r="D513"/>
  <c r="D388"/>
  <c r="D382"/>
  <c r="D378"/>
  <c r="D357"/>
  <c r="H154"/>
  <c r="D149"/>
  <c r="E146"/>
  <c r="E4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89"/>
  <c r="E30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D455"/>
  <c r="D486"/>
  <c r="C528"/>
  <c r="H528" s="1"/>
  <c r="E549"/>
  <c r="E547" s="1"/>
  <c r="D569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484" s="1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63" s="1"/>
  <c r="E259" s="1"/>
  <c r="E298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C302"/>
  <c r="H302" s="1"/>
  <c r="D301"/>
  <c r="E301" s="1"/>
  <c r="D300"/>
  <c r="E300" s="1"/>
  <c r="D299"/>
  <c r="E299" s="1"/>
  <c r="H298"/>
  <c r="D297"/>
  <c r="E297" s="1"/>
  <c r="H296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D135" i="34" l="1"/>
  <c r="E67"/>
  <c r="D484" i="35"/>
  <c r="D483" s="1"/>
  <c r="E67"/>
  <c r="C560" i="36"/>
  <c r="H560" s="1"/>
  <c r="J560" s="1"/>
  <c r="C339"/>
  <c r="H339" s="1"/>
  <c r="J339" s="1"/>
  <c r="E135"/>
  <c r="E67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E717"/>
  <c r="E716" s="1"/>
  <c r="H484"/>
  <c r="C483"/>
  <c r="H483" s="1"/>
  <c r="J483" s="1"/>
  <c r="E483"/>
  <c r="H115"/>
  <c r="J115" s="1"/>
  <c r="C114"/>
  <c r="H114" s="1"/>
  <c r="J114" s="1"/>
  <c r="D178" i="35"/>
  <c r="D177" s="1"/>
  <c r="E116"/>
  <c r="D339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E444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259"/>
  <c r="H340"/>
  <c r="C339"/>
  <c r="H339" s="1"/>
  <c r="J339" s="1"/>
  <c r="C259"/>
  <c r="H116"/>
  <c r="J116" s="1"/>
  <c r="C115"/>
  <c r="E185" i="33"/>
  <c r="E184" s="1"/>
  <c r="D250"/>
  <c r="E251"/>
  <c r="E250" s="1"/>
  <c r="D491"/>
  <c r="D38"/>
  <c r="E123"/>
  <c r="E126"/>
  <c r="E143"/>
  <c r="E492"/>
  <c r="D522"/>
  <c r="D581"/>
  <c r="D592"/>
  <c r="D61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67" s="1"/>
  <c r="E12"/>
  <c r="E11" s="1"/>
  <c r="E5"/>
  <c r="E4" s="1"/>
  <c r="D68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E362" s="1"/>
  <c r="C444"/>
  <c r="H444" s="1"/>
  <c r="H455"/>
  <c r="E491"/>
  <c r="D497"/>
  <c r="C551"/>
  <c r="H552"/>
  <c r="D676"/>
  <c r="D694"/>
  <c r="E132"/>
  <c r="E140"/>
  <c r="E157"/>
  <c r="C215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25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M14"/>
  <c r="BA13"/>
  <c r="M13"/>
  <c r="BA12"/>
  <c r="M12"/>
  <c r="BA11"/>
  <c r="M11"/>
  <c r="BA10"/>
  <c r="M10"/>
  <c r="BA9"/>
  <c r="M9"/>
  <c r="BA8"/>
  <c r="M8"/>
  <c r="BA7"/>
  <c r="M7"/>
  <c r="BA6"/>
  <c r="M6"/>
  <c r="BA5"/>
  <c r="M5"/>
  <c r="BA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M3"/>
  <c r="BA2"/>
  <c r="BA1"/>
  <c r="D484" i="33" l="1"/>
  <c r="D483" s="1"/>
  <c r="D67"/>
  <c r="D2" s="1"/>
  <c r="D3"/>
  <c r="E339" i="34"/>
  <c r="E258" s="1"/>
  <c r="E257" s="1"/>
  <c r="D339"/>
  <c r="D258" s="1"/>
  <c r="D257" s="1"/>
  <c r="D115"/>
  <c r="D114" s="1"/>
  <c r="E2"/>
  <c r="E339" i="35"/>
  <c r="E258" s="1"/>
  <c r="E257" s="1"/>
  <c r="C114"/>
  <c r="H114" s="1"/>
  <c r="J114" s="1"/>
  <c r="E2"/>
  <c r="C559" i="36"/>
  <c r="H559" s="1"/>
  <c r="J559" s="1"/>
  <c r="E339"/>
  <c r="E258" s="1"/>
  <c r="E257" s="1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15" i="34"/>
  <c r="J115" s="1"/>
  <c r="C114"/>
  <c r="H114" s="1"/>
  <c r="J114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152" s="1"/>
  <c r="E3"/>
  <c r="E2" s="1"/>
  <c r="D163"/>
  <c r="D152" s="1"/>
  <c r="D203"/>
  <c r="E484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538"/>
  <c r="D135"/>
  <c r="E444"/>
  <c r="E263"/>
  <c r="E561"/>
  <c r="E560" s="1"/>
  <c r="E750"/>
  <c r="E726" s="1"/>
  <c r="E725" s="1"/>
  <c r="D188"/>
  <c r="D116"/>
  <c r="E314"/>
  <c r="E717"/>
  <c r="E716" s="1"/>
  <c r="D645"/>
  <c r="D561"/>
  <c r="D340"/>
  <c r="D339" s="1"/>
  <c r="E188"/>
  <c r="E116"/>
  <c r="E483" l="1"/>
  <c r="E115"/>
  <c r="H1" i="35"/>
  <c r="J1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339"/>
  <c r="C114"/>
  <c r="H114" s="1"/>
  <c r="J114" s="1"/>
  <c r="E259"/>
  <c r="H2"/>
  <c r="J2" s="1"/>
  <c r="C258"/>
  <c r="H339"/>
  <c r="J339" s="1"/>
  <c r="D560"/>
  <c r="D559" s="1"/>
  <c r="D115"/>
  <c r="E559"/>
  <c r="E114" l="1"/>
  <c r="H257" i="37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3" i="16" l="1"/>
  <c r="F62"/>
  <c r="F61"/>
  <c r="F60"/>
  <c r="H59"/>
  <c r="G59"/>
  <c r="F59"/>
  <c r="I59" l="1"/>
  <c r="F22"/>
  <c r="S360" i="12" l="1"/>
  <c r="S359"/>
  <c r="F71" i="16" l="1"/>
  <c r="F70"/>
  <c r="H69"/>
  <c r="G69"/>
  <c r="F69"/>
  <c r="F68"/>
  <c r="H67"/>
  <c r="G67"/>
  <c r="F67"/>
  <c r="F66"/>
  <c r="F65"/>
  <c r="H64"/>
  <c r="G64"/>
  <c r="F64"/>
  <c r="I67" l="1"/>
  <c r="I64"/>
  <c r="I69"/>
  <c r="H72"/>
  <c r="G72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2"/>
  <c r="F33"/>
  <c r="F34"/>
  <c r="F35"/>
  <c r="F36"/>
  <c r="F37"/>
  <c r="F38"/>
  <c r="F39"/>
  <c r="F40"/>
  <c r="F41"/>
  <c r="F42"/>
  <c r="F44"/>
  <c r="F45"/>
  <c r="F46"/>
  <c r="F47"/>
  <c r="F48"/>
  <c r="F49"/>
  <c r="F50"/>
  <c r="F51"/>
  <c r="F52"/>
  <c r="F53"/>
  <c r="F54"/>
  <c r="F55"/>
  <c r="F56"/>
  <c r="F57"/>
  <c r="F58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48" l="1"/>
  <c r="I36"/>
  <c r="I2"/>
  <c r="I46"/>
  <c r="I72"/>
  <c r="I50"/>
  <c r="I39"/>
  <c r="I33"/>
  <c r="I23"/>
  <c r="I9"/>
  <c r="M359" i="12"/>
  <c r="M360"/>
</calcChain>
</file>

<file path=xl/sharedStrings.xml><?xml version="1.0" encoding="utf-8"?>
<sst xmlns="http://schemas.openxmlformats.org/spreadsheetml/2006/main" count="4766" uniqueCount="1055">
  <si>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</si>
  <si>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</si>
  <si>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</si>
  <si>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</si>
  <si>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</si>
  <si>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</si>
  <si>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</si>
  <si>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</si>
  <si>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</si>
  <si>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</si>
  <si>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</si>
  <si>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</si>
  <si>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</si>
  <si>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</si>
  <si>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</si>
  <si>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</si>
  <si>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</si>
  <si>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</si>
  <si>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</si>
  <si>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</si>
  <si>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</si>
  <si>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</si>
  <si>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</si>
  <si>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</si>
  <si>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</si>
  <si>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</si>
  <si>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</si>
  <si>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</si>
  <si>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</si>
  <si>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</si>
  <si>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</si>
  <si>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</si>
  <si>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</si>
  <si>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</si>
  <si>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</si>
  <si>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</si>
  <si>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</si>
  <si>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</si>
  <si>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</si>
  <si>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</si>
  <si>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</si>
  <si>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</si>
  <si>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</si>
  <si>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</si>
  <si>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</si>
  <si>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</si>
  <si>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</si>
  <si>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</si>
  <si>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</si>
  <si>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</si>
  <si>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</si>
  <si>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</si>
  <si>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</si>
  <si>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</si>
  <si>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</si>
  <si>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</si>
  <si>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</si>
  <si>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</si>
  <si>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</si>
  <si>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</si>
  <si>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</si>
  <si>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</si>
  <si>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</si>
  <si>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</si>
  <si>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</si>
  <si>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</si>
  <si>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</si>
  <si>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</si>
  <si>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</si>
  <si>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</si>
  <si>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</si>
  <si>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</si>
  <si>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</si>
  <si>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</si>
  <si>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</si>
  <si>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</si>
  <si>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</si>
  <si>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</si>
  <si>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</si>
  <si>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</si>
  <si>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</si>
  <si>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</si>
  <si>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</si>
  <si>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</si>
  <si>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</si>
  <si>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</si>
  <si>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</si>
  <si>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</si>
  <si>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</si>
  <si>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</si>
  <si>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</si>
  <si>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</si>
  <si>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</si>
  <si>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</si>
  <si>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</si>
  <si>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</si>
  <si>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</si>
  <si>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</si>
  <si>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</si>
  <si>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</si>
  <si>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</si>
  <si>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</si>
  <si>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</si>
  <si>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</si>
  <si>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</si>
  <si>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</si>
  <si>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</si>
  <si>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</si>
  <si>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</si>
  <si>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</si>
  <si>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</si>
  <si>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</si>
  <si>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</si>
  <si>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</si>
  <si>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</si>
  <si>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</si>
  <si>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</si>
  <si>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</si>
  <si>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</si>
  <si>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</si>
  <si>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</si>
  <si>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</si>
  <si>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</si>
  <si>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</si>
  <si>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</si>
  <si>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</si>
  <si>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</si>
  <si>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</si>
  <si>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</si>
  <si>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</si>
  <si>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</si>
  <si>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</si>
  <si>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</si>
  <si>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</si>
  <si>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</si>
  <si>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</si>
  <si>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</si>
  <si>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</si>
  <si>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</si>
  <si>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</si>
  <si>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</si>
  <si>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</si>
  <si>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</si>
  <si>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</si>
  <si>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</si>
  <si>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</si>
  <si>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</si>
  <si>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</si>
  <si>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</si>
  <si>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</si>
  <si>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</si>
  <si>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</si>
  <si>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</si>
  <si>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</si>
  <si>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</si>
  <si>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</si>
  <si>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</si>
  <si>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</si>
  <si>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</si>
  <si>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</si>
  <si>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</si>
  <si>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</si>
  <si>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</si>
  <si>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</si>
  <si>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</si>
  <si>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</si>
  <si>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</si>
  <si>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</si>
  <si>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</si>
  <si>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</si>
  <si>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</si>
  <si>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</si>
  <si>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</si>
  <si>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</si>
  <si>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</si>
  <si>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</si>
  <si>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</si>
  <si>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</si>
  <si>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</si>
  <si>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</si>
  <si>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</si>
  <si>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</si>
  <si>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</si>
  <si>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</si>
  <si>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</si>
  <si>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</si>
  <si>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</si>
  <si>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</si>
  <si>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</si>
  <si>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</si>
  <si>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</si>
  <si>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</si>
  <si>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</si>
  <si>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</si>
  <si>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</si>
  <si>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</si>
  <si>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</si>
  <si>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</si>
  <si>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</si>
  <si>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</si>
  <si>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</si>
  <si>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</si>
  <si>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</si>
  <si>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</si>
  <si>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</si>
  <si>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</si>
  <si>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</si>
  <si>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</si>
  <si>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</si>
  <si>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</si>
  <si>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</si>
  <si>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</si>
  <si>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</si>
  <si>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</si>
  <si>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</si>
  <si>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</si>
  <si>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</si>
  <si>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</si>
  <si>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</si>
  <si>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</si>
  <si>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</si>
  <si>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</si>
  <si>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</si>
  <si>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</si>
  <si>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</si>
  <si>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</si>
  <si>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</si>
  <si>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</si>
  <si>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</si>
  <si>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</si>
  <si>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</si>
  <si>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</si>
  <si>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</si>
  <si>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</si>
  <si>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</si>
  <si>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</si>
  <si>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</si>
  <si>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</si>
  <si>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</si>
  <si>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</si>
  <si>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</si>
  <si>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</si>
  <si>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</si>
  <si>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</si>
  <si>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</si>
  <si>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</si>
  <si>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</si>
  <si>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</si>
  <si>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</si>
  <si>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</si>
  <si>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</si>
  <si>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</si>
  <si>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</si>
  <si>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</si>
  <si>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</si>
  <si>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</si>
  <si>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</si>
  <si>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</si>
  <si>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</si>
  <si>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</si>
  <si>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</si>
  <si>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</si>
  <si>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</si>
  <si>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</si>
  <si>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</si>
  <si>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</si>
  <si>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</si>
  <si>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</si>
  <si>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</si>
  <si>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</si>
  <si>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</si>
  <si>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</si>
  <si>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</si>
  <si>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</si>
  <si>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</si>
  <si>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</si>
  <si>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</si>
  <si>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</si>
  <si>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</si>
  <si>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</si>
  <si>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</si>
  <si>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</si>
  <si>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</si>
  <si>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</si>
  <si>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</si>
  <si>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</si>
  <si>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</si>
  <si>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</si>
  <si>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</si>
  <si>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</si>
  <si>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</si>
  <si>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</si>
  <si>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</si>
  <si>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</si>
  <si>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</si>
  <si>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</si>
  <si>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</si>
  <si>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</si>
  <si>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</si>
  <si>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</si>
  <si>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</si>
  <si>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</si>
  <si>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</si>
  <si>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</si>
  <si>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</si>
  <si>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</si>
  <si>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</si>
  <si>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</si>
  <si>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</si>
  <si>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</si>
  <si>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</si>
  <si>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</si>
  <si>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</si>
  <si>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</si>
  <si>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</si>
  <si>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</si>
  <si>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</si>
  <si>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</si>
  <si>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</si>
  <si>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</si>
  <si>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</si>
  <si>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</si>
  <si>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</si>
  <si>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</si>
  <si>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</si>
  <si>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</si>
  <si>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</si>
  <si>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</si>
  <si>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</si>
  <si>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</si>
  <si>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</si>
  <si>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</si>
  <si>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</si>
  <si>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</si>
  <si>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</si>
  <si>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</si>
  <si>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</si>
  <si>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</si>
  <si>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</si>
  <si>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</si>
  <si>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</si>
  <si>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</si>
  <si>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</si>
  <si>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</si>
  <si>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</si>
  <si>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</si>
  <si>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</si>
  <si>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</si>
  <si>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</si>
  <si>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</si>
  <si>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</si>
  <si>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</si>
  <si>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</si>
  <si>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</si>
  <si>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</si>
  <si>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</si>
  <si>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</si>
  <si>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</si>
  <si>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</si>
  <si>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</si>
  <si>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</si>
  <si>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</si>
  <si>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</si>
  <si>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</si>
  <si>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</si>
  <si>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</si>
  <si>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</si>
  <si>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</si>
  <si>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</si>
  <si>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</si>
  <si>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</si>
  <si>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</si>
  <si>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</si>
  <si>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</si>
  <si>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</si>
  <si>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</si>
  <si>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</si>
  <si>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</si>
  <si>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</si>
  <si>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</si>
  <si>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</si>
  <si>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</si>
  <si>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</si>
  <si>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</si>
  <si>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</si>
  <si>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</si>
  <si>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</si>
  <si>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</si>
  <si>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</si>
  <si>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</si>
  <si>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</si>
  <si>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</si>
  <si>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</si>
  <si>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</si>
  <si>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</si>
  <si>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</si>
  <si>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</si>
  <si>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</si>
  <si>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</si>
  <si>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</si>
  <si>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</si>
  <si>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</si>
  <si>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</si>
  <si>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</si>
  <si>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</si>
  <si>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</si>
  <si>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</si>
  <si>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</si>
  <si>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</si>
  <si>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</si>
  <si>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</si>
  <si>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</si>
  <si>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</si>
  <si>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</si>
  <si>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</si>
  <si>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</si>
  <si>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</si>
  <si>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</si>
  <si>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</si>
  <si>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</si>
  <si>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</si>
  <si>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</si>
  <si>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</si>
  <si>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</si>
  <si>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</si>
  <si>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</si>
  <si>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</si>
  <si>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</si>
  <si>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</si>
  <si>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</si>
  <si>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</si>
  <si>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</si>
  <si>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</si>
  <si>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</si>
  <si>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</si>
  <si>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</si>
  <si>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</si>
  <si>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</si>
  <si>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</si>
  <si>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</si>
  <si>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</si>
  <si>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</si>
  <si>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</si>
  <si>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</si>
  <si>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</si>
  <si>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</si>
  <si>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</si>
  <si>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</si>
  <si>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</si>
  <si>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</si>
  <si>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</si>
  <si>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</si>
  <si>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</si>
  <si>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</si>
  <si>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</si>
  <si>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</si>
  <si>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</si>
  <si>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</si>
  <si>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</si>
  <si>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</si>
  <si>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</si>
  <si>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</si>
  <si>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</si>
  <si>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</si>
  <si>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</si>
  <si>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</si>
  <si>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</si>
  <si>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</si>
  <si>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</si>
  <si>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</si>
  <si>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</si>
  <si>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</si>
  <si>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</si>
  <si>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</si>
  <si>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</si>
  <si>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</si>
  <si>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</si>
  <si>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</si>
  <si>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</si>
  <si>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</si>
  <si>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</si>
  <si>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</si>
  <si>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</si>
  <si>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</si>
  <si>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</si>
  <si>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</si>
  <si>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</si>
  <si>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</si>
  <si>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</si>
  <si>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</si>
  <si>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</si>
  <si>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</si>
  <si>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</si>
  <si>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</si>
  <si>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</si>
  <si>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</si>
  <si>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</si>
  <si>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</si>
  <si>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</si>
  <si>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</si>
  <si>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</si>
  <si>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</si>
  <si>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</si>
  <si>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</si>
  <si>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</si>
  <si>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</si>
  <si>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</si>
  <si>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</si>
  <si>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</si>
  <si>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</si>
  <si>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</si>
  <si>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</si>
  <si>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</si>
  <si>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</si>
  <si>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</si>
  <si>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</si>
  <si>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</si>
  <si>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</si>
  <si>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</si>
  <si>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</si>
  <si>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</si>
  <si>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</si>
  <si>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</si>
  <si>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</si>
  <si>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</si>
  <si>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</si>
  <si>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</si>
  <si>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</si>
  <si>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</si>
  <si>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</si>
  <si>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</si>
  <si>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</si>
  <si>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</si>
  <si>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</si>
  <si>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</si>
  <si>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</si>
  <si>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</si>
  <si>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</si>
  <si>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</si>
  <si>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</si>
  <si>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</si>
  <si>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</si>
  <si>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</si>
  <si>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</si>
  <si>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</si>
  <si>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</si>
  <si>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</si>
  <si>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</si>
  <si>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</si>
  <si>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</si>
  <si>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</si>
  <si>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</si>
  <si>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</si>
  <si>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</si>
  <si>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</si>
  <si>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</si>
  <si>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</si>
  <si>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</si>
  <si>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</si>
  <si>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</si>
  <si>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</si>
  <si>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</si>
  <si>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</si>
  <si>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</si>
  <si>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</si>
  <si>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</si>
  <si>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</si>
  <si>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</si>
  <si>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</si>
  <si>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</si>
  <si>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</si>
  <si>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</si>
  <si>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</si>
  <si>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</si>
  <si>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</si>
  <si>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</si>
  <si>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</si>
  <si>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</si>
  <si>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</si>
  <si>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</si>
  <si>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</si>
  <si>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</si>
  <si>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</si>
  <si>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</si>
  <si>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</si>
  <si>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</si>
  <si>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</si>
  <si>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</si>
  <si>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</si>
  <si>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</si>
  <si>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</si>
  <si>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</si>
  <si>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</si>
  <si>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</si>
  <si>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</si>
  <si>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</si>
  <si>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</si>
  <si>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</si>
  <si>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</si>
  <si>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</si>
  <si>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</si>
  <si>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</si>
  <si>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</si>
  <si>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</si>
  <si>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</si>
  <si>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</si>
  <si>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</si>
  <si>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</si>
  <si>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</si>
  <si>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</si>
  <si>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</si>
  <si>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</si>
  <si>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</si>
  <si>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</si>
  <si>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</si>
  <si>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</si>
  <si>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</si>
  <si>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</si>
  <si>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</si>
  <si>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</si>
  <si>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</si>
  <si>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</si>
  <si>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</si>
  <si>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</si>
  <si>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</si>
  <si>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</si>
  <si>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</si>
  <si>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</si>
  <si>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</si>
  <si>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</si>
  <si>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</si>
  <si>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</si>
  <si>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</si>
  <si>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</si>
  <si>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</si>
  <si>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</si>
  <si>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</si>
  <si>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</si>
  <si>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</si>
  <si>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</si>
  <si>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</si>
  <si>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</si>
  <si>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</si>
  <si>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</si>
  <si>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</si>
  <si>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</si>
  <si>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</si>
  <si>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</si>
  <si>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</si>
  <si>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</si>
  <si>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</si>
  <si>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</si>
  <si>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</si>
  <si>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</si>
  <si>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</si>
  <si>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</si>
  <si>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</si>
  <si>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</si>
  <si>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</si>
  <si>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</si>
  <si>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</si>
  <si>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</si>
  <si>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</si>
  <si>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</si>
  <si>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</si>
  <si>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</si>
  <si>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</si>
  <si>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</si>
  <si>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</si>
  <si>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</si>
  <si>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</si>
  <si>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</si>
  <si>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</si>
  <si>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</si>
  <si>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</si>
  <si>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</si>
  <si>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</si>
  <si>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</si>
  <si>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</si>
  <si>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</si>
  <si>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</si>
  <si>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</si>
  <si>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</si>
  <si>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</si>
  <si>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</si>
  <si>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</si>
  <si>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</si>
  <si>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</si>
  <si>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</si>
  <si>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</si>
  <si>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</si>
  <si>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</si>
  <si>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</si>
  <si>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</si>
  <si>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</si>
  <si>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</si>
  <si>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</si>
  <si>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</si>
  <si>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</si>
  <si>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</si>
  <si>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</si>
  <si>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</si>
  <si>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</si>
  <si>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</si>
  <si>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</si>
  <si>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</si>
  <si>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</si>
  <si>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</si>
  <si>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</si>
  <si>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</si>
  <si>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</si>
  <si>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</si>
  <si>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</si>
  <si>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</si>
  <si>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</si>
  <si>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</si>
  <si>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</si>
  <si>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</si>
  <si>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</si>
  <si>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</si>
  <si>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</si>
  <si>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</si>
  <si>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</si>
  <si>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</si>
  <si>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</si>
  <si>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</si>
  <si>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</si>
  <si>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</si>
  <si>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</si>
  <si>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</si>
  <si>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</si>
  <si>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</si>
  <si>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</si>
  <si>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</si>
  <si>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</si>
  <si>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</si>
  <si>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</si>
  <si>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</si>
  <si>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</si>
  <si>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</si>
  <si>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</si>
  <si>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</si>
  <si>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</si>
  <si>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</si>
  <si>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</si>
  <si>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</si>
  <si>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</si>
  <si>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</si>
  <si>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</si>
  <si>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</si>
  <si>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</si>
  <si>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</si>
  <si>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</si>
  <si>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</si>
  <si>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</si>
  <si>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</si>
  <si>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</si>
  <si>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</si>
  <si>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</si>
  <si>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</si>
  <si>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</si>
  <si>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</si>
  <si>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</si>
  <si>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</si>
  <si>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</si>
  <si>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</si>
  <si>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</si>
  <si>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</si>
  <si>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</si>
  <si>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</si>
  <si>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</si>
  <si>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</si>
  <si>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</si>
  <si>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</si>
  <si>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</si>
  <si>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</si>
  <si>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</si>
  <si>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</si>
  <si>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</si>
  <si>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</si>
  <si>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</si>
  <si>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</si>
  <si>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</si>
  <si>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</si>
  <si>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</si>
  <si>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</si>
  <si>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</si>
  <si>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</si>
  <si>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</si>
  <si>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</si>
  <si>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</si>
  <si>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</si>
  <si>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</si>
  <si>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</si>
  <si>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</si>
  <si>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</si>
  <si>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</si>
  <si>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</si>
  <si>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</si>
  <si>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</si>
  <si>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</si>
  <si>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</si>
  <si>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</si>
  <si>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</si>
  <si>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</si>
  <si>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</si>
  <si>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</si>
  <si>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</si>
  <si>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</si>
  <si>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</si>
  <si>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</si>
  <si>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</si>
  <si>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</si>
  <si>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</si>
  <si>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</si>
  <si>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</si>
  <si>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</si>
  <si>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</si>
  <si>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</si>
  <si>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</si>
  <si>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</si>
  <si>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</si>
  <si>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</si>
  <si>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</si>
  <si>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</si>
  <si>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</si>
  <si>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</si>
  <si>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</si>
  <si>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</si>
  <si>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</si>
  <si>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</si>
  <si>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</si>
  <si>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</si>
  <si>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</si>
  <si>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</si>
  <si>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</si>
  <si>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</si>
  <si>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</si>
  <si>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</si>
  <si>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</si>
  <si>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</si>
  <si>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</si>
  <si>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</si>
  <si>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</si>
  <si>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</si>
  <si>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</si>
  <si>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</si>
  <si>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</si>
  <si>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</si>
  <si>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</si>
  <si>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</si>
  <si>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</si>
  <si>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</si>
  <si>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</si>
  <si>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</si>
  <si>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</si>
  <si>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</si>
  <si>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</si>
  <si>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</si>
  <si>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</si>
  <si>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</si>
  <si>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</si>
  <si>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</si>
  <si>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</si>
  <si>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عدد 2894 بتاريخ 27 نوفمبر 2012,</t>
  </si>
  <si>
    <t>محمد علي الحمدي</t>
  </si>
  <si>
    <t>العلمي السلامي</t>
  </si>
  <si>
    <t>محمد شكري الخياطي</t>
  </si>
  <si>
    <t>عبد الكريم الصالحي</t>
  </si>
  <si>
    <t>زهير بوزراعة</t>
  </si>
  <si>
    <t>محجوب المرزوقي</t>
  </si>
  <si>
    <t>ظافر السلامي</t>
  </si>
  <si>
    <t>الاسعد حمانة</t>
  </si>
  <si>
    <t>الكتابة العامة</t>
  </si>
  <si>
    <t>مكتب الضبط</t>
  </si>
  <si>
    <t>كتابة المجلس و اللجان</t>
  </si>
  <si>
    <t>مراقبة التراتيب و الشرطة البلدية</t>
  </si>
  <si>
    <t>مكتب الاستقبال</t>
  </si>
  <si>
    <t>خلية الوثائق و الارشيف</t>
  </si>
  <si>
    <t>خلية التنظيم و الاعلامية</t>
  </si>
  <si>
    <t>قسم العلاقات الخارجية</t>
  </si>
  <si>
    <t>قسم الشؤون الاجتماعية و الثقافية</t>
  </si>
  <si>
    <t>مصلحة الشؤون الادارية و المالية</t>
  </si>
  <si>
    <t>قسم الشؤون الادارية</t>
  </si>
  <si>
    <t>قسم الشؤون المالية</t>
  </si>
  <si>
    <t>قسم الحالة المدنية</t>
  </si>
  <si>
    <t>المصلحة الفنية</t>
  </si>
  <si>
    <t>قسم الطرقات و الاشغال</t>
  </si>
  <si>
    <t>قسم التهيئة</t>
  </si>
  <si>
    <t>مصلحة النظافة و حمايةالمحيط</t>
  </si>
  <si>
    <t>قسم النظافة و التطهير</t>
  </si>
  <si>
    <t>قسم النباتات و المناطق الخضراء</t>
  </si>
  <si>
    <t>تقني</t>
  </si>
  <si>
    <t>جلال بن كريم</t>
  </si>
  <si>
    <t>محمد العزيز المرزوقي</t>
  </si>
  <si>
    <t>ابراهيم بنتواتي</t>
  </si>
  <si>
    <t>جميلة قيزة</t>
  </si>
  <si>
    <t>بثينة بوزراعة</t>
  </si>
  <si>
    <t>بسمة القصوري</t>
  </si>
  <si>
    <t>ليليا بوزراعة</t>
  </si>
  <si>
    <t>متصرف  مستشار</t>
  </si>
  <si>
    <t xml:space="preserve">متصرف  </t>
  </si>
  <si>
    <t>تقني اول</t>
  </si>
  <si>
    <t>منشط تطبيق رياض الاطفال</t>
  </si>
  <si>
    <t>مستكتب ادارة</t>
  </si>
  <si>
    <t>امال الكريشي</t>
  </si>
  <si>
    <t>منصور بن سالم</t>
  </si>
  <si>
    <t>صالح الوافي</t>
  </si>
  <si>
    <t>كمال حيبار</t>
  </si>
  <si>
    <t>سمير الرمضاني</t>
  </si>
  <si>
    <t>شكري حلاس</t>
  </si>
  <si>
    <t>محرز الشعيبي</t>
  </si>
  <si>
    <t>جمال الحرزلي</t>
  </si>
  <si>
    <t>منذر الكريشي</t>
  </si>
  <si>
    <t>محمد الهادي العلوشي</t>
  </si>
  <si>
    <t>المنجي مبروك</t>
  </si>
  <si>
    <t>منصور عمار</t>
  </si>
  <si>
    <t>سعد الله الحرزلي</t>
  </si>
  <si>
    <t>وسام الحرزلي</t>
  </si>
  <si>
    <t>منير اليونسي</t>
  </si>
  <si>
    <t>وفاء الخياطي</t>
  </si>
  <si>
    <t>عبد الباسط المالكي</t>
  </si>
  <si>
    <t>محمد الاسعج بوزراعة</t>
  </si>
  <si>
    <t>المولدي المبروكي</t>
  </si>
  <si>
    <t>منصور الخليفي</t>
  </si>
  <si>
    <t>هندة الكريشي</t>
  </si>
  <si>
    <t>محمد علي الكريشي</t>
  </si>
  <si>
    <t>كريم بن عبيد</t>
  </si>
  <si>
    <t>منجي السالمي</t>
  </si>
  <si>
    <t>سيف الدين الماجري</t>
  </si>
  <si>
    <t>عماد علقمة</t>
  </si>
  <si>
    <t>زهير المرزوقي</t>
  </si>
  <si>
    <t>فريد السلامي</t>
  </si>
  <si>
    <t>رضا الرمضاني</t>
  </si>
  <si>
    <t>سامي العجمي</t>
  </si>
  <si>
    <t>مجاح المرزوقي</t>
  </si>
  <si>
    <t>منجي الوافي</t>
  </si>
  <si>
    <t>حسين القاسمي</t>
  </si>
  <si>
    <t>نور الدين الخياطي</t>
  </si>
  <si>
    <t>حاتم السمعلي</t>
  </si>
  <si>
    <t>كمال الحرزلي</t>
  </si>
  <si>
    <t>كمال سليماني</t>
  </si>
  <si>
    <t>محمد الطاهر العيد</t>
  </si>
  <si>
    <t>سعيدة الكريشي</t>
  </si>
  <si>
    <t>جابر الشعيبي</t>
  </si>
  <si>
    <t>الفاضل النفيسي</t>
  </si>
  <si>
    <t>منصور الكريشي</t>
  </si>
  <si>
    <t>محمد المرزوقي</t>
  </si>
  <si>
    <t>جلال الماجري</t>
  </si>
  <si>
    <t>عبد العزيز المرزوقي</t>
  </si>
  <si>
    <t>قصر البلدية</t>
  </si>
  <si>
    <t>المستودع البلدي</t>
  </si>
  <si>
    <t>المعتمدية</t>
  </si>
  <si>
    <t>الملعب البلدي</t>
  </si>
  <si>
    <t>سوق الحيوانات</t>
  </si>
  <si>
    <t>المسلخ البلدي</t>
  </si>
  <si>
    <t>روضة الاطفال</t>
  </si>
  <si>
    <t>مقر مركز الحرس</t>
  </si>
  <si>
    <t>مسكن رئيس مركز الحرس</t>
  </si>
  <si>
    <t>مسكن وظيفي لعون حرس</t>
  </si>
  <si>
    <t>مقر مركز الشرطة</t>
  </si>
  <si>
    <t>مسكن رئيس مركز الشرطة</t>
  </si>
  <si>
    <t>القباظة المالية</t>
  </si>
  <si>
    <t>المغازة عدد 1 بالمركب التجاري</t>
  </si>
  <si>
    <t>المغازة عدد 2 بالمركب التجاري</t>
  </si>
  <si>
    <t>المغازة عدد3 بالمركب التجاري</t>
  </si>
  <si>
    <t>المغازة عدد 4 بالمركب التجاري</t>
  </si>
  <si>
    <t>المغازة عدد 5 بالمركب التجاري</t>
  </si>
  <si>
    <t>عيادة طبية</t>
  </si>
  <si>
    <t xml:space="preserve">مقهى بالمركب التجاري </t>
  </si>
  <si>
    <t>محل تجاري عمومي</t>
  </si>
  <si>
    <t>محل تجاري كاتب عمومي</t>
  </si>
  <si>
    <t>بناية الجمعية التنموية</t>
  </si>
  <si>
    <t>محل تجاري شارع البيئة</t>
  </si>
  <si>
    <t>محل الجمعية القرانية</t>
  </si>
  <si>
    <t>محل المدرسة الحرة</t>
  </si>
  <si>
    <t>مقسم تجهيزات</t>
  </si>
  <si>
    <t xml:space="preserve">ارض بيضاء </t>
  </si>
  <si>
    <t xml:space="preserve">ارض فلاحية </t>
  </si>
  <si>
    <t>المقسم عدد 18 حي صافية 1</t>
  </si>
  <si>
    <t>القسم عدد 19 حي صافية 2</t>
  </si>
  <si>
    <t xml:space="preserve">عبييدة تعرف بحد نجدو </t>
  </si>
  <si>
    <t>محل تجاري</t>
  </si>
  <si>
    <t>سوق القصابين</t>
  </si>
  <si>
    <t>سوق الخضر و الغلال</t>
  </si>
  <si>
    <t>مكتب مراقبة</t>
  </si>
  <si>
    <t>دكان 1</t>
  </si>
  <si>
    <t>دكان 2</t>
  </si>
  <si>
    <t>دكان 3</t>
  </si>
  <si>
    <t>دكان 4</t>
  </si>
  <si>
    <t>سوق الخضرو الغلال</t>
  </si>
  <si>
    <t xml:space="preserve">مقسم عدد 42 </t>
  </si>
  <si>
    <t>مقسم عدد47</t>
  </si>
  <si>
    <t>مقسم عدد 63</t>
  </si>
  <si>
    <t>مقسم عدد 64</t>
  </si>
  <si>
    <t>مقسم عدد 84</t>
  </si>
  <si>
    <t>مقسم عدد 85</t>
  </si>
  <si>
    <t>مقسم 86</t>
  </si>
  <si>
    <t>مقسم عدد 87</t>
  </si>
  <si>
    <t>مقسم عدد 88</t>
  </si>
  <si>
    <t>مقسم عدد 89</t>
  </si>
  <si>
    <t>مقسم عدد 90</t>
  </si>
  <si>
    <t>مقسم عدد 92</t>
  </si>
  <si>
    <t>مقسم عدد 93</t>
  </si>
  <si>
    <t>مقسم عدد 95</t>
  </si>
  <si>
    <t>مقسم للتجهيزات</t>
  </si>
  <si>
    <t>حي التحرير</t>
  </si>
  <si>
    <t>المدخل الشمالي</t>
  </si>
  <si>
    <t>محل تجاري عدد 5</t>
  </si>
  <si>
    <t>محل تجاري عدد 6</t>
  </si>
  <si>
    <t>محل تجاري عدد 7</t>
  </si>
  <si>
    <t>محل تجاري عدد 8</t>
  </si>
  <si>
    <t>محل تجاري عدد 9</t>
  </si>
  <si>
    <t>محل تجاري عدد 10</t>
  </si>
  <si>
    <t>محل تجاري عدد 11</t>
  </si>
  <si>
    <t>محل تجاري 12</t>
  </si>
  <si>
    <t>محل تجاري 13</t>
  </si>
  <si>
    <t>محل تجاري 14</t>
  </si>
  <si>
    <t>محل تجاري 15</t>
  </si>
  <si>
    <t>محل تجاري 16</t>
  </si>
  <si>
    <t>محل تجاري 17</t>
  </si>
  <si>
    <t>محل تجاري 18</t>
  </si>
  <si>
    <t>مركب صحي</t>
  </si>
  <si>
    <t xml:space="preserve">حي وسط المدينة </t>
  </si>
  <si>
    <t>حي السعادة</t>
  </si>
  <si>
    <t>حي البرج</t>
  </si>
  <si>
    <t>حي صافية 1</t>
  </si>
  <si>
    <t>حي صافية 2</t>
  </si>
  <si>
    <t>الحي الجديد</t>
  </si>
  <si>
    <t>حي السماعيلية</t>
  </si>
  <si>
    <t>حي سيدي علي المحجوب</t>
  </si>
  <si>
    <t>حي هلة</t>
  </si>
  <si>
    <t>حي عطوش</t>
  </si>
  <si>
    <t>حي سيدي منصور</t>
  </si>
  <si>
    <t>رينو</t>
  </si>
  <si>
    <t>لنديني</t>
  </si>
  <si>
    <t>بيجو</t>
  </si>
  <si>
    <t>نيو هولاند</t>
  </si>
  <si>
    <t>كوماتسو</t>
  </si>
  <si>
    <t xml:space="preserve">نيو هولاند </t>
  </si>
  <si>
    <t>ايتو</t>
  </si>
  <si>
    <t>تويوتا</t>
  </si>
  <si>
    <t>تهيئة و تعبيد الطرقات</t>
  </si>
  <si>
    <t>اقتناء معدات النظافة</t>
  </si>
  <si>
    <t>اقتناء معدات اعلامية</t>
  </si>
  <si>
    <t>بناء قسم لحالة المدنية</t>
  </si>
  <si>
    <t>مد شبكة التطهير</t>
  </si>
  <si>
    <t>اقتناء جرار و مجرورة</t>
  </si>
  <si>
    <t>اقتناء سلم كهربائي و مجرورات</t>
  </si>
  <si>
    <t>تعهد و صيانة و توسعة شبكة التنوير العمومي</t>
  </si>
  <si>
    <t>لقتناء الة تفريغ البالوعات</t>
  </si>
  <si>
    <t>تعهذيب حي صافية</t>
  </si>
  <si>
    <t>2010/2011</t>
  </si>
  <si>
    <t>2014/2015</t>
  </si>
  <si>
    <t>مشروع مبرمج للانجاز خلال سنة 2016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</si>
</sst>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3" t="s">
        <v>60</v>
      </c>
      <c r="B2" s="14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4" t="s">
        <v>578</v>
      </c>
      <c r="B3" s="14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5" t="s">
        <v>124</v>
      </c>
      <c r="B4" s="14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5" t="s">
        <v>145</v>
      </c>
      <c r="B38" s="14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5" t="s">
        <v>158</v>
      </c>
      <c r="B61" s="14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5" t="s">
        <v>163</v>
      </c>
      <c r="B68" s="14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7" t="s">
        <v>580</v>
      </c>
      <c r="B115" s="14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5" t="s">
        <v>195</v>
      </c>
      <c r="B116" s="14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5" t="s">
        <v>202</v>
      </c>
      <c r="B135" s="14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5" t="s">
        <v>208</v>
      </c>
      <c r="B153" s="14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7" t="s">
        <v>60</v>
      </c>
      <c r="B257" s="15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5" t="s">
        <v>267</v>
      </c>
      <c r="B259" s="15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3" t="s">
        <v>268</v>
      </c>
      <c r="B260" s="154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3" t="s">
        <v>269</v>
      </c>
      <c r="B263" s="15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3" t="s">
        <v>390</v>
      </c>
      <c r="B484" s="15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3" t="s">
        <v>450</v>
      </c>
      <c r="B548" s="15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3" t="s">
        <v>457</v>
      </c>
      <c r="B552" s="15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3" t="s">
        <v>466</v>
      </c>
      <c r="B562" s="15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5" t="s">
        <v>571</v>
      </c>
      <c r="B717" s="15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B14" sqref="B14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>
        <v>41269</v>
      </c>
    </row>
    <row r="3" spans="1:7">
      <c r="A3" s="10" t="s">
        <v>750</v>
      </c>
      <c r="B3" s="12" t="s">
        <v>864</v>
      </c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 t="s">
        <v>865</v>
      </c>
      <c r="G6" s="117" t="s">
        <v>801</v>
      </c>
    </row>
    <row r="7" spans="1:7">
      <c r="A7" s="88" t="s">
        <v>741</v>
      </c>
      <c r="B7" s="10" t="s">
        <v>866</v>
      </c>
      <c r="G7" s="117" t="s">
        <v>802</v>
      </c>
    </row>
    <row r="8" spans="1:7">
      <c r="A8" s="88" t="s">
        <v>86</v>
      </c>
      <c r="B8" s="10" t="s">
        <v>867</v>
      </c>
      <c r="G8" s="117" t="s">
        <v>803</v>
      </c>
    </row>
    <row r="9" spans="1:7">
      <c r="A9" s="88" t="s">
        <v>86</v>
      </c>
      <c r="B9" s="10" t="s">
        <v>868</v>
      </c>
    </row>
    <row r="10" spans="1:7">
      <c r="A10" s="88" t="s">
        <v>86</v>
      </c>
      <c r="B10" s="10" t="s">
        <v>869</v>
      </c>
    </row>
    <row r="11" spans="1:7">
      <c r="A11" s="88" t="s">
        <v>86</v>
      </c>
      <c r="B11" s="10" t="s">
        <v>870</v>
      </c>
    </row>
    <row r="12" spans="1:7">
      <c r="A12" s="88" t="s">
        <v>86</v>
      </c>
      <c r="B12" s="10" t="s">
        <v>871</v>
      </c>
    </row>
    <row r="13" spans="1:7">
      <c r="A13" s="88" t="s">
        <v>86</v>
      </c>
      <c r="B13" s="10" t="s">
        <v>872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41705</v>
      </c>
    </row>
    <row r="3" spans="1:11">
      <c r="A3" s="10" t="s">
        <v>98</v>
      </c>
      <c r="B3" s="12">
        <v>41802</v>
      </c>
    </row>
    <row r="4" spans="1:11">
      <c r="A4" s="10" t="s">
        <v>99</v>
      </c>
      <c r="B4" s="12">
        <v>41904</v>
      </c>
    </row>
    <row r="5" spans="1:11">
      <c r="A5" s="10" t="s">
        <v>100</v>
      </c>
      <c r="B5" s="12">
        <v>41969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9" sqref="B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42075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>
        <v>42212</v>
      </c>
    </row>
    <row r="5" spans="1:11">
      <c r="A5" s="10" t="s">
        <v>100</v>
      </c>
      <c r="B5" s="12">
        <v>42356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42117</v>
      </c>
    </row>
    <row r="8" spans="1:11">
      <c r="A8" s="10" t="s">
        <v>102</v>
      </c>
      <c r="B8" s="12">
        <v>42325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1"/>
  <sheetViews>
    <sheetView rightToLeft="1" zoomScale="120" zoomScaleNormal="12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72" sqref="A72"/>
    </sheetView>
  </sheetViews>
  <sheetFormatPr baseColWidth="10" defaultColWidth="9.140625" defaultRowHeight="15"/>
  <cols>
    <col min="1" max="1" width="34.285156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950</v>
      </c>
      <c r="B2" s="10" t="s">
        <v>757</v>
      </c>
    </row>
    <row r="3" spans="1:12" ht="15.75">
      <c r="A3" s="13" t="s">
        <v>951</v>
      </c>
      <c r="B3" s="10" t="s">
        <v>757</v>
      </c>
      <c r="K3" s="117" t="s">
        <v>756</v>
      </c>
      <c r="L3" s="117" t="s">
        <v>758</v>
      </c>
    </row>
    <row r="4" spans="1:12" ht="15.75">
      <c r="A4" s="13" t="s">
        <v>952</v>
      </c>
      <c r="B4" s="10" t="s">
        <v>757</v>
      </c>
      <c r="K4" s="117" t="s">
        <v>757</v>
      </c>
      <c r="L4" s="117" t="s">
        <v>759</v>
      </c>
    </row>
    <row r="5" spans="1:12" ht="15.75">
      <c r="A5" s="13" t="s">
        <v>953</v>
      </c>
      <c r="B5" s="10" t="s">
        <v>757</v>
      </c>
      <c r="L5" s="117" t="s">
        <v>760</v>
      </c>
    </row>
    <row r="6" spans="1:12" ht="15.75">
      <c r="A6" s="13" t="s">
        <v>954</v>
      </c>
      <c r="B6" s="10" t="s">
        <v>757</v>
      </c>
      <c r="L6" s="117" t="s">
        <v>761</v>
      </c>
    </row>
    <row r="7" spans="1:12" ht="15.75">
      <c r="A7" s="13" t="s">
        <v>955</v>
      </c>
      <c r="B7" s="10" t="s">
        <v>757</v>
      </c>
    </row>
    <row r="8" spans="1:12" ht="15.75">
      <c r="A8" s="13" t="s">
        <v>956</v>
      </c>
      <c r="B8" s="10" t="s">
        <v>757</v>
      </c>
    </row>
    <row r="9" spans="1:12" ht="15.75">
      <c r="A9" s="13" t="s">
        <v>957</v>
      </c>
      <c r="B9" s="10" t="s">
        <v>757</v>
      </c>
    </row>
    <row r="10" spans="1:12" ht="15.75">
      <c r="A10" s="13" t="s">
        <v>958</v>
      </c>
      <c r="B10" s="10" t="s">
        <v>757</v>
      </c>
    </row>
    <row r="11" spans="1:12" ht="15.75">
      <c r="A11" s="13" t="s">
        <v>959</v>
      </c>
      <c r="B11" s="10" t="s">
        <v>757</v>
      </c>
    </row>
    <row r="12" spans="1:12" ht="15.75">
      <c r="A12" s="13" t="s">
        <v>960</v>
      </c>
      <c r="B12" s="10" t="s">
        <v>757</v>
      </c>
    </row>
    <row r="13" spans="1:12" ht="15.75">
      <c r="A13" s="13" t="s">
        <v>961</v>
      </c>
      <c r="B13" s="10" t="s">
        <v>757</v>
      </c>
    </row>
    <row r="14" spans="1:12" ht="15.75">
      <c r="A14" s="13" t="s">
        <v>962</v>
      </c>
      <c r="B14" s="10" t="s">
        <v>757</v>
      </c>
    </row>
    <row r="15" spans="1:12" ht="15.75">
      <c r="A15" s="13" t="s">
        <v>963</v>
      </c>
      <c r="B15" s="10" t="s">
        <v>757</v>
      </c>
    </row>
    <row r="16" spans="1:12" ht="15.75">
      <c r="A16" s="13" t="s">
        <v>964</v>
      </c>
      <c r="B16" s="10" t="s">
        <v>757</v>
      </c>
    </row>
    <row r="17" spans="1:4" ht="15.75">
      <c r="A17" s="13" t="s">
        <v>965</v>
      </c>
      <c r="B17" s="10" t="s">
        <v>757</v>
      </c>
    </row>
    <row r="18" spans="1:4" ht="15.75">
      <c r="A18" s="13" t="s">
        <v>966</v>
      </c>
      <c r="B18" s="10" t="s">
        <v>757</v>
      </c>
    </row>
    <row r="19" spans="1:4" ht="15.75">
      <c r="A19" s="13" t="s">
        <v>967</v>
      </c>
      <c r="B19" s="10" t="s">
        <v>757</v>
      </c>
    </row>
    <row r="20" spans="1:4" ht="15.75">
      <c r="A20" s="13" t="s">
        <v>968</v>
      </c>
      <c r="B20" s="10" t="s">
        <v>757</v>
      </c>
    </row>
    <row r="21" spans="1:4" ht="15.75">
      <c r="A21" s="13" t="s">
        <v>969</v>
      </c>
      <c r="B21" s="10" t="s">
        <v>757</v>
      </c>
    </row>
    <row r="22" spans="1:4" ht="15.75">
      <c r="A22" s="13" t="s">
        <v>970</v>
      </c>
      <c r="B22" s="10" t="s">
        <v>757</v>
      </c>
    </row>
    <row r="23" spans="1:4" ht="15.75">
      <c r="A23" s="13" t="s">
        <v>971</v>
      </c>
      <c r="B23" s="10" t="s">
        <v>757</v>
      </c>
    </row>
    <row r="24" spans="1:4" ht="15.75">
      <c r="A24" s="13" t="s">
        <v>972</v>
      </c>
      <c r="B24" s="10" t="s">
        <v>757</v>
      </c>
    </row>
    <row r="25" spans="1:4" ht="15.75">
      <c r="A25" s="13" t="s">
        <v>973</v>
      </c>
      <c r="B25" s="10" t="s">
        <v>757</v>
      </c>
    </row>
    <row r="26" spans="1:4" ht="15.75">
      <c r="A26" s="13" t="s">
        <v>974</v>
      </c>
      <c r="B26" s="10" t="s">
        <v>757</v>
      </c>
    </row>
    <row r="27" spans="1:4" ht="15.75">
      <c r="A27" s="13" t="s">
        <v>975</v>
      </c>
      <c r="B27" s="10" t="s">
        <v>757</v>
      </c>
    </row>
    <row r="28" spans="1:4" ht="15.75">
      <c r="A28" s="13" t="s">
        <v>976</v>
      </c>
      <c r="B28" s="10" t="s">
        <v>757</v>
      </c>
    </row>
    <row r="29" spans="1:4" ht="15.75">
      <c r="A29" s="13" t="s">
        <v>977</v>
      </c>
      <c r="B29" s="10" t="s">
        <v>757</v>
      </c>
      <c r="D29" s="110" t="s">
        <v>979</v>
      </c>
    </row>
    <row r="30" spans="1:4">
      <c r="A30" s="10" t="s">
        <v>977</v>
      </c>
      <c r="D30" s="110" t="s">
        <v>980</v>
      </c>
    </row>
    <row r="31" spans="1:4">
      <c r="A31" s="10" t="s">
        <v>978</v>
      </c>
      <c r="D31" s="110" t="s">
        <v>981</v>
      </c>
    </row>
    <row r="32" spans="1:4">
      <c r="A32" s="10" t="s">
        <v>982</v>
      </c>
      <c r="D32" s="110" t="s">
        <v>983</v>
      </c>
    </row>
    <row r="33" spans="1:4">
      <c r="A33" s="10" t="s">
        <v>982</v>
      </c>
      <c r="D33" s="110" t="s">
        <v>983</v>
      </c>
    </row>
    <row r="34" spans="1:4">
      <c r="A34" s="10" t="s">
        <v>984</v>
      </c>
    </row>
    <row r="35" spans="1:4">
      <c r="A35" s="10" t="s">
        <v>885</v>
      </c>
    </row>
    <row r="36" spans="1:4">
      <c r="A36" s="10" t="s">
        <v>985</v>
      </c>
    </row>
    <row r="37" spans="1:4">
      <c r="A37" s="10" t="s">
        <v>986</v>
      </c>
      <c r="D37" s="110" t="s">
        <v>990</v>
      </c>
    </row>
    <row r="38" spans="1:4">
      <c r="A38" s="10" t="s">
        <v>987</v>
      </c>
      <c r="D38" s="110" t="s">
        <v>990</v>
      </c>
    </row>
    <row r="39" spans="1:4">
      <c r="A39" s="10" t="s">
        <v>988</v>
      </c>
      <c r="D39" s="110" t="s">
        <v>990</v>
      </c>
    </row>
    <row r="40" spans="1:4">
      <c r="A40" s="10" t="s">
        <v>989</v>
      </c>
      <c r="D40" s="110" t="s">
        <v>990</v>
      </c>
    </row>
    <row r="41" spans="1:4">
      <c r="A41" s="10" t="s">
        <v>991</v>
      </c>
      <c r="D41" s="110" t="s">
        <v>1006</v>
      </c>
    </row>
    <row r="42" spans="1:4">
      <c r="A42" s="10" t="s">
        <v>992</v>
      </c>
      <c r="D42" s="110" t="s">
        <v>1006</v>
      </c>
    </row>
    <row r="43" spans="1:4">
      <c r="A43" s="10" t="s">
        <v>993</v>
      </c>
      <c r="D43" s="110" t="s">
        <v>1006</v>
      </c>
    </row>
    <row r="44" spans="1:4">
      <c r="A44" s="10" t="s">
        <v>994</v>
      </c>
      <c r="D44" s="110" t="s">
        <v>1007</v>
      </c>
    </row>
    <row r="45" spans="1:4">
      <c r="A45" s="10" t="s">
        <v>995</v>
      </c>
      <c r="D45" s="110" t="s">
        <v>1007</v>
      </c>
    </row>
    <row r="46" spans="1:4">
      <c r="A46" s="10" t="s">
        <v>996</v>
      </c>
      <c r="D46" s="110" t="s">
        <v>1007</v>
      </c>
    </row>
    <row r="47" spans="1:4">
      <c r="A47" s="10" t="s">
        <v>997</v>
      </c>
      <c r="D47" s="110" t="s">
        <v>1007</v>
      </c>
    </row>
    <row r="48" spans="1:4">
      <c r="A48" s="10" t="s">
        <v>998</v>
      </c>
      <c r="D48" s="110" t="s">
        <v>1007</v>
      </c>
    </row>
    <row r="49" spans="1:4">
      <c r="A49" s="10" t="s">
        <v>999</v>
      </c>
      <c r="D49" s="110" t="s">
        <v>1007</v>
      </c>
    </row>
    <row r="50" spans="1:4">
      <c r="A50" s="10" t="s">
        <v>1000</v>
      </c>
      <c r="D50" s="110" t="s">
        <v>1007</v>
      </c>
    </row>
    <row r="51" spans="1:4">
      <c r="A51" s="10" t="s">
        <v>1001</v>
      </c>
      <c r="D51" s="110" t="s">
        <v>1007</v>
      </c>
    </row>
    <row r="52" spans="1:4">
      <c r="A52" s="10" t="s">
        <v>1002</v>
      </c>
      <c r="D52" s="110" t="s">
        <v>1007</v>
      </c>
    </row>
    <row r="53" spans="1:4">
      <c r="A53" s="10" t="s">
        <v>1003</v>
      </c>
      <c r="D53" s="110" t="s">
        <v>1007</v>
      </c>
    </row>
    <row r="54" spans="1:4">
      <c r="A54" s="10" t="s">
        <v>1004</v>
      </c>
      <c r="D54" s="110" t="s">
        <v>1007</v>
      </c>
    </row>
    <row r="55" spans="1:4">
      <c r="A55" s="10" t="s">
        <v>1005</v>
      </c>
    </row>
    <row r="56" spans="1:4">
      <c r="A56" s="10" t="s">
        <v>1008</v>
      </c>
    </row>
    <row r="57" spans="1:4">
      <c r="A57" s="10" t="s">
        <v>1009</v>
      </c>
    </row>
    <row r="58" spans="1:4">
      <c r="A58" s="10" t="s">
        <v>1010</v>
      </c>
    </row>
    <row r="59" spans="1:4">
      <c r="A59" s="10" t="s">
        <v>1011</v>
      </c>
    </row>
    <row r="60" spans="1:4">
      <c r="A60" s="10" t="s">
        <v>1012</v>
      </c>
    </row>
    <row r="61" spans="1:4">
      <c r="A61" s="10" t="s">
        <v>1013</v>
      </c>
    </row>
    <row r="62" spans="1:4">
      <c r="A62" s="10" t="s">
        <v>1014</v>
      </c>
    </row>
    <row r="63" spans="1:4">
      <c r="A63" s="10" t="s">
        <v>1015</v>
      </c>
    </row>
    <row r="64" spans="1:4">
      <c r="A64" s="10" t="s">
        <v>1016</v>
      </c>
    </row>
    <row r="65" spans="1:1">
      <c r="A65" s="10" t="s">
        <v>1017</v>
      </c>
    </row>
    <row r="66" spans="1:1">
      <c r="A66" s="10" t="s">
        <v>1018</v>
      </c>
    </row>
    <row r="67" spans="1:1">
      <c r="A67" s="10" t="s">
        <v>1019</v>
      </c>
    </row>
    <row r="68" spans="1:1">
      <c r="A68" s="10" t="s">
        <v>1020</v>
      </c>
    </row>
    <row r="69" spans="1:1">
      <c r="A69" s="10" t="s">
        <v>1021</v>
      </c>
    </row>
    <row r="70" spans="1:1">
      <c r="A70" s="10" t="s">
        <v>1022</v>
      </c>
    </row>
    <row r="71" spans="1:1">
      <c r="A71" s="10" t="s">
        <v>982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29 B49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2"/>
  <sheetViews>
    <sheetView rightToLeft="1" zoomScale="150" zoomScaleNormal="150" workbookViewId="0">
      <selection activeCell="A12" sqref="A12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1023</v>
      </c>
    </row>
    <row r="2" spans="1:1">
      <c r="A2" s="10" t="s">
        <v>1024</v>
      </c>
    </row>
    <row r="3" spans="1:1">
      <c r="A3" s="10" t="s">
        <v>1025</v>
      </c>
    </row>
    <row r="4" spans="1:1">
      <c r="A4" s="10" t="s">
        <v>1006</v>
      </c>
    </row>
    <row r="5" spans="1:1">
      <c r="A5" s="10" t="s">
        <v>1026</v>
      </c>
    </row>
    <row r="6" spans="1:1">
      <c r="A6" s="10" t="s">
        <v>1027</v>
      </c>
    </row>
    <row r="7" spans="1:1">
      <c r="A7" s="10" t="s">
        <v>1028</v>
      </c>
    </row>
    <row r="8" spans="1:1">
      <c r="A8" s="10" t="s">
        <v>1029</v>
      </c>
    </row>
    <row r="9" spans="1:1">
      <c r="A9" s="10" t="s">
        <v>1030</v>
      </c>
    </row>
    <row r="10" spans="1:1">
      <c r="A10" s="10" t="s">
        <v>1031</v>
      </c>
    </row>
    <row r="11" spans="1:1">
      <c r="A11" s="10" t="s">
        <v>1032</v>
      </c>
    </row>
    <row r="12" spans="1:1">
      <c r="A12" s="10" t="s">
        <v>1033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zoomScaleNormal="100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I15" sqref="AI15"/>
    </sheetView>
  </sheetViews>
  <sheetFormatPr baseColWidth="10" defaultColWidth="9.140625" defaultRowHeight="15"/>
  <cols>
    <col min="1" max="1" width="4" style="70" bestFit="1" customWidth="1"/>
    <col min="2" max="2" width="32.425781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29" width="14.85546875" style="12" customWidth="1"/>
    <col min="30" max="30" width="11.5703125" style="12" customWidth="1"/>
    <col min="31" max="31" width="14.42578125" style="10" customWidth="1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81" t="s">
        <v>602</v>
      </c>
      <c r="C1" s="183" t="s">
        <v>603</v>
      </c>
      <c r="D1" s="183" t="s">
        <v>604</v>
      </c>
      <c r="E1" s="183" t="s">
        <v>605</v>
      </c>
      <c r="F1" s="183" t="s">
        <v>606</v>
      </c>
      <c r="G1" s="183" t="s">
        <v>607</v>
      </c>
      <c r="H1" s="183" t="s">
        <v>608</v>
      </c>
      <c r="I1" s="183" t="s">
        <v>609</v>
      </c>
      <c r="J1" s="183" t="s">
        <v>610</v>
      </c>
      <c r="K1" s="183" t="s">
        <v>611</v>
      </c>
      <c r="L1" s="183" t="s">
        <v>612</v>
      </c>
      <c r="M1" s="179" t="s">
        <v>737</v>
      </c>
      <c r="N1" s="187" t="s">
        <v>613</v>
      </c>
      <c r="O1" s="187"/>
      <c r="P1" s="187"/>
      <c r="Q1" s="187"/>
      <c r="R1" s="187"/>
      <c r="S1" s="179" t="s">
        <v>738</v>
      </c>
      <c r="T1" s="187" t="s">
        <v>613</v>
      </c>
      <c r="U1" s="187"/>
      <c r="V1" s="187"/>
      <c r="W1" s="187"/>
      <c r="X1" s="187"/>
      <c r="Y1" s="188" t="s">
        <v>614</v>
      </c>
      <c r="Z1" s="188" t="s">
        <v>615</v>
      </c>
      <c r="AA1" s="188" t="s">
        <v>616</v>
      </c>
      <c r="AB1" s="188" t="s">
        <v>617</v>
      </c>
      <c r="AC1" s="188" t="s">
        <v>618</v>
      </c>
      <c r="AD1" s="188" t="s">
        <v>619</v>
      </c>
      <c r="AE1" s="190" t="s">
        <v>620</v>
      </c>
      <c r="AF1" s="192" t="s">
        <v>621</v>
      </c>
      <c r="AG1" s="194" t="s">
        <v>622</v>
      </c>
      <c r="AH1" s="196" t="s">
        <v>623</v>
      </c>
      <c r="AI1" s="185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82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9"/>
      <c r="Z2" s="189"/>
      <c r="AA2" s="189"/>
      <c r="AB2" s="189"/>
      <c r="AC2" s="189"/>
      <c r="AD2" s="189"/>
      <c r="AE2" s="191"/>
      <c r="AF2" s="193"/>
      <c r="AG2" s="195"/>
      <c r="AH2" s="197"/>
      <c r="AI2" s="186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1042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v>90000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2010</v>
      </c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1043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v>25800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2010</v>
      </c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1044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v>6007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2010</v>
      </c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1045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v>88700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2010</v>
      </c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1046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v>36300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 t="s">
        <v>1052</v>
      </c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1044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v>17650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2012</v>
      </c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1047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v>39000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2013</v>
      </c>
      <c r="AF9" s="10"/>
      <c r="AG9" s="68">
        <v>1</v>
      </c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1048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v>68410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2013</v>
      </c>
      <c r="AF10" s="10"/>
      <c r="AG10" s="68">
        <v>1</v>
      </c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1049</v>
      </c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v>29630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2013</v>
      </c>
      <c r="AF11" s="10"/>
      <c r="AG11" s="68">
        <v>1</v>
      </c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 t="s">
        <v>1050</v>
      </c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v>15000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2014</v>
      </c>
      <c r="AF12" s="10"/>
      <c r="AG12" s="68">
        <v>1</v>
      </c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 t="s">
        <v>1042</v>
      </c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v>220000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 t="s">
        <v>1053</v>
      </c>
      <c r="AF13" s="10"/>
      <c r="AG13" s="68">
        <v>0.75</v>
      </c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1051</v>
      </c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v>450000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2016</v>
      </c>
      <c r="AF14" s="10"/>
      <c r="AG14" s="10"/>
      <c r="AH14" s="12"/>
      <c r="AI14" s="10" t="s">
        <v>1054</v>
      </c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ref="S15:S66" si="2">T15+U15+V15+W15+X15</f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baseColWidth="10" defaultColWidth="9.140625" defaultRowHeight="15"/>
  <cols>
    <col min="1" max="1" width="24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1034</v>
      </c>
      <c r="C2" s="10">
        <v>2208936</v>
      </c>
      <c r="D2" s="12"/>
      <c r="G2" s="10" t="s">
        <v>778</v>
      </c>
    </row>
    <row r="3" spans="1:13">
      <c r="A3" s="10" t="s">
        <v>764</v>
      </c>
      <c r="B3" s="10" t="s">
        <v>1035</v>
      </c>
      <c r="C3" s="10">
        <v>2208220</v>
      </c>
      <c r="D3" s="12"/>
      <c r="G3" s="10" t="s">
        <v>778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768</v>
      </c>
      <c r="B4" s="10" t="s">
        <v>1036</v>
      </c>
      <c r="D4" s="12"/>
      <c r="G4" s="10" t="s">
        <v>778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1037</v>
      </c>
      <c r="C5" s="10">
        <v>2212004</v>
      </c>
      <c r="D5" s="12"/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1037</v>
      </c>
      <c r="C6" s="10">
        <v>2212005</v>
      </c>
      <c r="D6" s="12"/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1038</v>
      </c>
      <c r="C7" s="10">
        <v>2211811</v>
      </c>
      <c r="D7" s="12"/>
      <c r="G7" s="10" t="s">
        <v>778</v>
      </c>
      <c r="K7" s="117" t="s">
        <v>768</v>
      </c>
      <c r="L7" s="117" t="s">
        <v>776</v>
      </c>
    </row>
    <row r="8" spans="1:13">
      <c r="A8" s="10" t="s">
        <v>764</v>
      </c>
      <c r="B8" s="10" t="s">
        <v>1039</v>
      </c>
      <c r="C8" s="10">
        <v>2214350</v>
      </c>
      <c r="D8" s="12"/>
      <c r="G8" s="10" t="s">
        <v>777</v>
      </c>
      <c r="K8" s="117" t="s">
        <v>769</v>
      </c>
    </row>
    <row r="9" spans="1:13">
      <c r="A9" s="10" t="s">
        <v>764</v>
      </c>
      <c r="B9" s="10" t="s">
        <v>1037</v>
      </c>
      <c r="C9" s="10">
        <v>2214351</v>
      </c>
      <c r="D9" s="12"/>
      <c r="G9" s="10" t="s">
        <v>778</v>
      </c>
      <c r="K9" s="117" t="s">
        <v>770</v>
      </c>
    </row>
    <row r="10" spans="1:13">
      <c r="A10" s="10" t="s">
        <v>764</v>
      </c>
      <c r="B10" s="10" t="s">
        <v>1040</v>
      </c>
      <c r="C10" s="10">
        <v>2216121</v>
      </c>
      <c r="D10" s="12"/>
      <c r="G10" s="10" t="s">
        <v>777</v>
      </c>
      <c r="K10" s="117" t="s">
        <v>771</v>
      </c>
    </row>
    <row r="11" spans="1:13">
      <c r="A11" s="10" t="s">
        <v>769</v>
      </c>
      <c r="B11" s="10" t="s">
        <v>1041</v>
      </c>
      <c r="C11" s="10">
        <v>2217324</v>
      </c>
      <c r="D11" s="12"/>
      <c r="G11" s="10" t="s">
        <v>779</v>
      </c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2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20"/>
  <sheetViews>
    <sheetView rightToLeft="1" zoomScale="140" zoomScaleNormal="140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F74" sqref="F74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11</v>
      </c>
      <c r="H9">
        <f t="shared" ref="H9:I9" si="2">SUM(E9:E22)</f>
        <v>5</v>
      </c>
      <c r="I9">
        <f t="shared" si="2"/>
        <v>6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>
        <v>1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1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/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>
        <v>3</v>
      </c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4</v>
      </c>
      <c r="H23">
        <f t="shared" ref="H23:I23" si="3">SUM(E23:E32)</f>
        <v>1</v>
      </c>
      <c r="I23">
        <f t="shared" si="3"/>
        <v>3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1</v>
      </c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/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892</v>
      </c>
      <c r="D31" s="84">
        <v>1</v>
      </c>
      <c r="E31" s="84"/>
      <c r="F31" s="84">
        <f t="shared" si="1"/>
        <v>1</v>
      </c>
    </row>
    <row r="32" spans="1:9">
      <c r="A32" s="84" t="s">
        <v>683</v>
      </c>
      <c r="B32" s="85">
        <v>2</v>
      </c>
      <c r="C32" s="84" t="s">
        <v>692</v>
      </c>
      <c r="D32" s="84"/>
      <c r="E32" s="84"/>
      <c r="F32" s="84">
        <f t="shared" si="1"/>
        <v>0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3</v>
      </c>
      <c r="H39">
        <f t="shared" ref="H39:I39" si="6">SUM(E39:E45)</f>
        <v>0</v>
      </c>
      <c r="I39">
        <f t="shared" si="6"/>
        <v>3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/>
      <c r="F43" s="10">
        <v>1</v>
      </c>
    </row>
    <row r="44" spans="1:9">
      <c r="A44" s="10" t="s">
        <v>699</v>
      </c>
      <c r="B44" s="81">
        <v>5</v>
      </c>
      <c r="C44" s="10" t="s">
        <v>705</v>
      </c>
      <c r="D44" s="10">
        <v>1</v>
      </c>
      <c r="E44" s="10"/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706</v>
      </c>
      <c r="D45" s="10">
        <v>1</v>
      </c>
      <c r="E45" s="10"/>
      <c r="F45" s="10">
        <f t="shared" si="1"/>
        <v>1</v>
      </c>
    </row>
    <row r="46" spans="1:9">
      <c r="A46" s="84" t="s">
        <v>699</v>
      </c>
      <c r="B46" s="85">
        <v>6</v>
      </c>
      <c r="C46" s="84" t="s">
        <v>707</v>
      </c>
      <c r="D46" s="84">
        <v>1</v>
      </c>
      <c r="E46" s="84"/>
      <c r="F46" s="84">
        <f t="shared" si="1"/>
        <v>1</v>
      </c>
      <c r="G46">
        <f>SUM(D46:D47)</f>
        <v>2</v>
      </c>
      <c r="H46">
        <f t="shared" ref="H46:I46" si="7">SUM(E46:E47)</f>
        <v>0</v>
      </c>
      <c r="I46">
        <f t="shared" si="7"/>
        <v>2</v>
      </c>
    </row>
    <row r="47" spans="1:9">
      <c r="A47" s="84" t="s">
        <v>699</v>
      </c>
      <c r="B47" s="85">
        <v>6</v>
      </c>
      <c r="C47" s="84" t="s">
        <v>708</v>
      </c>
      <c r="D47" s="84">
        <v>1</v>
      </c>
      <c r="E47" s="84"/>
      <c r="F47" s="84">
        <f t="shared" si="1"/>
        <v>1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>
        <v>1</v>
      </c>
      <c r="E67" s="10">
        <v>1</v>
      </c>
      <c r="F67" s="10">
        <f t="shared" si="1"/>
        <v>0</v>
      </c>
      <c r="G67">
        <f>SUM(D67:D68)</f>
        <v>2</v>
      </c>
      <c r="H67">
        <f>SUM(E67:E68)</f>
        <v>1</v>
      </c>
      <c r="I67">
        <f>SUM(F67:F68)</f>
        <v>1</v>
      </c>
    </row>
    <row r="68" spans="1:9">
      <c r="A68" s="87" t="s">
        <v>728</v>
      </c>
      <c r="B68" s="81">
        <v>11</v>
      </c>
      <c r="C68" s="87" t="s">
        <v>733</v>
      </c>
      <c r="D68" s="10">
        <v>1</v>
      </c>
      <c r="E68" s="10">
        <v>0</v>
      </c>
      <c r="F68" s="10">
        <f t="shared" si="1"/>
        <v>1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v>11</v>
      </c>
      <c r="E72" s="10">
        <v>5</v>
      </c>
      <c r="F72" s="10">
        <v>6</v>
      </c>
      <c r="G72">
        <f>SUM(D72:D74)</f>
        <v>22</v>
      </c>
      <c r="H72">
        <f t="shared" ref="H72:I72" si="16">SUM(E72:E74)</f>
        <v>7</v>
      </c>
      <c r="I72">
        <f t="shared" si="16"/>
        <v>15</v>
      </c>
    </row>
    <row r="73" spans="1:9">
      <c r="A73" s="10" t="s">
        <v>719</v>
      </c>
      <c r="B73" s="81"/>
      <c r="C73" s="10" t="s">
        <v>721</v>
      </c>
      <c r="D73" s="10">
        <v>4</v>
      </c>
      <c r="E73" s="10">
        <v>1</v>
      </c>
      <c r="F73" s="10">
        <f t="shared" si="1"/>
        <v>3</v>
      </c>
    </row>
    <row r="74" spans="1:9">
      <c r="A74" s="10" t="s">
        <v>719</v>
      </c>
      <c r="B74" s="81"/>
      <c r="C74" s="10" t="s">
        <v>722</v>
      </c>
      <c r="D74" s="10">
        <v>7</v>
      </c>
      <c r="E74" s="10">
        <v>1</v>
      </c>
      <c r="F74" s="10">
        <f t="shared" si="1"/>
        <v>6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39" zoomScale="120" zoomScaleNormal="120" workbookViewId="0">
      <selection activeCell="F720" sqref="F72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2.140625" customWidth="1"/>
    <col min="4" max="5" width="13.85546875" bestFit="1" customWidth="1"/>
    <col min="7" max="7" width="15.5703125" bestFit="1" customWidth="1"/>
    <col min="8" max="8" width="30.28515625" customWidth="1"/>
    <col min="9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1" t="s">
        <v>853</v>
      </c>
      <c r="E1" s="141" t="s">
        <v>852</v>
      </c>
      <c r="G1" s="43" t="s">
        <v>31</v>
      </c>
      <c r="H1" s="44">
        <f>C2+C114</f>
        <v>1269000</v>
      </c>
      <c r="I1" s="45"/>
      <c r="J1" s="46" t="b">
        <f>AND(H1=I1)</f>
        <v>0</v>
      </c>
    </row>
    <row r="2" spans="1:14">
      <c r="A2" s="143" t="s">
        <v>60</v>
      </c>
      <c r="B2" s="143"/>
      <c r="C2" s="26">
        <f>C3+C67</f>
        <v>866000</v>
      </c>
      <c r="D2" s="26">
        <f>D3+D67</f>
        <v>866000</v>
      </c>
      <c r="E2" s="26">
        <f>E3+E67</f>
        <v>866000</v>
      </c>
      <c r="G2" s="39" t="s">
        <v>60</v>
      </c>
      <c r="H2" s="41">
        <f>C2</f>
        <v>866000</v>
      </c>
      <c r="I2" s="42"/>
      <c r="J2" s="40" t="b">
        <f>AND(H2=I2)</f>
        <v>0</v>
      </c>
    </row>
    <row r="3" spans="1:14">
      <c r="A3" s="144" t="s">
        <v>578</v>
      </c>
      <c r="B3" s="144"/>
      <c r="C3" s="23">
        <f>C4+C11+C38+C61</f>
        <v>407366</v>
      </c>
      <c r="D3" s="23">
        <f>D4+D11+D38+D61</f>
        <v>407366</v>
      </c>
      <c r="E3" s="23">
        <f>E4+E11+E38+E61</f>
        <v>407366</v>
      </c>
      <c r="G3" s="39" t="s">
        <v>57</v>
      </c>
      <c r="H3" s="41">
        <f t="shared" ref="H3:H66" si="0">C3</f>
        <v>407366</v>
      </c>
      <c r="I3" s="42"/>
      <c r="J3" s="40" t="b">
        <f>AND(H3=I3)</f>
        <v>0</v>
      </c>
    </row>
    <row r="4" spans="1:14" ht="15" customHeight="1">
      <c r="A4" s="145" t="s">
        <v>124</v>
      </c>
      <c r="B4" s="146"/>
      <c r="C4" s="21">
        <f>SUM(C5:C10)</f>
        <v>79000</v>
      </c>
      <c r="D4" s="21">
        <f>SUM(D5:D10)</f>
        <v>79000</v>
      </c>
      <c r="E4" s="21">
        <f>SUM(E5:E10)</f>
        <v>79000</v>
      </c>
      <c r="F4" s="17"/>
      <c r="G4" s="39" t="s">
        <v>53</v>
      </c>
      <c r="H4" s="41">
        <f t="shared" si="0"/>
        <v>79000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45843</v>
      </c>
      <c r="D7" s="2">
        <f t="shared" si="1"/>
        <v>45843</v>
      </c>
      <c r="E7" s="2">
        <f t="shared" si="1"/>
        <v>45843</v>
      </c>
      <c r="F7" s="17"/>
      <c r="G7" s="17"/>
      <c r="H7" s="41">
        <f t="shared" si="0"/>
        <v>45843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157</v>
      </c>
      <c r="D10" s="2">
        <f t="shared" si="1"/>
        <v>157</v>
      </c>
      <c r="E10" s="2">
        <f t="shared" si="1"/>
        <v>157</v>
      </c>
      <c r="F10" s="17"/>
      <c r="G10" s="17"/>
      <c r="H10" s="41">
        <f t="shared" si="0"/>
        <v>157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274580</v>
      </c>
      <c r="D11" s="21">
        <f>SUM(D12:D37)</f>
        <v>274580</v>
      </c>
      <c r="E11" s="21">
        <f>SUM(E12:E37)</f>
        <v>274580</v>
      </c>
      <c r="F11" s="17"/>
      <c r="G11" s="39" t="s">
        <v>54</v>
      </c>
      <c r="H11" s="41">
        <f t="shared" si="0"/>
        <v>274580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260100</v>
      </c>
      <c r="D12" s="2">
        <f>C12</f>
        <v>260100</v>
      </c>
      <c r="E12" s="2">
        <f>D12</f>
        <v>260100</v>
      </c>
      <c r="H12" s="41">
        <f t="shared" si="0"/>
        <v>260100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2600</v>
      </c>
      <c r="D14" s="2">
        <f t="shared" si="2"/>
        <v>2600</v>
      </c>
      <c r="E14" s="2">
        <f t="shared" si="2"/>
        <v>2600</v>
      </c>
      <c r="H14" s="41">
        <f t="shared" si="0"/>
        <v>2600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>
        <v>180</v>
      </c>
      <c r="D33" s="2">
        <f t="shared" si="3"/>
        <v>180</v>
      </c>
      <c r="E33" s="2">
        <f t="shared" si="3"/>
        <v>180</v>
      </c>
      <c r="H33" s="41">
        <f t="shared" si="0"/>
        <v>180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200</v>
      </c>
      <c r="D36" s="2">
        <f t="shared" si="3"/>
        <v>200</v>
      </c>
      <c r="E36" s="2">
        <f t="shared" si="3"/>
        <v>200</v>
      </c>
      <c r="H36" s="41">
        <f t="shared" si="0"/>
        <v>200</v>
      </c>
    </row>
    <row r="37" spans="1:10" outlineLevel="1">
      <c r="A37" s="3">
        <v>2499</v>
      </c>
      <c r="B37" s="1" t="s">
        <v>10</v>
      </c>
      <c r="C37" s="15">
        <v>4000</v>
      </c>
      <c r="D37" s="2">
        <f t="shared" si="3"/>
        <v>4000</v>
      </c>
      <c r="E37" s="2">
        <f t="shared" si="3"/>
        <v>4000</v>
      </c>
      <c r="H37" s="41">
        <f t="shared" si="0"/>
        <v>4000</v>
      </c>
    </row>
    <row r="38" spans="1:10">
      <c r="A38" s="145" t="s">
        <v>145</v>
      </c>
      <c r="B38" s="146"/>
      <c r="C38" s="21">
        <f>SUM(C39:C60)</f>
        <v>52786</v>
      </c>
      <c r="D38" s="21">
        <f>SUM(D39:D60)</f>
        <v>52786</v>
      </c>
      <c r="E38" s="21">
        <f>SUM(E39:E60)</f>
        <v>52786</v>
      </c>
      <c r="G38" s="39" t="s">
        <v>55</v>
      </c>
      <c r="H38" s="41">
        <f t="shared" si="0"/>
        <v>52786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36</v>
      </c>
      <c r="D44" s="2">
        <f t="shared" si="4"/>
        <v>36</v>
      </c>
      <c r="E44" s="2">
        <f t="shared" si="4"/>
        <v>36</v>
      </c>
      <c r="H44" s="41">
        <f t="shared" si="0"/>
        <v>36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>
        <v>50</v>
      </c>
      <c r="D52" s="2">
        <f t="shared" si="4"/>
        <v>50</v>
      </c>
      <c r="E52" s="2">
        <f t="shared" si="4"/>
        <v>50</v>
      </c>
      <c r="H52" s="41">
        <f t="shared" si="0"/>
        <v>50</v>
      </c>
    </row>
    <row r="53" spans="1:10" outlineLevel="1">
      <c r="A53" s="20">
        <v>3301</v>
      </c>
      <c r="B53" s="20" t="s">
        <v>18</v>
      </c>
      <c r="C53" s="2">
        <v>100</v>
      </c>
      <c r="D53" s="2">
        <f t="shared" si="4"/>
        <v>100</v>
      </c>
      <c r="E53" s="2">
        <f t="shared" si="4"/>
        <v>100</v>
      </c>
      <c r="H53" s="41">
        <f t="shared" si="0"/>
        <v>100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36000</v>
      </c>
      <c r="D55" s="2">
        <f t="shared" si="4"/>
        <v>36000</v>
      </c>
      <c r="E55" s="2">
        <f t="shared" si="4"/>
        <v>36000</v>
      </c>
      <c r="H55" s="41">
        <f t="shared" si="0"/>
        <v>36000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5" t="s">
        <v>158</v>
      </c>
      <c r="B61" s="146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458634</v>
      </c>
      <c r="D67" s="25">
        <f>D97+D68</f>
        <v>458634</v>
      </c>
      <c r="E67" s="25">
        <f>E97+E68</f>
        <v>458634</v>
      </c>
      <c r="G67" s="39" t="s">
        <v>59</v>
      </c>
      <c r="H67" s="41">
        <f t="shared" ref="H67:H130" si="7">C67</f>
        <v>458634</v>
      </c>
      <c r="I67" s="42"/>
      <c r="J67" s="40" t="b">
        <f>AND(H67=I67)</f>
        <v>0</v>
      </c>
    </row>
    <row r="68" spans="1:10">
      <c r="A68" s="145" t="s">
        <v>163</v>
      </c>
      <c r="B68" s="146"/>
      <c r="C68" s="21">
        <f>SUM(C69:C96)</f>
        <v>43900</v>
      </c>
      <c r="D68" s="21">
        <f>SUM(D69:D96)</f>
        <v>43900</v>
      </c>
      <c r="E68" s="21">
        <f>SUM(E69:E96)</f>
        <v>43900</v>
      </c>
      <c r="G68" s="39" t="s">
        <v>56</v>
      </c>
      <c r="H68" s="41">
        <f t="shared" si="7"/>
        <v>43900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14000</v>
      </c>
      <c r="D79" s="2">
        <f t="shared" si="8"/>
        <v>14000</v>
      </c>
      <c r="E79" s="2">
        <f t="shared" si="8"/>
        <v>14000</v>
      </c>
      <c r="H79" s="41">
        <f t="shared" si="7"/>
        <v>14000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1400</v>
      </c>
      <c r="D82" s="2">
        <f t="shared" si="8"/>
        <v>1400</v>
      </c>
      <c r="E82" s="2">
        <f t="shared" si="8"/>
        <v>1400</v>
      </c>
      <c r="H82" s="41">
        <f t="shared" si="7"/>
        <v>1400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7500</v>
      </c>
      <c r="D95" s="2">
        <f t="shared" si="9"/>
        <v>7500</v>
      </c>
      <c r="E95" s="2">
        <f t="shared" si="9"/>
        <v>7500</v>
      </c>
      <c r="H95" s="41">
        <f t="shared" si="7"/>
        <v>7500</v>
      </c>
    </row>
    <row r="96" spans="1:8" ht="13.5" customHeight="1" outlineLevel="1">
      <c r="A96" s="3">
        <v>5399</v>
      </c>
      <c r="B96" s="2" t="s">
        <v>183</v>
      </c>
      <c r="C96" s="2">
        <v>0</v>
      </c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414734</v>
      </c>
      <c r="D97" s="21">
        <f>SUM(D98:D113)</f>
        <v>414734</v>
      </c>
      <c r="E97" s="21">
        <f>SUM(E98:E113)</f>
        <v>414734</v>
      </c>
      <c r="G97" s="39" t="s">
        <v>58</v>
      </c>
      <c r="H97" s="41">
        <f t="shared" si="7"/>
        <v>414734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170000</v>
      </c>
      <c r="D98" s="2">
        <f>C98</f>
        <v>170000</v>
      </c>
      <c r="E98" s="2">
        <f>D98</f>
        <v>170000</v>
      </c>
      <c r="H98" s="41">
        <f t="shared" si="7"/>
        <v>170000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238000</v>
      </c>
      <c r="D100" s="2">
        <f t="shared" si="10"/>
        <v>238000</v>
      </c>
      <c r="E100" s="2">
        <f t="shared" si="10"/>
        <v>238000</v>
      </c>
      <c r="H100" s="41">
        <f t="shared" si="7"/>
        <v>238000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</v>
      </c>
      <c r="D103" s="2">
        <f t="shared" si="10"/>
        <v>250</v>
      </c>
      <c r="E103" s="2">
        <f t="shared" si="10"/>
        <v>250</v>
      </c>
      <c r="H103" s="41">
        <f t="shared" si="7"/>
        <v>250</v>
      </c>
    </row>
    <row r="104" spans="1:10" ht="15" customHeight="1" outlineLevel="1">
      <c r="A104" s="3">
        <v>6007</v>
      </c>
      <c r="B104" s="1" t="s">
        <v>27</v>
      </c>
      <c r="C104" s="2">
        <v>250</v>
      </c>
      <c r="D104" s="2">
        <f t="shared" si="10"/>
        <v>250</v>
      </c>
      <c r="E104" s="2">
        <f t="shared" si="10"/>
        <v>250</v>
      </c>
      <c r="H104" s="41">
        <f t="shared" si="7"/>
        <v>250</v>
      </c>
    </row>
    <row r="105" spans="1:10" outlineLevel="1">
      <c r="A105" s="3">
        <v>6008</v>
      </c>
      <c r="B105" s="1" t="s">
        <v>110</v>
      </c>
      <c r="C105" s="2">
        <v>4234</v>
      </c>
      <c r="D105" s="2">
        <f t="shared" si="10"/>
        <v>4234</v>
      </c>
      <c r="E105" s="2">
        <f t="shared" si="10"/>
        <v>4234</v>
      </c>
      <c r="H105" s="41">
        <f t="shared" si="7"/>
        <v>4234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403000</v>
      </c>
      <c r="D114" s="26">
        <f>D115+D152+D177</f>
        <v>403000</v>
      </c>
      <c r="E114" s="26">
        <f>E115+E152+E177</f>
        <v>403000</v>
      </c>
      <c r="G114" s="39" t="s">
        <v>62</v>
      </c>
      <c r="H114" s="41">
        <f t="shared" si="7"/>
        <v>403000</v>
      </c>
      <c r="I114" s="42"/>
      <c r="J114" s="40" t="b">
        <f>AND(H114=I114)</f>
        <v>0</v>
      </c>
    </row>
    <row r="115" spans="1:10">
      <c r="A115" s="147" t="s">
        <v>580</v>
      </c>
      <c r="B115" s="148"/>
      <c r="C115" s="23">
        <f>C116+C135</f>
        <v>327150.08000000002</v>
      </c>
      <c r="D115" s="23">
        <f>D116+D135</f>
        <v>327150.08000000002</v>
      </c>
      <c r="E115" s="23">
        <f>E116+E135</f>
        <v>327150.08000000002</v>
      </c>
      <c r="G115" s="39" t="s">
        <v>61</v>
      </c>
      <c r="H115" s="41">
        <f t="shared" si="7"/>
        <v>327150.08000000002</v>
      </c>
      <c r="I115" s="42"/>
      <c r="J115" s="40" t="b">
        <f>AND(H115=I115)</f>
        <v>0</v>
      </c>
    </row>
    <row r="116" spans="1:10" ht="15" customHeight="1">
      <c r="A116" s="145" t="s">
        <v>195</v>
      </c>
      <c r="B116" s="146"/>
      <c r="C116" s="21">
        <f>C117+C120+C123+C126+C129+C132</f>
        <v>246100</v>
      </c>
      <c r="D116" s="21">
        <f>D117+D120+D123+D126+D129+D132</f>
        <v>246100</v>
      </c>
      <c r="E116" s="21">
        <f>E117+E120+E123+E126+E129+E132</f>
        <v>246100</v>
      </c>
      <c r="G116" s="39" t="s">
        <v>583</v>
      </c>
      <c r="H116" s="41">
        <f t="shared" si="7"/>
        <v>246100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56100</v>
      </c>
      <c r="D117" s="2">
        <f>D118+D119</f>
        <v>56100</v>
      </c>
      <c r="E117" s="2">
        <f>E118+E119</f>
        <v>56100</v>
      </c>
      <c r="H117" s="41">
        <f t="shared" si="7"/>
        <v>56100</v>
      </c>
    </row>
    <row r="118" spans="1:10" ht="15" customHeight="1" outlineLevel="2">
      <c r="A118" s="130"/>
      <c r="B118" s="129" t="s">
        <v>855</v>
      </c>
      <c r="C118" s="128">
        <v>56100</v>
      </c>
      <c r="D118" s="128">
        <f>C118</f>
        <v>56100</v>
      </c>
      <c r="E118" s="128">
        <f>D118</f>
        <v>56100</v>
      </c>
      <c r="H118" s="41">
        <f t="shared" si="7"/>
        <v>56100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190000</v>
      </c>
      <c r="D123" s="2">
        <f>D124+D125</f>
        <v>190000</v>
      </c>
      <c r="E123" s="2">
        <f>E124+E125</f>
        <v>190000</v>
      </c>
      <c r="H123" s="41">
        <f t="shared" si="7"/>
        <v>190000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>
        <v>190000</v>
      </c>
      <c r="D125" s="128">
        <f>C125</f>
        <v>190000</v>
      </c>
      <c r="E125" s="128">
        <f>D125</f>
        <v>190000</v>
      </c>
      <c r="H125" s="41">
        <f t="shared" si="7"/>
        <v>190000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5" t="s">
        <v>202</v>
      </c>
      <c r="B135" s="146"/>
      <c r="C135" s="21">
        <f>C136+C140+C143+C146+C149</f>
        <v>81050.080000000002</v>
      </c>
      <c r="D135" s="21">
        <f>D136+D140+D143+D146+D149</f>
        <v>81050.080000000002</v>
      </c>
      <c r="E135" s="21">
        <f>E136+E140+E143+E146+E149</f>
        <v>81050.080000000002</v>
      </c>
      <c r="G135" s="39" t="s">
        <v>584</v>
      </c>
      <c r="H135" s="41">
        <f t="shared" si="11"/>
        <v>81050.080000000002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19850.106</v>
      </c>
      <c r="D136" s="2">
        <f>D137+D138+D139</f>
        <v>19850.106</v>
      </c>
      <c r="E136" s="2">
        <f>E137+E138+E139</f>
        <v>19850.106</v>
      </c>
      <c r="H136" s="41">
        <f t="shared" si="11"/>
        <v>19850.106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15000</v>
      </c>
      <c r="D138" s="128">
        <f t="shared" ref="D138:E139" si="12">C138</f>
        <v>15000</v>
      </c>
      <c r="E138" s="128">
        <f t="shared" si="12"/>
        <v>15000</v>
      </c>
      <c r="H138" s="41">
        <f t="shared" si="11"/>
        <v>15000</v>
      </c>
    </row>
    <row r="139" spans="1:10" ht="15" customHeight="1" outlineLevel="2">
      <c r="A139" s="130"/>
      <c r="B139" s="129" t="s">
        <v>861</v>
      </c>
      <c r="C139" s="128">
        <v>4850.1059999999998</v>
      </c>
      <c r="D139" s="128">
        <f t="shared" si="12"/>
        <v>4850.1059999999998</v>
      </c>
      <c r="E139" s="128">
        <f t="shared" si="12"/>
        <v>4850.1059999999998</v>
      </c>
      <c r="H139" s="41">
        <f t="shared" si="11"/>
        <v>4850.1059999999998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4715.8140000000003</v>
      </c>
      <c r="D146" s="2">
        <f>D147+D148</f>
        <v>4715.8140000000003</v>
      </c>
      <c r="E146" s="2">
        <f>E147+E148</f>
        <v>4715.8140000000003</v>
      </c>
      <c r="H146" s="41">
        <f t="shared" si="11"/>
        <v>4715.8140000000003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>
        <v>4715.8140000000003</v>
      </c>
      <c r="D148" s="128">
        <f>C148</f>
        <v>4715.8140000000003</v>
      </c>
      <c r="E148" s="128">
        <f>D148</f>
        <v>4715.8140000000003</v>
      </c>
      <c r="H148" s="41">
        <f t="shared" si="11"/>
        <v>4715.8140000000003</v>
      </c>
    </row>
    <row r="149" spans="1:10" ht="15" customHeight="1" outlineLevel="1">
      <c r="A149" s="3">
        <v>8005</v>
      </c>
      <c r="B149" s="1" t="s">
        <v>207</v>
      </c>
      <c r="C149" s="2">
        <f>C150+C151</f>
        <v>56484.160000000003</v>
      </c>
      <c r="D149" s="2">
        <f>D150+D151</f>
        <v>56484.160000000003</v>
      </c>
      <c r="E149" s="2">
        <f>E150+E151</f>
        <v>56484.160000000003</v>
      </c>
      <c r="H149" s="41">
        <f t="shared" si="11"/>
        <v>56484.160000000003</v>
      </c>
    </row>
    <row r="150" spans="1:10" ht="15" customHeight="1" outlineLevel="2">
      <c r="A150" s="130"/>
      <c r="B150" s="129" t="s">
        <v>855</v>
      </c>
      <c r="C150" s="128">
        <v>56484.160000000003</v>
      </c>
      <c r="D150" s="128">
        <f>C150</f>
        <v>56484.160000000003</v>
      </c>
      <c r="E150" s="128">
        <f>D150</f>
        <v>56484.160000000003</v>
      </c>
      <c r="H150" s="41">
        <f t="shared" si="11"/>
        <v>56484.160000000003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75849.919999999998</v>
      </c>
      <c r="D152" s="23">
        <f>D153+D163+D170</f>
        <v>75849.919999999998</v>
      </c>
      <c r="E152" s="23">
        <f>E153+E163+E170</f>
        <v>75849.919999999998</v>
      </c>
      <c r="G152" s="39" t="s">
        <v>66</v>
      </c>
      <c r="H152" s="41">
        <f t="shared" si="11"/>
        <v>75849.919999999998</v>
      </c>
      <c r="I152" s="42"/>
      <c r="J152" s="40" t="b">
        <f>AND(H152=I152)</f>
        <v>0</v>
      </c>
    </row>
    <row r="153" spans="1:10">
      <c r="A153" s="145" t="s">
        <v>208</v>
      </c>
      <c r="B153" s="146"/>
      <c r="C153" s="21">
        <f>C154+C157+C160</f>
        <v>75849.919999999998</v>
      </c>
      <c r="D153" s="21">
        <f>D154+D157+D160</f>
        <v>75849.919999999998</v>
      </c>
      <c r="E153" s="21">
        <f>E154+E157+E160</f>
        <v>75849.919999999998</v>
      </c>
      <c r="G153" s="39" t="s">
        <v>585</v>
      </c>
      <c r="H153" s="41">
        <f t="shared" si="11"/>
        <v>75849.919999999998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75849.919999999998</v>
      </c>
      <c r="D154" s="2">
        <f>D155+D156</f>
        <v>75849.919999999998</v>
      </c>
      <c r="E154" s="2">
        <f>E155+E156</f>
        <v>75849.919999999998</v>
      </c>
      <c r="H154" s="41">
        <f t="shared" si="11"/>
        <v>75849.919999999998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75849.919999999998</v>
      </c>
      <c r="D156" s="128">
        <f>C156</f>
        <v>75849.919999999998</v>
      </c>
      <c r="E156" s="128">
        <f>D156</f>
        <v>75849.919999999998</v>
      </c>
      <c r="H156" s="41">
        <f t="shared" si="11"/>
        <v>75849.919999999998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1" t="s">
        <v>853</v>
      </c>
      <c r="E256" s="141" t="s">
        <v>852</v>
      </c>
      <c r="G256" s="47" t="s">
        <v>589</v>
      </c>
      <c r="H256" s="48">
        <f>C257+C559</f>
        <v>1269000</v>
      </c>
      <c r="I256" s="49"/>
      <c r="J256" s="50" t="b">
        <f>AND(H256=I256)</f>
        <v>0</v>
      </c>
    </row>
    <row r="257" spans="1:10">
      <c r="A257" s="157" t="s">
        <v>60</v>
      </c>
      <c r="B257" s="158"/>
      <c r="C257" s="37">
        <f>C258+C550</f>
        <v>782000</v>
      </c>
      <c r="D257" s="37">
        <f>D258+D550</f>
        <v>467291.00000000006</v>
      </c>
      <c r="E257" s="37">
        <f>E258+E550</f>
        <v>467291.00000000006</v>
      </c>
      <c r="G257" s="39" t="s">
        <v>60</v>
      </c>
      <c r="H257" s="41">
        <f>C257</f>
        <v>782000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747656.55599999998</v>
      </c>
      <c r="D258" s="36">
        <f>D259+D339+D483+D547</f>
        <v>432947.55600000004</v>
      </c>
      <c r="E258" s="36">
        <f>E259+E339+E483+E547</f>
        <v>432947.55600000004</v>
      </c>
      <c r="G258" s="39" t="s">
        <v>57</v>
      </c>
      <c r="H258" s="41">
        <f t="shared" ref="H258:H321" si="21">C258</f>
        <v>747656.55599999998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530592</v>
      </c>
      <c r="D259" s="33">
        <f>D260+D263+D314</f>
        <v>215883</v>
      </c>
      <c r="E259" s="33">
        <f>E260+E263+E314</f>
        <v>215883</v>
      </c>
      <c r="G259" s="39" t="s">
        <v>590</v>
      </c>
      <c r="H259" s="41">
        <f t="shared" si="21"/>
        <v>530592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53" t="s">
        <v>269</v>
      </c>
      <c r="B263" s="154"/>
      <c r="C263" s="32">
        <f>C264+C265+C289+C296+C298+C302+C305+C308+C313</f>
        <v>528000</v>
      </c>
      <c r="D263" s="32">
        <f>D264+D265+D289+D296+D298+D302+D305+D308+D313</f>
        <v>213291</v>
      </c>
      <c r="E263" s="32">
        <f>E264+E265+E289+E296+E298+E302+E305+E308+E313</f>
        <v>213291</v>
      </c>
      <c r="H263" s="41">
        <f t="shared" si="21"/>
        <v>528000</v>
      </c>
    </row>
    <row r="264" spans="1:10" outlineLevel="2">
      <c r="A264" s="6">
        <v>1101</v>
      </c>
      <c r="B264" s="4" t="s">
        <v>34</v>
      </c>
      <c r="C264" s="5">
        <v>213291</v>
      </c>
      <c r="D264" s="5">
        <f>C264</f>
        <v>213291</v>
      </c>
      <c r="E264" s="5">
        <f>D264</f>
        <v>213291</v>
      </c>
      <c r="H264" s="41">
        <f t="shared" si="21"/>
        <v>213291</v>
      </c>
    </row>
    <row r="265" spans="1:10" outlineLevel="2">
      <c r="A265" s="6">
        <v>1101</v>
      </c>
      <c r="B265" s="4" t="s">
        <v>35</v>
      </c>
      <c r="C265" s="5">
        <v>171260.95499999999</v>
      </c>
      <c r="D265" s="5">
        <f>SUM(D266:D288)</f>
        <v>0</v>
      </c>
      <c r="E265" s="5">
        <f>SUM(E266:E288)</f>
        <v>0</v>
      </c>
      <c r="H265" s="41">
        <f t="shared" si="21"/>
        <v>171260.95499999999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5251.2</v>
      </c>
      <c r="D289" s="5">
        <f>SUM(D290:D295)</f>
        <v>0</v>
      </c>
      <c r="E289" s="5">
        <f>SUM(E290:E295)</f>
        <v>0</v>
      </c>
      <c r="H289" s="41">
        <f t="shared" si="21"/>
        <v>5251.2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14060</v>
      </c>
      <c r="D298" s="5">
        <f>SUM(D299:D301)</f>
        <v>0</v>
      </c>
      <c r="E298" s="5">
        <f>SUM(E299:E301)</f>
        <v>0</v>
      </c>
      <c r="H298" s="41">
        <f t="shared" si="21"/>
        <v>14060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6916.38</v>
      </c>
      <c r="D305" s="5">
        <f>SUM(D306:D307)</f>
        <v>0</v>
      </c>
      <c r="E305" s="5">
        <f>SUM(E306:E307)</f>
        <v>0</v>
      </c>
      <c r="H305" s="41">
        <f t="shared" si="21"/>
        <v>6916.38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117220.465</v>
      </c>
      <c r="D308" s="5">
        <f>SUM(D309:D312)</f>
        <v>0</v>
      </c>
      <c r="E308" s="5">
        <f>SUM(E309:E312)</f>
        <v>0</v>
      </c>
      <c r="H308" s="41">
        <f t="shared" si="21"/>
        <v>117220.465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188918.476</v>
      </c>
      <c r="D339" s="33">
        <f>D340+D444+D482</f>
        <v>188918.476</v>
      </c>
      <c r="E339" s="33">
        <f>E340+E444+E482</f>
        <v>188918.476</v>
      </c>
      <c r="G339" s="39" t="s">
        <v>591</v>
      </c>
      <c r="H339" s="41">
        <f t="shared" si="28"/>
        <v>188918.476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170218.476</v>
      </c>
      <c r="D340" s="32">
        <f>D341+D342+D343+D344+D347+D348+D353+D356+D357+D362+D367+BH290668+D371+D372+D373+D376+D377+D378+D382+D388+D391+D392+D395+D398+D399+D404+D407+D408+D409+D412+D415+D416+D419+D420+D421+D422+D429+D443</f>
        <v>170218.476</v>
      </c>
      <c r="E340" s="32">
        <f>E341+E342+E343+E344+E347+E348+E353+E356+E357+E362+E367+BI290668+E371+E372+E373+E376+E377+E378+E382+E388+E391+E392+E395+E398+E399+E404+E407+E408+E409+E412+E415+E416+E419+E420+E421+E422+E429+E443</f>
        <v>170218.476</v>
      </c>
      <c r="H340" s="41">
        <f t="shared" si="28"/>
        <v>170218.476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20500</v>
      </c>
      <c r="D348" s="5">
        <f>SUM(D349:D352)</f>
        <v>20500</v>
      </c>
      <c r="E348" s="5">
        <f>SUM(E349:E352)</f>
        <v>20500</v>
      </c>
      <c r="H348" s="41">
        <f t="shared" si="28"/>
        <v>20500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outlineLevel="2">
      <c r="A357" s="6">
        <v>2201</v>
      </c>
      <c r="B357" s="4" t="s">
        <v>285</v>
      </c>
      <c r="C357" s="5">
        <f>SUM(C358:C361)</f>
        <v>6650</v>
      </c>
      <c r="D357" s="5">
        <f>SUM(D358:D361)</f>
        <v>6650</v>
      </c>
      <c r="E357" s="5">
        <f>SUM(E358:E361)</f>
        <v>6650</v>
      </c>
      <c r="H357" s="41">
        <f t="shared" si="28"/>
        <v>6650</v>
      </c>
    </row>
    <row r="358" spans="1:8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outlineLevel="3">
      <c r="A360" s="29"/>
      <c r="B360" s="28" t="s">
        <v>288</v>
      </c>
      <c r="C360" s="30">
        <v>825</v>
      </c>
      <c r="D360" s="30">
        <f t="shared" si="35"/>
        <v>825</v>
      </c>
      <c r="E360" s="30">
        <f t="shared" si="35"/>
        <v>825</v>
      </c>
      <c r="H360" s="41">
        <f t="shared" si="28"/>
        <v>825</v>
      </c>
    </row>
    <row r="361" spans="1:8" outlineLevel="3">
      <c r="A361" s="29"/>
      <c r="B361" s="28" t="s">
        <v>289</v>
      </c>
      <c r="C361" s="30">
        <v>825</v>
      </c>
      <c r="D361" s="30">
        <f t="shared" si="35"/>
        <v>825</v>
      </c>
      <c r="E361" s="30">
        <f t="shared" si="35"/>
        <v>825</v>
      </c>
      <c r="H361" s="41">
        <f t="shared" si="28"/>
        <v>825</v>
      </c>
    </row>
    <row r="362" spans="1:8" outlineLevel="2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18000</v>
      </c>
      <c r="H362" s="41">
        <f t="shared" si="28"/>
        <v>18000</v>
      </c>
    </row>
    <row r="363" spans="1:8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4600</v>
      </c>
      <c r="D382" s="5">
        <f>SUM(D383:D387)</f>
        <v>4600</v>
      </c>
      <c r="E382" s="5">
        <f>SUM(E383:E387)</f>
        <v>4600</v>
      </c>
      <c r="H382" s="41">
        <f t="shared" si="28"/>
        <v>4600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1600</v>
      </c>
      <c r="D386" s="30">
        <f t="shared" si="40"/>
        <v>1600</v>
      </c>
      <c r="E386" s="30">
        <f t="shared" si="40"/>
        <v>1600</v>
      </c>
      <c r="H386" s="41">
        <f t="shared" ref="H386:H449" si="41">C386</f>
        <v>1600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4750</v>
      </c>
      <c r="D392" s="5">
        <f>SUM(D393:D394)</f>
        <v>4750</v>
      </c>
      <c r="E392" s="5">
        <f>SUM(E393:E394)</f>
        <v>4750</v>
      </c>
      <c r="H392" s="41">
        <f t="shared" si="41"/>
        <v>4750</v>
      </c>
    </row>
    <row r="393" spans="1:8" outlineLevel="3">
      <c r="A393" s="29"/>
      <c r="B393" s="28" t="s">
        <v>313</v>
      </c>
      <c r="C393" s="30">
        <v>750</v>
      </c>
      <c r="D393" s="30">
        <f>C393</f>
        <v>750</v>
      </c>
      <c r="E393" s="30">
        <f>D393</f>
        <v>750</v>
      </c>
      <c r="H393" s="41">
        <f t="shared" si="41"/>
        <v>750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150</v>
      </c>
      <c r="D396" s="30">
        <f t="shared" ref="D396:E398" si="43">C396</f>
        <v>150</v>
      </c>
      <c r="E396" s="30">
        <f t="shared" si="43"/>
        <v>150</v>
      </c>
      <c r="H396" s="41">
        <f t="shared" si="41"/>
        <v>150</v>
      </c>
    </row>
    <row r="397" spans="1:8" outlineLevel="3">
      <c r="A397" s="29"/>
      <c r="B397" s="28" t="s">
        <v>316</v>
      </c>
      <c r="C397" s="30">
        <v>350</v>
      </c>
      <c r="D397" s="30">
        <f t="shared" si="43"/>
        <v>350</v>
      </c>
      <c r="E397" s="30">
        <f t="shared" si="43"/>
        <v>350</v>
      </c>
      <c r="H397" s="41">
        <f t="shared" si="41"/>
        <v>350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  <c r="H409" s="41">
        <f t="shared" si="41"/>
        <v>2500</v>
      </c>
    </row>
    <row r="410" spans="1:8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22318.475999999999</v>
      </c>
      <c r="D429" s="5">
        <f>SUM(D430:D442)</f>
        <v>22318.475999999999</v>
      </c>
      <c r="E429" s="5">
        <f>SUM(E430:E442)</f>
        <v>22318.475999999999</v>
      </c>
      <c r="H429" s="41">
        <f t="shared" si="41"/>
        <v>22318.475999999999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18318.475999999999</v>
      </c>
      <c r="D431" s="30">
        <f t="shared" ref="D431:E442" si="49">C431</f>
        <v>18318.475999999999</v>
      </c>
      <c r="E431" s="30">
        <f t="shared" si="49"/>
        <v>18318.475999999999</v>
      </c>
      <c r="H431" s="41">
        <f t="shared" si="41"/>
        <v>18318.475999999999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18700</v>
      </c>
      <c r="D444" s="32">
        <f>D445+D454+D455+D459+D462+D463+D468+D474+D477+D480+D481+D450</f>
        <v>18700</v>
      </c>
      <c r="E444" s="32">
        <f>E445+E454+E455+E459+E462+E463+E468+E474+E477+E480+E481+E450</f>
        <v>18700</v>
      </c>
      <c r="H444" s="41">
        <f t="shared" si="41"/>
        <v>18700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700</v>
      </c>
      <c r="D463" s="5">
        <f>SUM(D464:D467)</f>
        <v>700</v>
      </c>
      <c r="E463" s="5">
        <f>SUM(E464:E467)</f>
        <v>700</v>
      </c>
      <c r="H463" s="41">
        <f t="shared" si="51"/>
        <v>700</v>
      </c>
    </row>
    <row r="464" spans="1:8" ht="15" customHeight="1" outlineLevel="3">
      <c r="A464" s="28"/>
      <c r="B464" s="28" t="s">
        <v>373</v>
      </c>
      <c r="C464" s="30">
        <v>200</v>
      </c>
      <c r="D464" s="30">
        <f>C464</f>
        <v>200</v>
      </c>
      <c r="E464" s="30">
        <f>D464</f>
        <v>200</v>
      </c>
      <c r="H464" s="41">
        <f t="shared" si="51"/>
        <v>200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27006</v>
      </c>
      <c r="D483" s="35">
        <f>D484+D504+D509+D522+D528+D538</f>
        <v>27006</v>
      </c>
      <c r="E483" s="35">
        <f>E484+E504+E509+E522+E528+E538</f>
        <v>27006</v>
      </c>
      <c r="G483" s="39" t="s">
        <v>592</v>
      </c>
      <c r="H483" s="41">
        <f t="shared" si="51"/>
        <v>27006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6400</v>
      </c>
      <c r="D484" s="32">
        <f>D485+D486+D490+D491+D494+D497+D500+D501+D502+D503</f>
        <v>6400</v>
      </c>
      <c r="E484" s="32">
        <f>E485+E486+E490+E491+E494+E497+E500+E501+E502+E503</f>
        <v>6400</v>
      </c>
      <c r="H484" s="41">
        <f t="shared" si="51"/>
        <v>6400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2100</v>
      </c>
      <c r="D486" s="5">
        <f>SUM(D487:D489)</f>
        <v>2100</v>
      </c>
      <c r="E486" s="5">
        <f>SUM(E487:E489)</f>
        <v>2100</v>
      </c>
      <c r="H486" s="41">
        <f t="shared" si="51"/>
        <v>2100</v>
      </c>
    </row>
    <row r="487" spans="1:10" ht="15" customHeight="1" outlineLevel="3">
      <c r="A487" s="28"/>
      <c r="B487" s="28" t="s">
        <v>393</v>
      </c>
      <c r="C487" s="30">
        <v>600</v>
      </c>
      <c r="D487" s="30">
        <f>C487</f>
        <v>600</v>
      </c>
      <c r="E487" s="30">
        <f>D487</f>
        <v>600</v>
      </c>
      <c r="H487" s="41">
        <f t="shared" si="51"/>
        <v>600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  <c r="H494" s="41">
        <f t="shared" si="51"/>
        <v>800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300</v>
      </c>
      <c r="D496" s="30">
        <f>C496</f>
        <v>300</v>
      </c>
      <c r="E496" s="30">
        <f>D496</f>
        <v>300</v>
      </c>
      <c r="H496" s="41">
        <f t="shared" si="51"/>
        <v>300</v>
      </c>
    </row>
    <row r="497" spans="1:12" outlineLevel="2">
      <c r="A497" s="6">
        <v>3302</v>
      </c>
      <c r="B497" s="4" t="s">
        <v>403</v>
      </c>
      <c r="C497" s="5">
        <f>SUM(C498:C499)</f>
        <v>3500</v>
      </c>
      <c r="D497" s="5">
        <f>SUM(D498:D499)</f>
        <v>3500</v>
      </c>
      <c r="E497" s="5">
        <f>SUM(E498:E499)</f>
        <v>3500</v>
      </c>
      <c r="H497" s="41">
        <f t="shared" si="51"/>
        <v>3500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2740</v>
      </c>
      <c r="D504" s="32">
        <f>SUM(D505:D508)</f>
        <v>2740</v>
      </c>
      <c r="E504" s="32">
        <f>SUM(E505:E508)</f>
        <v>2740</v>
      </c>
      <c r="H504" s="41">
        <f t="shared" si="51"/>
        <v>2740</v>
      </c>
    </row>
    <row r="505" spans="1:12" outlineLevel="2" collapsed="1">
      <c r="A505" s="6">
        <v>3303</v>
      </c>
      <c r="B505" s="4" t="s">
        <v>411</v>
      </c>
      <c r="C505" s="5">
        <v>2640</v>
      </c>
      <c r="D505" s="5">
        <f>C505</f>
        <v>2640</v>
      </c>
      <c r="E505" s="5">
        <f>D505</f>
        <v>2640</v>
      </c>
      <c r="H505" s="41">
        <f t="shared" si="51"/>
        <v>2640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17000</v>
      </c>
      <c r="D509" s="32">
        <f>D510+D511+D512+D513+D517+D518+D519+D520+D521</f>
        <v>17000</v>
      </c>
      <c r="E509" s="32">
        <f>E510+E511+E512+E513+E517+E518+E519+E520+E521</f>
        <v>17000</v>
      </c>
      <c r="F509" s="51"/>
      <c r="H509" s="41">
        <f t="shared" si="51"/>
        <v>17000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3500</v>
      </c>
      <c r="D513" s="5">
        <f>SUM(D514:D516)</f>
        <v>3500</v>
      </c>
      <c r="E513" s="5">
        <f>SUM(E514:E516)</f>
        <v>3500</v>
      </c>
      <c r="H513" s="41">
        <f t="shared" si="51"/>
        <v>3500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customHeight="1" outlineLevel="3">
      <c r="A515" s="29"/>
      <c r="B515" s="28" t="s">
        <v>420</v>
      </c>
      <c r="C515" s="30">
        <v>500</v>
      </c>
      <c r="D515" s="30">
        <f t="shared" si="62"/>
        <v>500</v>
      </c>
      <c r="E515" s="30">
        <f t="shared" si="62"/>
        <v>500</v>
      </c>
      <c r="H515" s="41">
        <f t="shared" si="63"/>
        <v>500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13000</v>
      </c>
      <c r="D520" s="5">
        <f t="shared" si="62"/>
        <v>13000</v>
      </c>
      <c r="E520" s="5">
        <f t="shared" si="62"/>
        <v>13000</v>
      </c>
      <c r="H520" s="41">
        <f t="shared" si="63"/>
        <v>13000</v>
      </c>
    </row>
    <row r="521" spans="1:8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866</v>
      </c>
      <c r="D538" s="32">
        <f>SUM(D539:D544)</f>
        <v>866</v>
      </c>
      <c r="E538" s="32">
        <f>SUM(E539:E544)</f>
        <v>866</v>
      </c>
      <c r="H538" s="41">
        <f t="shared" si="63"/>
        <v>866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866</v>
      </c>
      <c r="D540" s="5">
        <f t="shared" ref="D540:E543" si="66">C540</f>
        <v>866</v>
      </c>
      <c r="E540" s="5">
        <f t="shared" si="66"/>
        <v>866</v>
      </c>
      <c r="H540" s="41">
        <f t="shared" si="63"/>
        <v>866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1140.08</v>
      </c>
      <c r="D547" s="35">
        <f>D548+D549</f>
        <v>1140.08</v>
      </c>
      <c r="E547" s="35">
        <f>E548+E549</f>
        <v>1140.08</v>
      </c>
      <c r="G547" s="39" t="s">
        <v>593</v>
      </c>
      <c r="H547" s="41">
        <f t="shared" si="63"/>
        <v>1140.08</v>
      </c>
      <c r="I547" s="42"/>
      <c r="J547" s="40" t="b">
        <f>AND(H547=I547)</f>
        <v>0</v>
      </c>
    </row>
    <row r="548" spans="1:10" outlineLevel="1">
      <c r="A548" s="153" t="s">
        <v>450</v>
      </c>
      <c r="B548" s="154"/>
      <c r="C548" s="32">
        <v>1140.08</v>
      </c>
      <c r="D548" s="32">
        <f>C548</f>
        <v>1140.08</v>
      </c>
      <c r="E548" s="32">
        <f>D548</f>
        <v>1140.08</v>
      </c>
      <c r="H548" s="41">
        <f t="shared" si="63"/>
        <v>1140.08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34343.444000000003</v>
      </c>
      <c r="D550" s="36">
        <f>D551</f>
        <v>34343.444000000003</v>
      </c>
      <c r="E550" s="36">
        <f>E551</f>
        <v>34343.444000000003</v>
      </c>
      <c r="G550" s="39" t="s">
        <v>59</v>
      </c>
      <c r="H550" s="41">
        <f t="shared" si="63"/>
        <v>34343.444000000003</v>
      </c>
      <c r="I550" s="42"/>
      <c r="J550" s="40" t="b">
        <f>AND(H550=I550)</f>
        <v>0</v>
      </c>
    </row>
    <row r="551" spans="1:10">
      <c r="A551" s="155" t="s">
        <v>456</v>
      </c>
      <c r="B551" s="156"/>
      <c r="C551" s="33">
        <f>C552+C556</f>
        <v>34343.444000000003</v>
      </c>
      <c r="D551" s="33">
        <f>D552+D556</f>
        <v>34343.444000000003</v>
      </c>
      <c r="E551" s="33">
        <f>E552+E556</f>
        <v>34343.444000000003</v>
      </c>
      <c r="G551" s="39" t="s">
        <v>594</v>
      </c>
      <c r="H551" s="41">
        <f t="shared" si="63"/>
        <v>34343.444000000003</v>
      </c>
      <c r="I551" s="42"/>
      <c r="J551" s="40" t="b">
        <f>AND(H551=I551)</f>
        <v>0</v>
      </c>
    </row>
    <row r="552" spans="1:10" outlineLevel="1">
      <c r="A552" s="153" t="s">
        <v>457</v>
      </c>
      <c r="B552" s="154"/>
      <c r="C552" s="32">
        <f>SUM(C553:C555)</f>
        <v>34343.444000000003</v>
      </c>
      <c r="D552" s="32">
        <f>SUM(D553:D555)</f>
        <v>34343.444000000003</v>
      </c>
      <c r="E552" s="32">
        <f>SUM(E553:E555)</f>
        <v>34343.444000000003</v>
      </c>
      <c r="H552" s="41">
        <f t="shared" si="63"/>
        <v>34343.444000000003</v>
      </c>
    </row>
    <row r="553" spans="1:10" outlineLevel="2" collapsed="1">
      <c r="A553" s="6">
        <v>5500</v>
      </c>
      <c r="B553" s="4" t="s">
        <v>458</v>
      </c>
      <c r="C553" s="5">
        <v>34343.444000000003</v>
      </c>
      <c r="D553" s="5">
        <f t="shared" ref="D553:E555" si="67">C553</f>
        <v>34343.444000000003</v>
      </c>
      <c r="E553" s="5">
        <f t="shared" si="67"/>
        <v>34343.444000000003</v>
      </c>
      <c r="H553" s="41">
        <f t="shared" si="63"/>
        <v>34343.444000000003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486999.99999999994</v>
      </c>
      <c r="D559" s="37">
        <f>D560+D716+D725</f>
        <v>486999.99999999994</v>
      </c>
      <c r="E559" s="37">
        <f>E560+E716+E725</f>
        <v>486999.99999999994</v>
      </c>
      <c r="G559" s="39" t="s">
        <v>62</v>
      </c>
      <c r="H559" s="41">
        <f t="shared" si="63"/>
        <v>486999.99999999994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464047.44899999996</v>
      </c>
      <c r="D560" s="36">
        <f>D561+D638+D642+D645</f>
        <v>464047.44899999996</v>
      </c>
      <c r="E560" s="36">
        <f>E561+E638+E642+E645</f>
        <v>464047.44899999996</v>
      </c>
      <c r="G560" s="39" t="s">
        <v>61</v>
      </c>
      <c r="H560" s="41">
        <f t="shared" si="63"/>
        <v>464047.44899999996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462426.70699999994</v>
      </c>
      <c r="D561" s="38">
        <f>D562+D567+D568+D569+D576+D577+D581+D584+D585+D586+D587+D592+D595+D599+D603+D610+D616+D628</f>
        <v>462426.70699999994</v>
      </c>
      <c r="E561" s="38">
        <f>E562+E567+E568+E569+E576+E577+E581+E584+E585+E586+E587+E592+E595+E599+E603+E610+E616+E628</f>
        <v>462426.70699999994</v>
      </c>
      <c r="G561" s="39" t="s">
        <v>595</v>
      </c>
      <c r="H561" s="41">
        <f t="shared" si="63"/>
        <v>462426.70699999994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7641.1130000000003</v>
      </c>
      <c r="D562" s="32">
        <f>SUM(D563:D566)</f>
        <v>7641.1130000000003</v>
      </c>
      <c r="E562" s="32">
        <f>SUM(E563:E566)</f>
        <v>7641.1130000000003</v>
      </c>
      <c r="H562" s="41">
        <f t="shared" si="63"/>
        <v>7641.1130000000003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7641.1130000000003</v>
      </c>
      <c r="D566" s="5">
        <f t="shared" si="68"/>
        <v>7641.1130000000003</v>
      </c>
      <c r="E566" s="5">
        <f t="shared" si="68"/>
        <v>7641.1130000000003</v>
      </c>
      <c r="H566" s="41">
        <f t="shared" si="63"/>
        <v>7641.1130000000003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8869.6020000000008</v>
      </c>
      <c r="D569" s="32">
        <f>SUM(D570:D575)</f>
        <v>8869.6020000000008</v>
      </c>
      <c r="E569" s="32">
        <f>SUM(E570:E575)</f>
        <v>8869.6020000000008</v>
      </c>
      <c r="H569" s="41">
        <f t="shared" si="63"/>
        <v>8869.6020000000008</v>
      </c>
    </row>
    <row r="570" spans="1:10" outlineLevel="2">
      <c r="A570" s="7">
        <v>6603</v>
      </c>
      <c r="B570" s="4" t="s">
        <v>474</v>
      </c>
      <c r="C570" s="5">
        <v>8869.6020000000008</v>
      </c>
      <c r="D570" s="5">
        <f>C570</f>
        <v>8869.6020000000008</v>
      </c>
      <c r="E570" s="5">
        <f>D570</f>
        <v>8869.6020000000008</v>
      </c>
      <c r="H570" s="41">
        <f t="shared" si="63"/>
        <v>8869.6020000000008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17986</v>
      </c>
      <c r="D577" s="32">
        <f>SUM(D578:D580)</f>
        <v>17986</v>
      </c>
      <c r="E577" s="32">
        <f>SUM(E578:E580)</f>
        <v>17986</v>
      </c>
      <c r="H577" s="41">
        <f t="shared" si="63"/>
        <v>17986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17986</v>
      </c>
      <c r="D580" s="5">
        <f t="shared" si="70"/>
        <v>17986</v>
      </c>
      <c r="E580" s="5">
        <f t="shared" si="70"/>
        <v>17986</v>
      </c>
      <c r="H580" s="41">
        <f t="shared" si="71"/>
        <v>17986</v>
      </c>
    </row>
    <row r="581" spans="1:8" outlineLevel="1">
      <c r="A581" s="153" t="s">
        <v>485</v>
      </c>
      <c r="B581" s="15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20000</v>
      </c>
      <c r="D585" s="32">
        <f t="shared" si="72"/>
        <v>20000</v>
      </c>
      <c r="E585" s="32">
        <f t="shared" si="72"/>
        <v>20000</v>
      </c>
      <c r="H585" s="41">
        <f t="shared" si="71"/>
        <v>20000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50000</v>
      </c>
      <c r="D595" s="32">
        <f>SUM(D596:D598)</f>
        <v>50000</v>
      </c>
      <c r="E595" s="32">
        <f>SUM(E596:E598)</f>
        <v>50000</v>
      </c>
      <c r="H595" s="41">
        <f t="shared" si="71"/>
        <v>50000</v>
      </c>
    </row>
    <row r="596" spans="1:8" outlineLevel="2">
      <c r="A596" s="7">
        <v>6612</v>
      </c>
      <c r="B596" s="4" t="s">
        <v>499</v>
      </c>
      <c r="C596" s="5">
        <v>50000</v>
      </c>
      <c r="D596" s="5">
        <f>C596</f>
        <v>50000</v>
      </c>
      <c r="E596" s="5">
        <f>D596</f>
        <v>50000</v>
      </c>
      <c r="H596" s="41">
        <f t="shared" si="71"/>
        <v>50000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71796.141999999993</v>
      </c>
      <c r="D599" s="32">
        <f>SUM(D600:D602)</f>
        <v>71796.141999999993</v>
      </c>
      <c r="E599" s="32">
        <f>SUM(E600:E602)</f>
        <v>71796.141999999993</v>
      </c>
      <c r="H599" s="41">
        <f t="shared" si="71"/>
        <v>71796.141999999993</v>
      </c>
    </row>
    <row r="600" spans="1:8" outlineLevel="2">
      <c r="A600" s="7">
        <v>6613</v>
      </c>
      <c r="B600" s="4" t="s">
        <v>504</v>
      </c>
      <c r="C600" s="5">
        <v>8350</v>
      </c>
      <c r="D600" s="5">
        <f t="shared" ref="D600:E602" si="75">C600</f>
        <v>8350</v>
      </c>
      <c r="E600" s="5">
        <f t="shared" si="75"/>
        <v>8350</v>
      </c>
      <c r="H600" s="41">
        <f t="shared" si="71"/>
        <v>8350</v>
      </c>
    </row>
    <row r="601" spans="1:8" outlineLevel="2">
      <c r="A601" s="7">
        <v>6613</v>
      </c>
      <c r="B601" s="4" t="s">
        <v>505</v>
      </c>
      <c r="C601" s="5">
        <v>63446.142</v>
      </c>
      <c r="D601" s="5">
        <f t="shared" si="75"/>
        <v>63446.142</v>
      </c>
      <c r="E601" s="5">
        <f t="shared" si="75"/>
        <v>63446.142</v>
      </c>
      <c r="H601" s="41">
        <f t="shared" si="71"/>
        <v>63446.142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4448.0519999999997</v>
      </c>
      <c r="D603" s="32">
        <f>SUM(D604:D609)</f>
        <v>4448.0519999999997</v>
      </c>
      <c r="E603" s="32">
        <f>SUM(E604:E609)</f>
        <v>4448.0519999999997</v>
      </c>
      <c r="H603" s="41">
        <f t="shared" si="71"/>
        <v>4448.0519999999997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4448.0519999999997</v>
      </c>
      <c r="D609" s="5">
        <f t="shared" si="76"/>
        <v>4448.0519999999997</v>
      </c>
      <c r="E609" s="5">
        <f t="shared" si="76"/>
        <v>4448.0519999999997</v>
      </c>
      <c r="H609" s="41">
        <f t="shared" si="71"/>
        <v>4448.0519999999997</v>
      </c>
    </row>
    <row r="610" spans="1:8" outlineLevel="1">
      <c r="A610" s="153" t="s">
        <v>513</v>
      </c>
      <c r="B610" s="154"/>
      <c r="C610" s="32">
        <f>SUM(C611:C615)</f>
        <v>79939.804999999993</v>
      </c>
      <c r="D610" s="32">
        <f>SUM(D611:D615)</f>
        <v>79939.804999999993</v>
      </c>
      <c r="E610" s="32">
        <f>SUM(E611:E615)</f>
        <v>79939.804999999993</v>
      </c>
      <c r="H610" s="41">
        <f t="shared" si="71"/>
        <v>79939.804999999993</v>
      </c>
    </row>
    <row r="611" spans="1:8" outlineLevel="2">
      <c r="A611" s="7">
        <v>6615</v>
      </c>
      <c r="B611" s="4" t="s">
        <v>514</v>
      </c>
      <c r="C611" s="5">
        <v>1000</v>
      </c>
      <c r="D611" s="5">
        <f>C611</f>
        <v>1000</v>
      </c>
      <c r="E611" s="5">
        <f>D611</f>
        <v>1000</v>
      </c>
      <c r="H611" s="41">
        <f t="shared" si="71"/>
        <v>1000</v>
      </c>
    </row>
    <row r="612" spans="1:8" outlineLevel="2">
      <c r="A612" s="7">
        <v>6615</v>
      </c>
      <c r="B612" s="4" t="s">
        <v>515</v>
      </c>
      <c r="C612" s="5">
        <v>8439.8050000000003</v>
      </c>
      <c r="D612" s="5">
        <f t="shared" ref="D612:E615" si="77">C612</f>
        <v>8439.8050000000003</v>
      </c>
      <c r="E612" s="5">
        <f t="shared" si="77"/>
        <v>8439.8050000000003</v>
      </c>
      <c r="H612" s="41">
        <f t="shared" si="71"/>
        <v>8439.8050000000003</v>
      </c>
    </row>
    <row r="613" spans="1:8" outlineLevel="2">
      <c r="A613" s="7">
        <v>6615</v>
      </c>
      <c r="B613" s="4" t="s">
        <v>516</v>
      </c>
      <c r="C613" s="5">
        <v>70000</v>
      </c>
      <c r="D613" s="5">
        <f t="shared" si="77"/>
        <v>70000</v>
      </c>
      <c r="E613" s="5">
        <f t="shared" si="77"/>
        <v>70000</v>
      </c>
      <c r="H613" s="41">
        <f t="shared" si="71"/>
        <v>70000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500</v>
      </c>
      <c r="D615" s="5">
        <f t="shared" si="77"/>
        <v>500</v>
      </c>
      <c r="E615" s="5">
        <f t="shared" si="77"/>
        <v>500</v>
      </c>
      <c r="H615" s="41">
        <f t="shared" si="71"/>
        <v>500</v>
      </c>
    </row>
    <row r="616" spans="1:8" outlineLevel="1">
      <c r="A616" s="153" t="s">
        <v>519</v>
      </c>
      <c r="B616" s="154"/>
      <c r="C616" s="32">
        <f>SUM(C617:C627)</f>
        <v>201745.99299999999</v>
      </c>
      <c r="D616" s="32">
        <f>SUM(D617:D627)</f>
        <v>201745.99299999999</v>
      </c>
      <c r="E616" s="32">
        <f>SUM(E617:E627)</f>
        <v>201745.99299999999</v>
      </c>
      <c r="H616" s="41">
        <f t="shared" si="71"/>
        <v>201745.99299999999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5017.2449999999999</v>
      </c>
      <c r="D618" s="5">
        <f t="shared" ref="D618:E627" si="78">C618</f>
        <v>5017.2449999999999</v>
      </c>
      <c r="E618" s="5">
        <f t="shared" si="78"/>
        <v>5017.2449999999999</v>
      </c>
      <c r="H618" s="41">
        <f t="shared" si="71"/>
        <v>5017.2449999999999</v>
      </c>
    </row>
    <row r="619" spans="1:8" outlineLevel="2">
      <c r="A619" s="7">
        <v>6616</v>
      </c>
      <c r="B619" s="4" t="s">
        <v>522</v>
      </c>
      <c r="C619" s="5">
        <v>190000</v>
      </c>
      <c r="D619" s="5">
        <f t="shared" si="78"/>
        <v>190000</v>
      </c>
      <c r="E619" s="5">
        <f t="shared" si="78"/>
        <v>190000</v>
      </c>
      <c r="H619" s="41">
        <f t="shared" si="71"/>
        <v>190000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6728.7479999999996</v>
      </c>
      <c r="D623" s="5">
        <f t="shared" si="78"/>
        <v>6728.7479999999996</v>
      </c>
      <c r="E623" s="5">
        <f t="shared" si="78"/>
        <v>6728.7479999999996</v>
      </c>
      <c r="H623" s="41">
        <f t="shared" si="71"/>
        <v>6728.7479999999996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1620.742</v>
      </c>
      <c r="D642" s="38">
        <f>D643+D644</f>
        <v>1620.742</v>
      </c>
      <c r="E642" s="38">
        <f>E643+E644</f>
        <v>1620.742</v>
      </c>
      <c r="G642" s="39" t="s">
        <v>597</v>
      </c>
      <c r="H642" s="41">
        <f t="shared" ref="H642:H705" si="81">C642</f>
        <v>1620.742</v>
      </c>
      <c r="I642" s="42"/>
      <c r="J642" s="40" t="b">
        <f>AND(H642=I642)</f>
        <v>0</v>
      </c>
    </row>
    <row r="643" spans="1:10" outlineLevel="1">
      <c r="A643" s="153" t="s">
        <v>546</v>
      </c>
      <c r="B643" s="154"/>
      <c r="C643" s="32">
        <v>1620.742</v>
      </c>
      <c r="D643" s="32">
        <f>C643</f>
        <v>1620.742</v>
      </c>
      <c r="E643" s="32">
        <f>D643</f>
        <v>1620.742</v>
      </c>
      <c r="H643" s="41">
        <f t="shared" si="81"/>
        <v>1620.742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22952.550999999999</v>
      </c>
      <c r="D716" s="36">
        <f>D717</f>
        <v>22952.550999999999</v>
      </c>
      <c r="E716" s="36">
        <f>E717</f>
        <v>22952.550999999999</v>
      </c>
      <c r="G716" s="39" t="s">
        <v>66</v>
      </c>
      <c r="H716" s="41">
        <f t="shared" si="92"/>
        <v>22952.550999999999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22952.550999999999</v>
      </c>
      <c r="D717" s="33">
        <f>D718+D722</f>
        <v>22952.550999999999</v>
      </c>
      <c r="E717" s="33">
        <f>E718+E722</f>
        <v>22952.550999999999</v>
      </c>
      <c r="G717" s="39" t="s">
        <v>599</v>
      </c>
      <c r="H717" s="41">
        <f t="shared" si="92"/>
        <v>22952.550999999999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22952.550999999999</v>
      </c>
      <c r="D718" s="31">
        <f>SUM(D719:D721)</f>
        <v>22952.550999999999</v>
      </c>
      <c r="E718" s="31">
        <f>SUM(E719:E721)</f>
        <v>22952.550999999999</v>
      </c>
      <c r="H718" s="41">
        <f t="shared" si="92"/>
        <v>22952.550999999999</v>
      </c>
    </row>
    <row r="719" spans="1:10" ht="15" customHeight="1" outlineLevel="2">
      <c r="A719" s="6">
        <v>10950</v>
      </c>
      <c r="B719" s="4" t="s">
        <v>572</v>
      </c>
      <c r="C719" s="5">
        <v>22952.550999999999</v>
      </c>
      <c r="D719" s="5">
        <f>C719</f>
        <v>22952.550999999999</v>
      </c>
      <c r="E719" s="5">
        <f>D719</f>
        <v>22952.550999999999</v>
      </c>
      <c r="H719" s="41">
        <f t="shared" si="92"/>
        <v>22952.550999999999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4" zoomScale="120" zoomScaleNormal="120" workbookViewId="0">
      <selection activeCell="H719" sqref="H719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4.7109375" customWidth="1"/>
    <col min="4" max="5" width="13.85546875" bestFit="1" customWidth="1"/>
    <col min="7" max="7" width="15.5703125" bestFit="1" customWidth="1"/>
    <col min="8" max="8" width="24.140625" customWidth="1"/>
    <col min="9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1" t="s">
        <v>853</v>
      </c>
      <c r="E1" s="141" t="s">
        <v>852</v>
      </c>
      <c r="G1" s="43" t="s">
        <v>31</v>
      </c>
      <c r="H1" s="44">
        <f>C2+C114</f>
        <v>1137000</v>
      </c>
      <c r="I1" s="45"/>
      <c r="J1" s="46" t="b">
        <f>AND(H1=I1)</f>
        <v>0</v>
      </c>
    </row>
    <row r="2" spans="1:14">
      <c r="A2" s="143" t="s">
        <v>60</v>
      </c>
      <c r="B2" s="143"/>
      <c r="C2" s="26">
        <f>C3+C67</f>
        <v>837000</v>
      </c>
      <c r="D2" s="26">
        <f>D3+D67</f>
        <v>837000</v>
      </c>
      <c r="E2" s="26">
        <f>E3+E67</f>
        <v>837000</v>
      </c>
      <c r="G2" s="39" t="s">
        <v>60</v>
      </c>
      <c r="H2" s="41">
        <f>C2</f>
        <v>837000</v>
      </c>
      <c r="I2" s="42"/>
      <c r="J2" s="40" t="b">
        <f>AND(H2=I2)</f>
        <v>0</v>
      </c>
    </row>
    <row r="3" spans="1:14">
      <c r="A3" s="144" t="s">
        <v>578</v>
      </c>
      <c r="B3" s="144"/>
      <c r="C3" s="23">
        <f>C4+C11+C38+C61</f>
        <v>467000</v>
      </c>
      <c r="D3" s="23">
        <f>D4+D11+D38+D61</f>
        <v>467000</v>
      </c>
      <c r="E3" s="23">
        <f>E4+E11+E38+E61</f>
        <v>467000</v>
      </c>
      <c r="G3" s="39" t="s">
        <v>57</v>
      </c>
      <c r="H3" s="41">
        <f t="shared" ref="H3:H66" si="0">C3</f>
        <v>467000</v>
      </c>
      <c r="I3" s="42"/>
      <c r="J3" s="40" t="b">
        <f>AND(H3=I3)</f>
        <v>0</v>
      </c>
    </row>
    <row r="4" spans="1:14" ht="15" customHeight="1">
      <c r="A4" s="145" t="s">
        <v>124</v>
      </c>
      <c r="B4" s="146"/>
      <c r="C4" s="21">
        <f>SUM(C5:C10)</f>
        <v>94000</v>
      </c>
      <c r="D4" s="21">
        <f>SUM(D5:D10)</f>
        <v>94000</v>
      </c>
      <c r="E4" s="21">
        <f>SUM(E5:E10)</f>
        <v>94000</v>
      </c>
      <c r="F4" s="17"/>
      <c r="G4" s="39" t="s">
        <v>53</v>
      </c>
      <c r="H4" s="41">
        <f t="shared" si="0"/>
        <v>94000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287000</v>
      </c>
      <c r="D11" s="21">
        <f>SUM(D12:D37)</f>
        <v>287000</v>
      </c>
      <c r="E11" s="21">
        <f>SUM(E12:E37)</f>
        <v>287000</v>
      </c>
      <c r="F11" s="17"/>
      <c r="G11" s="39" t="s">
        <v>54</v>
      </c>
      <c r="H11" s="41">
        <f t="shared" si="0"/>
        <v>287000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270100</v>
      </c>
      <c r="D12" s="2">
        <f>C12</f>
        <v>270100</v>
      </c>
      <c r="E12" s="2">
        <f>D12</f>
        <v>270100</v>
      </c>
      <c r="H12" s="41">
        <f t="shared" si="0"/>
        <v>270100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3600</v>
      </c>
      <c r="D32" s="2">
        <f t="shared" si="3"/>
        <v>3600</v>
      </c>
      <c r="E32" s="2">
        <f t="shared" si="3"/>
        <v>3600</v>
      </c>
      <c r="H32" s="41">
        <f t="shared" si="0"/>
        <v>3600</v>
      </c>
    </row>
    <row r="33" spans="1:10" outlineLevel="1">
      <c r="A33" s="3">
        <v>2403</v>
      </c>
      <c r="B33" s="1" t="s">
        <v>144</v>
      </c>
      <c r="C33" s="2">
        <v>600</v>
      </c>
      <c r="D33" s="2">
        <f t="shared" si="3"/>
        <v>600</v>
      </c>
      <c r="E33" s="2">
        <f t="shared" si="3"/>
        <v>600</v>
      </c>
      <c r="H33" s="41">
        <f t="shared" si="0"/>
        <v>600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2200</v>
      </c>
      <c r="D36" s="2">
        <f t="shared" si="3"/>
        <v>2200</v>
      </c>
      <c r="E36" s="2">
        <f t="shared" si="3"/>
        <v>2200</v>
      </c>
      <c r="H36" s="41">
        <f t="shared" si="0"/>
        <v>2200</v>
      </c>
    </row>
    <row r="37" spans="1:10" outlineLevel="1">
      <c r="A37" s="3">
        <v>2499</v>
      </c>
      <c r="B37" s="1" t="s">
        <v>10</v>
      </c>
      <c r="C37" s="15">
        <v>4000</v>
      </c>
      <c r="D37" s="2">
        <f t="shared" si="3"/>
        <v>4000</v>
      </c>
      <c r="E37" s="2">
        <f t="shared" si="3"/>
        <v>4000</v>
      </c>
      <c r="H37" s="41">
        <f t="shared" si="0"/>
        <v>4000</v>
      </c>
    </row>
    <row r="38" spans="1:10">
      <c r="A38" s="145" t="s">
        <v>145</v>
      </c>
      <c r="B38" s="146"/>
      <c r="C38" s="21">
        <f>SUM(C39:C60)</f>
        <v>81000</v>
      </c>
      <c r="D38" s="21">
        <f>SUM(D39:D60)</f>
        <v>81000</v>
      </c>
      <c r="E38" s="21">
        <f>SUM(E39:E60)</f>
        <v>81000</v>
      </c>
      <c r="G38" s="39" t="s">
        <v>55</v>
      </c>
      <c r="H38" s="41">
        <f t="shared" si="0"/>
        <v>81000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250</v>
      </c>
      <c r="D44" s="2">
        <f t="shared" si="4"/>
        <v>250</v>
      </c>
      <c r="E44" s="2">
        <f t="shared" si="4"/>
        <v>250</v>
      </c>
      <c r="H44" s="41">
        <f t="shared" si="0"/>
        <v>250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>
        <v>50</v>
      </c>
      <c r="D52" s="2">
        <f t="shared" si="4"/>
        <v>50</v>
      </c>
      <c r="E52" s="2">
        <f t="shared" si="4"/>
        <v>50</v>
      </c>
      <c r="H52" s="41">
        <f t="shared" si="0"/>
        <v>50</v>
      </c>
    </row>
    <row r="53" spans="1:10" outlineLevel="1">
      <c r="A53" s="20">
        <v>3301</v>
      </c>
      <c r="B53" s="20" t="s">
        <v>18</v>
      </c>
      <c r="C53" s="2">
        <v>100</v>
      </c>
      <c r="D53" s="2">
        <f t="shared" si="4"/>
        <v>100</v>
      </c>
      <c r="E53" s="2">
        <f t="shared" si="4"/>
        <v>100</v>
      </c>
      <c r="H53" s="41">
        <f t="shared" si="0"/>
        <v>100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5" t="s">
        <v>158</v>
      </c>
      <c r="B61" s="146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>
        <f t="shared" si="0"/>
        <v>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5000</v>
      </c>
      <c r="D64" s="2">
        <f t="shared" si="6"/>
        <v>5000</v>
      </c>
      <c r="E64" s="2">
        <f t="shared" si="6"/>
        <v>5000</v>
      </c>
      <c r="H64" s="41">
        <f t="shared" si="0"/>
        <v>5000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370000</v>
      </c>
      <c r="D67" s="25">
        <f>D97+D68</f>
        <v>370000</v>
      </c>
      <c r="E67" s="25">
        <f>E97+E68</f>
        <v>370000</v>
      </c>
      <c r="G67" s="39" t="s">
        <v>59</v>
      </c>
      <c r="H67" s="41">
        <f t="shared" ref="H67:H130" si="7">C67</f>
        <v>370000</v>
      </c>
      <c r="I67" s="42"/>
      <c r="J67" s="40" t="b">
        <f>AND(H67=I67)</f>
        <v>0</v>
      </c>
    </row>
    <row r="68" spans="1:10">
      <c r="A68" s="145" t="s">
        <v>163</v>
      </c>
      <c r="B68" s="146"/>
      <c r="C68" s="21">
        <f>SUM(C69:C96)</f>
        <v>50000</v>
      </c>
      <c r="D68" s="21">
        <f>SUM(D69:D96)</f>
        <v>50000</v>
      </c>
      <c r="E68" s="21">
        <f>SUM(E69:E96)</f>
        <v>50000</v>
      </c>
      <c r="G68" s="39" t="s">
        <v>56</v>
      </c>
      <c r="H68" s="41">
        <f t="shared" si="7"/>
        <v>50000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1400</v>
      </c>
      <c r="D82" s="2">
        <f t="shared" si="8"/>
        <v>1400</v>
      </c>
      <c r="E82" s="2">
        <f t="shared" si="8"/>
        <v>1400</v>
      </c>
      <c r="H82" s="41">
        <f t="shared" si="7"/>
        <v>1400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7600</v>
      </c>
      <c r="D95" s="2">
        <f t="shared" si="9"/>
        <v>7600</v>
      </c>
      <c r="E95" s="2">
        <f t="shared" si="9"/>
        <v>7600</v>
      </c>
      <c r="H95" s="41">
        <f t="shared" si="7"/>
        <v>7600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320000</v>
      </c>
      <c r="D97" s="21">
        <f>SUM(D98:D113)</f>
        <v>320000</v>
      </c>
      <c r="E97" s="21">
        <f>SUM(E98:E113)</f>
        <v>320000</v>
      </c>
      <c r="G97" s="39" t="s">
        <v>58</v>
      </c>
      <c r="H97" s="41">
        <f t="shared" si="7"/>
        <v>320000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173000</v>
      </c>
      <c r="D98" s="2">
        <f>C98</f>
        <v>173000</v>
      </c>
      <c r="E98" s="2">
        <f>D98</f>
        <v>173000</v>
      </c>
      <c r="H98" s="41">
        <f t="shared" si="7"/>
        <v>173000</v>
      </c>
    </row>
    <row r="99" spans="1:10" ht="15" customHeight="1" outlineLevel="1">
      <c r="A99" s="3">
        <v>6002</v>
      </c>
      <c r="B99" s="1" t="s">
        <v>185</v>
      </c>
      <c r="C99" s="2">
        <v>139000</v>
      </c>
      <c r="D99" s="2">
        <f t="shared" ref="D99:E113" si="10">C99</f>
        <v>139000</v>
      </c>
      <c r="E99" s="2">
        <f t="shared" si="10"/>
        <v>139000</v>
      </c>
      <c r="H99" s="41">
        <f t="shared" si="7"/>
        <v>139000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5000</v>
      </c>
      <c r="D105" s="2">
        <f t="shared" si="10"/>
        <v>5000</v>
      </c>
      <c r="E105" s="2">
        <f t="shared" si="10"/>
        <v>5000</v>
      </c>
      <c r="H105" s="41">
        <f t="shared" si="7"/>
        <v>5000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300000</v>
      </c>
      <c r="D114" s="26">
        <f>D115+D152+D177</f>
        <v>300000</v>
      </c>
      <c r="E114" s="26">
        <f>E115+E152+E177</f>
        <v>300000</v>
      </c>
      <c r="G114" s="39" t="s">
        <v>62</v>
      </c>
      <c r="H114" s="41">
        <f t="shared" si="7"/>
        <v>300000</v>
      </c>
      <c r="I114" s="42"/>
      <c r="J114" s="40" t="b">
        <f>AND(H114=I114)</f>
        <v>0</v>
      </c>
    </row>
    <row r="115" spans="1:10">
      <c r="A115" s="147" t="s">
        <v>580</v>
      </c>
      <c r="B115" s="148"/>
      <c r="C115" s="23">
        <f>C116+C135</f>
        <v>287050.08</v>
      </c>
      <c r="D115" s="23">
        <f>D116+D135</f>
        <v>287050.08</v>
      </c>
      <c r="E115" s="23">
        <f>E116+E135</f>
        <v>287050.08</v>
      </c>
      <c r="G115" s="39" t="s">
        <v>61</v>
      </c>
      <c r="H115" s="41">
        <f t="shared" si="7"/>
        <v>287050.08</v>
      </c>
      <c r="I115" s="42"/>
      <c r="J115" s="40" t="b">
        <f>AND(H115=I115)</f>
        <v>0</v>
      </c>
    </row>
    <row r="116" spans="1:10" ht="15" customHeight="1">
      <c r="A116" s="145" t="s">
        <v>195</v>
      </c>
      <c r="B116" s="146"/>
      <c r="C116" s="21">
        <f>C117+C120+C123+C126+C129+C132</f>
        <v>150000</v>
      </c>
      <c r="D116" s="21">
        <f>D117+D120+D123+D126+D129+D132</f>
        <v>150000</v>
      </c>
      <c r="E116" s="21">
        <f>E117+E120+E123+E126+E129+E132</f>
        <v>150000</v>
      </c>
      <c r="G116" s="39" t="s">
        <v>583</v>
      </c>
      <c r="H116" s="41">
        <f t="shared" si="7"/>
        <v>150000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150000</v>
      </c>
      <c r="D123" s="2">
        <f>D124+D125</f>
        <v>150000</v>
      </c>
      <c r="E123" s="2">
        <f>E124+E125</f>
        <v>150000</v>
      </c>
      <c r="H123" s="41">
        <f t="shared" si="7"/>
        <v>150000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>
        <v>150000</v>
      </c>
      <c r="D125" s="128">
        <f>C125</f>
        <v>150000</v>
      </c>
      <c r="E125" s="128">
        <f>D125</f>
        <v>150000</v>
      </c>
      <c r="H125" s="41">
        <f t="shared" si="7"/>
        <v>150000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5" t="s">
        <v>202</v>
      </c>
      <c r="B135" s="146"/>
      <c r="C135" s="21">
        <f>C136+C140+C143+C146+C149</f>
        <v>137050.08000000002</v>
      </c>
      <c r="D135" s="21">
        <f>D136+D140+D143+D146+D149</f>
        <v>137050.08000000002</v>
      </c>
      <c r="E135" s="21">
        <f>E136+E140+E143+E146+E149</f>
        <v>137050.08000000002</v>
      </c>
      <c r="G135" s="39" t="s">
        <v>584</v>
      </c>
      <c r="H135" s="41">
        <f t="shared" si="11"/>
        <v>137050.08000000002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37282.660000000003</v>
      </c>
      <c r="D136" s="2">
        <f>D137+D138+D139</f>
        <v>37282.660000000003</v>
      </c>
      <c r="E136" s="2">
        <f>E137+E138+E139</f>
        <v>37282.660000000003</v>
      </c>
      <c r="H136" s="41">
        <f t="shared" si="11"/>
        <v>37282.660000000003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15000</v>
      </c>
      <c r="D138" s="128">
        <f t="shared" ref="D138:E139" si="12">C138</f>
        <v>15000</v>
      </c>
      <c r="E138" s="128">
        <f t="shared" si="12"/>
        <v>15000</v>
      </c>
      <c r="H138" s="41">
        <f t="shared" si="11"/>
        <v>15000</v>
      </c>
    </row>
    <row r="139" spans="1:10" ht="15" customHeight="1" outlineLevel="2">
      <c r="A139" s="130"/>
      <c r="B139" s="129" t="s">
        <v>861</v>
      </c>
      <c r="C139" s="128">
        <v>22282.66</v>
      </c>
      <c r="D139" s="128">
        <f t="shared" si="12"/>
        <v>22282.66</v>
      </c>
      <c r="E139" s="128">
        <f t="shared" si="12"/>
        <v>22282.66</v>
      </c>
      <c r="H139" s="41">
        <f t="shared" si="11"/>
        <v>22282.66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3401.748</v>
      </c>
      <c r="D146" s="2">
        <f>D147+D148</f>
        <v>3401.748</v>
      </c>
      <c r="E146" s="2">
        <f>E147+E148</f>
        <v>3401.748</v>
      </c>
      <c r="H146" s="41">
        <f t="shared" si="11"/>
        <v>3401.748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>
        <v>3401.748</v>
      </c>
      <c r="D148" s="128">
        <f>C148</f>
        <v>3401.748</v>
      </c>
      <c r="E148" s="128">
        <f>D148</f>
        <v>3401.748</v>
      </c>
      <c r="H148" s="41">
        <f t="shared" si="11"/>
        <v>3401.748</v>
      </c>
    </row>
    <row r="149" spans="1:10" ht="15" customHeight="1" outlineLevel="1">
      <c r="A149" s="3">
        <v>8005</v>
      </c>
      <c r="B149" s="1" t="s">
        <v>207</v>
      </c>
      <c r="C149" s="2">
        <f>C150+C151</f>
        <v>96365.672000000006</v>
      </c>
      <c r="D149" s="2">
        <f>D150+D151</f>
        <v>96365.672000000006</v>
      </c>
      <c r="E149" s="2">
        <f>E150+E151</f>
        <v>96365.672000000006</v>
      </c>
      <c r="H149" s="41">
        <f t="shared" si="11"/>
        <v>96365.672000000006</v>
      </c>
    </row>
    <row r="150" spans="1:10" ht="15" customHeight="1" outlineLevel="2">
      <c r="A150" s="130"/>
      <c r="B150" s="129" t="s">
        <v>855</v>
      </c>
      <c r="C150" s="128">
        <v>96365.672000000006</v>
      </c>
      <c r="D150" s="128">
        <f>C150</f>
        <v>96365.672000000006</v>
      </c>
      <c r="E150" s="128">
        <f>D150</f>
        <v>96365.672000000006</v>
      </c>
      <c r="H150" s="41">
        <f t="shared" si="11"/>
        <v>96365.672000000006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12949.92</v>
      </c>
      <c r="D152" s="23">
        <f>D153+D163+D170</f>
        <v>12949.92</v>
      </c>
      <c r="E152" s="23">
        <f>E153+E163+E170</f>
        <v>12949.92</v>
      </c>
      <c r="G152" s="39" t="s">
        <v>66</v>
      </c>
      <c r="H152" s="41">
        <f t="shared" si="11"/>
        <v>12949.92</v>
      </c>
      <c r="I152" s="42"/>
      <c r="J152" s="40" t="b">
        <f>AND(H152=I152)</f>
        <v>0</v>
      </c>
    </row>
    <row r="153" spans="1:10">
      <c r="A153" s="145" t="s">
        <v>208</v>
      </c>
      <c r="B153" s="146"/>
      <c r="C153" s="21">
        <f>C154+C157+C160</f>
        <v>12949.92</v>
      </c>
      <c r="D153" s="21">
        <f>D154+D157+D160</f>
        <v>12949.92</v>
      </c>
      <c r="E153" s="21">
        <f>E154+E157+E160</f>
        <v>12949.92</v>
      </c>
      <c r="G153" s="39" t="s">
        <v>585</v>
      </c>
      <c r="H153" s="41">
        <f t="shared" si="11"/>
        <v>12949.92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12949.92</v>
      </c>
      <c r="D154" s="2">
        <f>D155+D156</f>
        <v>12949.92</v>
      </c>
      <c r="E154" s="2">
        <f>E155+E156</f>
        <v>12949.92</v>
      </c>
      <c r="H154" s="41">
        <f t="shared" si="11"/>
        <v>12949.92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12949.92</v>
      </c>
      <c r="D156" s="128">
        <f>C156</f>
        <v>12949.92</v>
      </c>
      <c r="E156" s="128">
        <f>D156</f>
        <v>12949.92</v>
      </c>
      <c r="H156" s="41">
        <f t="shared" si="11"/>
        <v>12949.92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1" t="s">
        <v>853</v>
      </c>
      <c r="E256" s="141" t="s">
        <v>852</v>
      </c>
      <c r="G256" s="47" t="s">
        <v>589</v>
      </c>
      <c r="H256" s="48">
        <f>C257+C559</f>
        <v>1137000</v>
      </c>
      <c r="I256" s="49"/>
      <c r="J256" s="50" t="b">
        <f>AND(H256=I256)</f>
        <v>0</v>
      </c>
    </row>
    <row r="257" spans="1:10">
      <c r="A257" s="157" t="s">
        <v>60</v>
      </c>
      <c r="B257" s="158"/>
      <c r="C257" s="37">
        <f>C258+C550</f>
        <v>734999.99999999988</v>
      </c>
      <c r="D257" s="37">
        <f>D258+D550</f>
        <v>420833.24900000001</v>
      </c>
      <c r="E257" s="37">
        <f>E258+E550</f>
        <v>420833.24900000001</v>
      </c>
      <c r="G257" s="39" t="s">
        <v>60</v>
      </c>
      <c r="H257" s="41">
        <f>C257</f>
        <v>734999.99999999988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720022.07999999984</v>
      </c>
      <c r="D258" s="36">
        <f>D259+D339+D483+D547</f>
        <v>405855.32900000003</v>
      </c>
      <c r="E258" s="36">
        <f>E259+E339+E483+E547</f>
        <v>405855.32900000003</v>
      </c>
      <c r="G258" s="39" t="s">
        <v>57</v>
      </c>
      <c r="H258" s="41">
        <f t="shared" ref="H258:H321" si="21">C258</f>
        <v>720022.07999999984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543891.99999999988</v>
      </c>
      <c r="D259" s="33">
        <f>D260+D263+D314</f>
        <v>229725.24900000001</v>
      </c>
      <c r="E259" s="33">
        <f>E260+E263+E314</f>
        <v>229725.24900000001</v>
      </c>
      <c r="G259" s="39" t="s">
        <v>590</v>
      </c>
      <c r="H259" s="41">
        <f t="shared" si="21"/>
        <v>543891.99999999988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53" t="s">
        <v>269</v>
      </c>
      <c r="B263" s="154"/>
      <c r="C263" s="32">
        <f>C264+C265+C289+C296+C298+C302+C305+C308+C313</f>
        <v>541299.99999999988</v>
      </c>
      <c r="D263" s="32">
        <f>D264+D265+D289+D296+D298+D302+D305+D308+D313</f>
        <v>227133.24900000001</v>
      </c>
      <c r="E263" s="32">
        <f>E264+E265+E289+E296+E298+E302+E305+E308+E313</f>
        <v>227133.24900000001</v>
      </c>
      <c r="H263" s="41">
        <f t="shared" si="21"/>
        <v>541299.99999999988</v>
      </c>
    </row>
    <row r="264" spans="1:10" outlineLevel="2">
      <c r="A264" s="6">
        <v>1101</v>
      </c>
      <c r="B264" s="4" t="s">
        <v>34</v>
      </c>
      <c r="C264" s="5">
        <v>223291</v>
      </c>
      <c r="D264" s="5">
        <f>C264</f>
        <v>223291</v>
      </c>
      <c r="E264" s="5">
        <f>D264</f>
        <v>223291</v>
      </c>
      <c r="H264" s="41">
        <f t="shared" si="21"/>
        <v>223291</v>
      </c>
    </row>
    <row r="265" spans="1:10" outlineLevel="2">
      <c r="A265" s="6">
        <v>1101</v>
      </c>
      <c r="B265" s="4" t="s">
        <v>35</v>
      </c>
      <c r="C265" s="5">
        <v>172532.55499999999</v>
      </c>
      <c r="D265" s="5">
        <f>SUM(D266:D288)</f>
        <v>0</v>
      </c>
      <c r="E265" s="5">
        <f>SUM(E266:E288)</f>
        <v>0</v>
      </c>
      <c r="H265" s="41">
        <f t="shared" si="21"/>
        <v>172532.55499999999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8979.6</v>
      </c>
      <c r="D289" s="5">
        <f>SUM(D290:D295)</f>
        <v>0</v>
      </c>
      <c r="E289" s="5">
        <f>SUM(E290:E295)</f>
        <v>0</v>
      </c>
      <c r="H289" s="41">
        <f t="shared" si="21"/>
        <v>8979.6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12060</v>
      </c>
      <c r="D298" s="5">
        <f>SUM(D299:D301)</f>
        <v>0</v>
      </c>
      <c r="E298" s="5">
        <f>SUM(E299:E301)</f>
        <v>0</v>
      </c>
      <c r="H298" s="41">
        <f t="shared" si="21"/>
        <v>12060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6916.38</v>
      </c>
      <c r="D305" s="5">
        <f>SUM(D306:D307)</f>
        <v>0</v>
      </c>
      <c r="E305" s="5">
        <f>SUM(E306:E307)</f>
        <v>0</v>
      </c>
      <c r="H305" s="41">
        <f t="shared" si="21"/>
        <v>6916.38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113378.216</v>
      </c>
      <c r="D308" s="5">
        <f>SUM(D309:D312)</f>
        <v>0</v>
      </c>
      <c r="E308" s="5">
        <f>SUM(E309:E312)</f>
        <v>0</v>
      </c>
      <c r="H308" s="41">
        <f t="shared" si="21"/>
        <v>113378.216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3842.2489999999998</v>
      </c>
      <c r="D313" s="5">
        <f>C313</f>
        <v>3842.2489999999998</v>
      </c>
      <c r="E313" s="5">
        <f>D313</f>
        <v>3842.2489999999998</v>
      </c>
      <c r="H313" s="41">
        <f t="shared" si="21"/>
        <v>3842.2489999999998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153550</v>
      </c>
      <c r="D339" s="33">
        <f>D340+D444+D482</f>
        <v>153550</v>
      </c>
      <c r="E339" s="33">
        <f>E340+E444+E482</f>
        <v>153550</v>
      </c>
      <c r="G339" s="39" t="s">
        <v>591</v>
      </c>
      <c r="H339" s="41">
        <f t="shared" si="28"/>
        <v>153550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143850</v>
      </c>
      <c r="D340" s="32">
        <f>D341+D342+D343+D344+D347+D348+D353+D356+D357+D362+D367+BH290668+D371+D372+D373+D376+D377+D378+D382+D388+D391+D392+D395+D398+D399+D404+D407+D408+D409+D412+D415+D416+D419+D420+D421+D422+D429+D443</f>
        <v>143850</v>
      </c>
      <c r="E340" s="32">
        <f>E341+E342+E343+E344+E347+E348+E353+E356+E357+E362+E367+BI290668+E371+E372+E373+E376+E377+E378+E382+E388+E391+E392+E395+E398+E399+E404+E407+E408+E409+E412+E415+E416+E419+E420+E421+E422+E429+E443</f>
        <v>143850</v>
      </c>
      <c r="H340" s="41">
        <f t="shared" si="28"/>
        <v>143850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20500</v>
      </c>
      <c r="D348" s="5">
        <f>SUM(D349:D352)</f>
        <v>20500</v>
      </c>
      <c r="E348" s="5">
        <f>SUM(E349:E352)</f>
        <v>20500</v>
      </c>
      <c r="H348" s="41">
        <f t="shared" si="28"/>
        <v>20500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outlineLevel="2">
      <c r="A357" s="6">
        <v>2201</v>
      </c>
      <c r="B357" s="4" t="s">
        <v>285</v>
      </c>
      <c r="C357" s="5">
        <f>SUM(C358:C361)</f>
        <v>5650</v>
      </c>
      <c r="D357" s="5">
        <f>SUM(D358:D361)</f>
        <v>5650</v>
      </c>
      <c r="E357" s="5">
        <f>SUM(E358:E361)</f>
        <v>5650</v>
      </c>
      <c r="H357" s="41">
        <f t="shared" si="28"/>
        <v>5650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outlineLevel="3">
      <c r="A360" s="29"/>
      <c r="B360" s="28" t="s">
        <v>288</v>
      </c>
      <c r="C360" s="30">
        <v>825</v>
      </c>
      <c r="D360" s="30">
        <f t="shared" si="35"/>
        <v>825</v>
      </c>
      <c r="E360" s="30">
        <f t="shared" si="35"/>
        <v>825</v>
      </c>
      <c r="H360" s="41">
        <f t="shared" si="28"/>
        <v>825</v>
      </c>
    </row>
    <row r="361" spans="1:8" outlineLevel="3">
      <c r="A361" s="29"/>
      <c r="B361" s="28" t="s">
        <v>289</v>
      </c>
      <c r="C361" s="30">
        <v>825</v>
      </c>
      <c r="D361" s="30">
        <f t="shared" si="35"/>
        <v>825</v>
      </c>
      <c r="E361" s="30">
        <f t="shared" si="35"/>
        <v>825</v>
      </c>
      <c r="H361" s="41">
        <f t="shared" si="28"/>
        <v>825</v>
      </c>
    </row>
    <row r="362" spans="1:8" outlineLevel="2">
      <c r="A362" s="6">
        <v>2201</v>
      </c>
      <c r="B362" s="4" t="s">
        <v>290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  <c r="H362" s="41">
        <f t="shared" si="28"/>
        <v>13000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4600</v>
      </c>
      <c r="D382" s="5">
        <f>SUM(D383:D387)</f>
        <v>4600</v>
      </c>
      <c r="E382" s="5">
        <f>SUM(E383:E387)</f>
        <v>4600</v>
      </c>
      <c r="H382" s="41">
        <f t="shared" si="28"/>
        <v>4600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1600</v>
      </c>
      <c r="D386" s="30">
        <f t="shared" si="40"/>
        <v>1600</v>
      </c>
      <c r="E386" s="30">
        <f t="shared" si="40"/>
        <v>1600</v>
      </c>
      <c r="H386" s="41">
        <f t="shared" ref="H386:H449" si="41">C386</f>
        <v>1600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150</v>
      </c>
      <c r="D396" s="30">
        <f t="shared" ref="D396:E398" si="43">C396</f>
        <v>150</v>
      </c>
      <c r="E396" s="30">
        <f t="shared" si="43"/>
        <v>150</v>
      </c>
      <c r="H396" s="41">
        <f t="shared" si="41"/>
        <v>150</v>
      </c>
    </row>
    <row r="397" spans="1:8" outlineLevel="3">
      <c r="A397" s="29"/>
      <c r="B397" s="28" t="s">
        <v>316</v>
      </c>
      <c r="C397" s="30">
        <v>350</v>
      </c>
      <c r="D397" s="30">
        <f t="shared" si="43"/>
        <v>350</v>
      </c>
      <c r="E397" s="30">
        <f t="shared" si="43"/>
        <v>350</v>
      </c>
      <c r="H397" s="41">
        <f t="shared" si="41"/>
        <v>350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15000</v>
      </c>
      <c r="D429" s="5">
        <f>SUM(D430:D442)</f>
        <v>15000</v>
      </c>
      <c r="E429" s="5">
        <f>SUM(E430:E442)</f>
        <v>15000</v>
      </c>
      <c r="H429" s="41">
        <f t="shared" si="41"/>
        <v>15000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10000</v>
      </c>
      <c r="D431" s="30">
        <f t="shared" ref="D431:E442" si="49">C431</f>
        <v>10000</v>
      </c>
      <c r="E431" s="30">
        <f t="shared" si="49"/>
        <v>10000</v>
      </c>
      <c r="H431" s="41">
        <f t="shared" si="41"/>
        <v>10000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9700</v>
      </c>
      <c r="D444" s="32">
        <f>D445+D454+D455+D459+D462+D463+D468+D474+D477+D480+D481+D450</f>
        <v>9700</v>
      </c>
      <c r="E444" s="32">
        <f>E445+E454+E455+E459+E462+E463+E468+E474+E477+E480+E481+E450</f>
        <v>9700</v>
      </c>
      <c r="H444" s="41">
        <f t="shared" si="41"/>
        <v>9700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700</v>
      </c>
      <c r="D463" s="5">
        <f>SUM(D464:D467)</f>
        <v>700</v>
      </c>
      <c r="E463" s="5">
        <f>SUM(E464:E467)</f>
        <v>700</v>
      </c>
      <c r="H463" s="41">
        <f t="shared" si="51"/>
        <v>700</v>
      </c>
    </row>
    <row r="464" spans="1:8" ht="15" customHeight="1" outlineLevel="3">
      <c r="A464" s="28"/>
      <c r="B464" s="28" t="s">
        <v>373</v>
      </c>
      <c r="C464" s="30">
        <v>200</v>
      </c>
      <c r="D464" s="30">
        <f>C464</f>
        <v>200</v>
      </c>
      <c r="E464" s="30">
        <f>D464</f>
        <v>200</v>
      </c>
      <c r="H464" s="41">
        <f t="shared" si="51"/>
        <v>200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20977</v>
      </c>
      <c r="D483" s="35">
        <f>D484+D504+D509+D522+D528+D538</f>
        <v>20977</v>
      </c>
      <c r="E483" s="35">
        <f>E484+E504+E509+E522+E528+E538</f>
        <v>20977</v>
      </c>
      <c r="G483" s="39" t="s">
        <v>592</v>
      </c>
      <c r="H483" s="41">
        <f t="shared" si="51"/>
        <v>20977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5400</v>
      </c>
      <c r="D484" s="32">
        <f>D485+D486+D490+D491+D494+D497+D500+D501+D502+D503</f>
        <v>5400</v>
      </c>
      <c r="E484" s="32">
        <f>E485+E486+E490+E491+E494+E497+E500+E501+E502+E503</f>
        <v>5400</v>
      </c>
      <c r="H484" s="41">
        <f t="shared" si="51"/>
        <v>5400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2100</v>
      </c>
      <c r="D486" s="5">
        <f>SUM(D487:D489)</f>
        <v>2100</v>
      </c>
      <c r="E486" s="5">
        <f>SUM(E487:E489)</f>
        <v>2100</v>
      </c>
      <c r="H486" s="41">
        <f t="shared" si="51"/>
        <v>2100</v>
      </c>
    </row>
    <row r="487" spans="1:10" ht="15" customHeight="1" outlineLevel="3">
      <c r="A487" s="28"/>
      <c r="B487" s="28" t="s">
        <v>393</v>
      </c>
      <c r="C487" s="30">
        <v>600</v>
      </c>
      <c r="D487" s="30">
        <f>C487</f>
        <v>600</v>
      </c>
      <c r="E487" s="30">
        <f>D487</f>
        <v>600</v>
      </c>
      <c r="H487" s="41">
        <f t="shared" si="51"/>
        <v>600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  <c r="H494" s="41">
        <f t="shared" si="51"/>
        <v>800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300</v>
      </c>
      <c r="D496" s="30">
        <f>C496</f>
        <v>300</v>
      </c>
      <c r="E496" s="30">
        <f>D496</f>
        <v>300</v>
      </c>
      <c r="H496" s="41">
        <f t="shared" si="51"/>
        <v>300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2740</v>
      </c>
      <c r="D504" s="32">
        <f>SUM(D505:D508)</f>
        <v>2740</v>
      </c>
      <c r="E504" s="32">
        <f>SUM(E505:E508)</f>
        <v>2740</v>
      </c>
      <c r="H504" s="41">
        <f t="shared" si="51"/>
        <v>2740</v>
      </c>
    </row>
    <row r="505" spans="1:12" outlineLevel="2" collapsed="1">
      <c r="A505" s="6">
        <v>3303</v>
      </c>
      <c r="B505" s="4" t="s">
        <v>411</v>
      </c>
      <c r="C505" s="5">
        <v>2640</v>
      </c>
      <c r="D505" s="5">
        <f>C505</f>
        <v>2640</v>
      </c>
      <c r="E505" s="5">
        <f>D505</f>
        <v>2640</v>
      </c>
      <c r="H505" s="41">
        <f t="shared" si="51"/>
        <v>2640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12000</v>
      </c>
      <c r="D509" s="32">
        <f>D510+D511+D512+D513+D517+D518+D519+D520+D521</f>
        <v>12000</v>
      </c>
      <c r="E509" s="32">
        <f>E510+E511+E512+E513+E517+E518+E519+E520+E521</f>
        <v>12000</v>
      </c>
      <c r="F509" s="51"/>
      <c r="H509" s="41">
        <f t="shared" si="51"/>
        <v>12000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837</v>
      </c>
      <c r="D538" s="32">
        <f>SUM(D539:D544)</f>
        <v>837</v>
      </c>
      <c r="E538" s="32">
        <f>SUM(E539:E544)</f>
        <v>837</v>
      </c>
      <c r="H538" s="41">
        <f t="shared" si="63"/>
        <v>837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837</v>
      </c>
      <c r="D540" s="5">
        <f t="shared" ref="D540:E543" si="66">C540</f>
        <v>837</v>
      </c>
      <c r="E540" s="5">
        <f t="shared" si="66"/>
        <v>837</v>
      </c>
      <c r="H540" s="41">
        <f t="shared" si="63"/>
        <v>837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1603.08</v>
      </c>
      <c r="D547" s="35">
        <f>D548+D549</f>
        <v>1603.08</v>
      </c>
      <c r="E547" s="35">
        <f>E548+E549</f>
        <v>1603.08</v>
      </c>
      <c r="G547" s="39" t="s">
        <v>593</v>
      </c>
      <c r="H547" s="41">
        <f t="shared" si="63"/>
        <v>1603.08</v>
      </c>
      <c r="I547" s="42"/>
      <c r="J547" s="40" t="b">
        <f>AND(H547=I547)</f>
        <v>0</v>
      </c>
    </row>
    <row r="548" spans="1:10" outlineLevel="1">
      <c r="A548" s="153" t="s">
        <v>450</v>
      </c>
      <c r="B548" s="154"/>
      <c r="C548" s="32">
        <v>1603.08</v>
      </c>
      <c r="D548" s="32">
        <f>C548</f>
        <v>1603.08</v>
      </c>
      <c r="E548" s="32">
        <f>D548</f>
        <v>1603.08</v>
      </c>
      <c r="H548" s="41">
        <f t="shared" si="63"/>
        <v>1603.08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14977.92</v>
      </c>
      <c r="D550" s="36">
        <f>D551</f>
        <v>14977.92</v>
      </c>
      <c r="E550" s="36">
        <f>E551</f>
        <v>14977.92</v>
      </c>
      <c r="G550" s="39" t="s">
        <v>59</v>
      </c>
      <c r="H550" s="41">
        <f t="shared" si="63"/>
        <v>14977.92</v>
      </c>
      <c r="I550" s="42"/>
      <c r="J550" s="40" t="b">
        <f>AND(H550=I550)</f>
        <v>0</v>
      </c>
    </row>
    <row r="551" spans="1:10">
      <c r="A551" s="155" t="s">
        <v>456</v>
      </c>
      <c r="B551" s="156"/>
      <c r="C551" s="33">
        <f>C552+C556</f>
        <v>14977.92</v>
      </c>
      <c r="D551" s="33">
        <f>D552+D556</f>
        <v>14977.92</v>
      </c>
      <c r="E551" s="33">
        <f>E552+E556</f>
        <v>14977.92</v>
      </c>
      <c r="G551" s="39" t="s">
        <v>594</v>
      </c>
      <c r="H551" s="41">
        <f t="shared" si="63"/>
        <v>14977.92</v>
      </c>
      <c r="I551" s="42"/>
      <c r="J551" s="40" t="b">
        <f>AND(H551=I551)</f>
        <v>0</v>
      </c>
    </row>
    <row r="552" spans="1:10" outlineLevel="1">
      <c r="A552" s="153" t="s">
        <v>457</v>
      </c>
      <c r="B552" s="154"/>
      <c r="C552" s="32">
        <f>SUM(C553:C555)</f>
        <v>14977.92</v>
      </c>
      <c r="D552" s="32">
        <f>SUM(D553:D555)</f>
        <v>14977.92</v>
      </c>
      <c r="E552" s="32">
        <f>SUM(E553:E555)</f>
        <v>14977.92</v>
      </c>
      <c r="H552" s="41">
        <f t="shared" si="63"/>
        <v>14977.92</v>
      </c>
    </row>
    <row r="553" spans="1:10" outlineLevel="2" collapsed="1">
      <c r="A553" s="6">
        <v>5500</v>
      </c>
      <c r="B553" s="4" t="s">
        <v>458</v>
      </c>
      <c r="C553" s="5">
        <v>14977.92</v>
      </c>
      <c r="D553" s="5">
        <f t="shared" ref="D553:E555" si="67">C553</f>
        <v>14977.92</v>
      </c>
      <c r="E553" s="5">
        <f t="shared" si="67"/>
        <v>14977.92</v>
      </c>
      <c r="H553" s="41">
        <f t="shared" si="63"/>
        <v>14977.92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402000</v>
      </c>
      <c r="D559" s="37">
        <f>D560+D716+D725</f>
        <v>402000</v>
      </c>
      <c r="E559" s="37">
        <f>E560+E716+E725</f>
        <v>402000</v>
      </c>
      <c r="G559" s="39" t="s">
        <v>62</v>
      </c>
      <c r="H559" s="41">
        <f t="shared" si="63"/>
        <v>402000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377000</v>
      </c>
      <c r="D560" s="36">
        <f>D561+D638+D642+D645</f>
        <v>377000</v>
      </c>
      <c r="E560" s="36">
        <f>E561+E638+E642+E645</f>
        <v>377000</v>
      </c>
      <c r="G560" s="39" t="s">
        <v>61</v>
      </c>
      <c r="H560" s="41">
        <f t="shared" si="63"/>
        <v>377000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375074.18199999997</v>
      </c>
      <c r="D561" s="38">
        <f>D562+D567+D568+D569+D576+D577+D581+D584+D585+D586+D587+D592+D595+D599+D603+D610+D616+D628</f>
        <v>375074.18199999997</v>
      </c>
      <c r="E561" s="38">
        <f>E562+E567+E568+E569+E576+E577+E581+E584+E585+E586+E587+E592+E595+E599+E603+E610+E616+E628</f>
        <v>375074.18199999997</v>
      </c>
      <c r="G561" s="39" t="s">
        <v>595</v>
      </c>
      <c r="H561" s="41">
        <f t="shared" si="63"/>
        <v>375074.18199999997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18641.113000000001</v>
      </c>
      <c r="D562" s="32">
        <f>SUM(D563:D566)</f>
        <v>18641.113000000001</v>
      </c>
      <c r="E562" s="32">
        <f>SUM(E563:E566)</f>
        <v>18641.113000000001</v>
      </c>
      <c r="H562" s="41">
        <f t="shared" si="63"/>
        <v>18641.113000000001</v>
      </c>
    </row>
    <row r="563" spans="1:10" outlineLevel="2">
      <c r="A563" s="7">
        <v>6600</v>
      </c>
      <c r="B563" s="4" t="s">
        <v>468</v>
      </c>
      <c r="C563" s="5">
        <v>7641.1130000000003</v>
      </c>
      <c r="D563" s="5">
        <f>C563</f>
        <v>7641.1130000000003</v>
      </c>
      <c r="E563" s="5">
        <f>D563</f>
        <v>7641.1130000000003</v>
      </c>
      <c r="H563" s="41">
        <f t="shared" si="63"/>
        <v>7641.1130000000003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11000</v>
      </c>
      <c r="D566" s="5">
        <f t="shared" si="68"/>
        <v>11000</v>
      </c>
      <c r="E566" s="5">
        <f t="shared" si="68"/>
        <v>11000</v>
      </c>
      <c r="H566" s="41">
        <f t="shared" si="63"/>
        <v>11000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18869.601999999999</v>
      </c>
      <c r="D569" s="32">
        <f>SUM(D570:D575)</f>
        <v>18869.601999999999</v>
      </c>
      <c r="E569" s="32">
        <f>SUM(E570:E575)</f>
        <v>18869.601999999999</v>
      </c>
      <c r="H569" s="41">
        <f t="shared" si="63"/>
        <v>18869.601999999999</v>
      </c>
    </row>
    <row r="570" spans="1:10" outlineLevel="2">
      <c r="A570" s="7">
        <v>6603</v>
      </c>
      <c r="B570" s="4" t="s">
        <v>474</v>
      </c>
      <c r="C570" s="5">
        <v>8869.6020000000008</v>
      </c>
      <c r="D570" s="5">
        <f>C570</f>
        <v>8869.6020000000008</v>
      </c>
      <c r="E570" s="5">
        <f>D570</f>
        <v>8869.6020000000008</v>
      </c>
      <c r="H570" s="41">
        <f t="shared" si="63"/>
        <v>8869.6020000000008</v>
      </c>
    </row>
    <row r="571" spans="1:10" outlineLevel="2">
      <c r="A571" s="7">
        <v>6603</v>
      </c>
      <c r="B571" s="4" t="s">
        <v>475</v>
      </c>
      <c r="C571" s="5"/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17986</v>
      </c>
      <c r="D577" s="32">
        <f>SUM(D578:D580)</f>
        <v>17986</v>
      </c>
      <c r="E577" s="32">
        <f>SUM(E578:E580)</f>
        <v>17986</v>
      </c>
      <c r="H577" s="41">
        <f t="shared" si="63"/>
        <v>17986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17986</v>
      </c>
      <c r="D580" s="5">
        <f t="shared" si="70"/>
        <v>17986</v>
      </c>
      <c r="E580" s="5">
        <f t="shared" si="70"/>
        <v>17986</v>
      </c>
      <c r="H580" s="41">
        <f t="shared" si="71"/>
        <v>17986</v>
      </c>
    </row>
    <row r="581" spans="1:8" outlineLevel="1">
      <c r="A581" s="153" t="s">
        <v>485</v>
      </c>
      <c r="B581" s="154"/>
      <c r="C581" s="32">
        <f>SUM(C582:C583)</f>
        <v>15477</v>
      </c>
      <c r="D581" s="32">
        <f>SUM(D582:D583)</f>
        <v>15477</v>
      </c>
      <c r="E581" s="32">
        <f>SUM(E582:E583)</f>
        <v>15477</v>
      </c>
      <c r="H581" s="41">
        <f t="shared" si="71"/>
        <v>15477</v>
      </c>
    </row>
    <row r="582" spans="1:8" outlineLevel="2">
      <c r="A582" s="7">
        <v>6606</v>
      </c>
      <c r="B582" s="4" t="s">
        <v>486</v>
      </c>
      <c r="C582" s="5">
        <v>15477</v>
      </c>
      <c r="D582" s="5">
        <f t="shared" ref="D582:E586" si="72">C582</f>
        <v>15477</v>
      </c>
      <c r="E582" s="5">
        <f t="shared" si="72"/>
        <v>15477</v>
      </c>
      <c r="H582" s="41">
        <f t="shared" si="71"/>
        <v>15477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20000</v>
      </c>
      <c r="D585" s="32">
        <f t="shared" si="72"/>
        <v>20000</v>
      </c>
      <c r="E585" s="32">
        <f t="shared" si="72"/>
        <v>20000</v>
      </c>
      <c r="H585" s="41">
        <f t="shared" si="71"/>
        <v>20000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15000</v>
      </c>
      <c r="D587" s="32">
        <f>SUM(D588:D591)</f>
        <v>15000</v>
      </c>
      <c r="E587" s="32">
        <f>SUM(E588:E591)</f>
        <v>15000</v>
      </c>
      <c r="H587" s="41">
        <f t="shared" si="71"/>
        <v>15000</v>
      </c>
    </row>
    <row r="588" spans="1:8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  <c r="H588" s="41">
        <f t="shared" si="71"/>
        <v>15000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3622.9580000000001</v>
      </c>
      <c r="D595" s="32">
        <f>SUM(D596:D598)</f>
        <v>3622.9580000000001</v>
      </c>
      <c r="E595" s="32">
        <f>SUM(E596:E598)</f>
        <v>3622.9580000000001</v>
      </c>
      <c r="H595" s="41">
        <f t="shared" si="71"/>
        <v>3622.9580000000001</v>
      </c>
    </row>
    <row r="596" spans="1:8" outlineLevel="2">
      <c r="A596" s="7">
        <v>6612</v>
      </c>
      <c r="B596" s="4" t="s">
        <v>499</v>
      </c>
      <c r="C596" s="5">
        <v>3622.9580000000001</v>
      </c>
      <c r="D596" s="5">
        <f>C596</f>
        <v>3622.9580000000001</v>
      </c>
      <c r="E596" s="5">
        <f>D596</f>
        <v>3622.9580000000001</v>
      </c>
      <c r="H596" s="41">
        <f t="shared" si="71"/>
        <v>3622.9580000000001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66883.055999999997</v>
      </c>
      <c r="D599" s="32">
        <f>SUM(D600:D602)</f>
        <v>66883.055999999997</v>
      </c>
      <c r="E599" s="32">
        <f>SUM(E600:E602)</f>
        <v>66883.055999999997</v>
      </c>
      <c r="H599" s="41">
        <f t="shared" si="71"/>
        <v>66883.055999999997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66883.055999999997</v>
      </c>
      <c r="D601" s="5">
        <f t="shared" si="75"/>
        <v>66883.055999999997</v>
      </c>
      <c r="E601" s="5">
        <f t="shared" si="75"/>
        <v>66883.055999999997</v>
      </c>
      <c r="H601" s="41">
        <f t="shared" si="71"/>
        <v>66883.055999999997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4448.0519999999997</v>
      </c>
      <c r="D603" s="32">
        <f>SUM(D604:D609)</f>
        <v>4448.0519999999997</v>
      </c>
      <c r="E603" s="32">
        <f>SUM(E604:E609)</f>
        <v>4448.0519999999997</v>
      </c>
      <c r="H603" s="41">
        <f t="shared" si="71"/>
        <v>4448.0519999999997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4448.0519999999997</v>
      </c>
      <c r="D607" s="5">
        <f t="shared" si="76"/>
        <v>4448.0519999999997</v>
      </c>
      <c r="E607" s="5">
        <f t="shared" si="76"/>
        <v>4448.0519999999997</v>
      </c>
      <c r="H607" s="41">
        <f t="shared" si="71"/>
        <v>4448.0519999999997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19988.597999999998</v>
      </c>
      <c r="D610" s="32">
        <f>SUM(D611:D615)</f>
        <v>19988.597999999998</v>
      </c>
      <c r="E610" s="32">
        <f>SUM(E611:E615)</f>
        <v>19988.597999999998</v>
      </c>
      <c r="H610" s="41">
        <f t="shared" si="71"/>
        <v>19988.597999999998</v>
      </c>
    </row>
    <row r="611" spans="1:8" outlineLevel="2">
      <c r="A611" s="7">
        <v>6615</v>
      </c>
      <c r="B611" s="4" t="s">
        <v>514</v>
      </c>
      <c r="C611" s="5">
        <v>1000</v>
      </c>
      <c r="D611" s="5">
        <f>C611</f>
        <v>1000</v>
      </c>
      <c r="E611" s="5">
        <f>D611</f>
        <v>1000</v>
      </c>
      <c r="H611" s="41">
        <f t="shared" si="71"/>
        <v>1000</v>
      </c>
    </row>
    <row r="612" spans="1:8" outlineLevel="2">
      <c r="A612" s="7">
        <v>6615</v>
      </c>
      <c r="B612" s="4" t="s">
        <v>515</v>
      </c>
      <c r="C612" s="5">
        <v>8439.8050000000003</v>
      </c>
      <c r="D612" s="5">
        <f t="shared" ref="D612:E615" si="77">C612</f>
        <v>8439.8050000000003</v>
      </c>
      <c r="E612" s="5">
        <f t="shared" si="77"/>
        <v>8439.8050000000003</v>
      </c>
      <c r="H612" s="41">
        <f t="shared" si="71"/>
        <v>8439.8050000000003</v>
      </c>
    </row>
    <row r="613" spans="1:8" outlineLevel="2">
      <c r="A613" s="7">
        <v>6615</v>
      </c>
      <c r="B613" s="4" t="s">
        <v>516</v>
      </c>
      <c r="C613" s="5">
        <v>10048.793</v>
      </c>
      <c r="D613" s="5">
        <f t="shared" si="77"/>
        <v>10048.793</v>
      </c>
      <c r="E613" s="5">
        <f t="shared" si="77"/>
        <v>10048.793</v>
      </c>
      <c r="H613" s="41">
        <f t="shared" si="71"/>
        <v>10048.793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500</v>
      </c>
      <c r="D615" s="5">
        <f t="shared" si="77"/>
        <v>500</v>
      </c>
      <c r="E615" s="5">
        <f t="shared" si="77"/>
        <v>500</v>
      </c>
      <c r="H615" s="41">
        <f t="shared" si="71"/>
        <v>500</v>
      </c>
    </row>
    <row r="616" spans="1:8" outlineLevel="1">
      <c r="A616" s="153" t="s">
        <v>519</v>
      </c>
      <c r="B616" s="154"/>
      <c r="C616" s="32">
        <f>SUM(C617:C627)</f>
        <v>174157.80299999999</v>
      </c>
      <c r="D616" s="32">
        <f>SUM(D617:D627)</f>
        <v>174157.80299999999</v>
      </c>
      <c r="E616" s="32">
        <f>SUM(E617:E627)</f>
        <v>174157.80299999999</v>
      </c>
      <c r="H616" s="41">
        <f t="shared" si="71"/>
        <v>174157.80299999999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5017.2449999999999</v>
      </c>
      <c r="D618" s="5">
        <f t="shared" ref="D618:E627" si="78">C618</f>
        <v>5017.2449999999999</v>
      </c>
      <c r="E618" s="5">
        <f t="shared" si="78"/>
        <v>5017.2449999999999</v>
      </c>
      <c r="H618" s="41">
        <f t="shared" si="71"/>
        <v>5017.2449999999999</v>
      </c>
    </row>
    <row r="619" spans="1:8" outlineLevel="2">
      <c r="A619" s="7">
        <v>6616</v>
      </c>
      <c r="B619" s="4" t="s">
        <v>522</v>
      </c>
      <c r="C619" s="5">
        <v>162411.81</v>
      </c>
      <c r="D619" s="5">
        <f t="shared" si="78"/>
        <v>162411.81</v>
      </c>
      <c r="E619" s="5">
        <f t="shared" si="78"/>
        <v>162411.81</v>
      </c>
      <c r="H619" s="41">
        <f t="shared" si="71"/>
        <v>162411.81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6728.7479999999996</v>
      </c>
      <c r="D623" s="5">
        <f t="shared" si="78"/>
        <v>6728.7479999999996</v>
      </c>
      <c r="E623" s="5">
        <f t="shared" si="78"/>
        <v>6728.7479999999996</v>
      </c>
      <c r="H623" s="41">
        <f t="shared" si="71"/>
        <v>6728.7479999999996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1925.818</v>
      </c>
      <c r="D642" s="38">
        <f>D643+D644</f>
        <v>1925.818</v>
      </c>
      <c r="E642" s="38">
        <f>E643+E644</f>
        <v>1925.818</v>
      </c>
      <c r="G642" s="39" t="s">
        <v>597</v>
      </c>
      <c r="H642" s="41">
        <f t="shared" ref="H642:H705" si="81">C642</f>
        <v>1925.818</v>
      </c>
      <c r="I642" s="42"/>
      <c r="J642" s="40" t="b">
        <f>AND(H642=I642)</f>
        <v>0</v>
      </c>
    </row>
    <row r="643" spans="1:10" outlineLevel="1">
      <c r="A643" s="153" t="s">
        <v>546</v>
      </c>
      <c r="B643" s="154"/>
      <c r="C643" s="32">
        <v>1925.818</v>
      </c>
      <c r="D643" s="32">
        <f>C643</f>
        <v>1925.818</v>
      </c>
      <c r="E643" s="32">
        <f>D643</f>
        <v>1925.818</v>
      </c>
      <c r="H643" s="41">
        <f t="shared" si="81"/>
        <v>1925.818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25000</v>
      </c>
      <c r="D716" s="36">
        <f>D717</f>
        <v>25000</v>
      </c>
      <c r="E716" s="36">
        <f>E717</f>
        <v>25000</v>
      </c>
      <c r="G716" s="39" t="s">
        <v>66</v>
      </c>
      <c r="H716" s="41">
        <f t="shared" si="92"/>
        <v>25000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25000</v>
      </c>
      <c r="D717" s="33">
        <f>D718+D722</f>
        <v>25000</v>
      </c>
      <c r="E717" s="33">
        <f>E718+E722</f>
        <v>25000</v>
      </c>
      <c r="G717" s="39" t="s">
        <v>599</v>
      </c>
      <c r="H717" s="41">
        <f t="shared" si="92"/>
        <v>25000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25000</v>
      </c>
      <c r="D718" s="31">
        <f>SUM(D719:D721)</f>
        <v>25000</v>
      </c>
      <c r="E718" s="31">
        <f>SUM(E719:E721)</f>
        <v>25000</v>
      </c>
      <c r="H718" s="41">
        <f t="shared" si="92"/>
        <v>25000</v>
      </c>
    </row>
    <row r="719" spans="1:10" ht="15" customHeight="1" outlineLevel="2">
      <c r="A719" s="6">
        <v>10950</v>
      </c>
      <c r="B719" s="4" t="s">
        <v>572</v>
      </c>
      <c r="C719" s="5">
        <v>25000</v>
      </c>
      <c r="D719" s="5">
        <f>C719</f>
        <v>25000</v>
      </c>
      <c r="E719" s="5">
        <f>D719</f>
        <v>25000</v>
      </c>
      <c r="H719" s="41">
        <f t="shared" si="92"/>
        <v>25000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2" zoomScale="120" zoomScaleNormal="120" workbookViewId="0">
      <selection activeCell="H477" sqref="H47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2.7109375" customWidth="1"/>
    <col min="4" max="5" width="13.85546875" bestFit="1" customWidth="1"/>
    <col min="7" max="7" width="15.5703125" bestFit="1" customWidth="1"/>
    <col min="8" max="8" width="23.5703125" customWidth="1"/>
    <col min="9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1" t="s">
        <v>853</v>
      </c>
      <c r="E1" s="141" t="s">
        <v>852</v>
      </c>
      <c r="G1" s="43" t="s">
        <v>31</v>
      </c>
      <c r="H1" s="44">
        <f>C2+C114</f>
        <v>1248000</v>
      </c>
      <c r="I1" s="45"/>
      <c r="J1" s="46" t="b">
        <f>AND(H1=I1)</f>
        <v>0</v>
      </c>
    </row>
    <row r="2" spans="1:14">
      <c r="A2" s="143" t="s">
        <v>60</v>
      </c>
      <c r="B2" s="143"/>
      <c r="C2" s="26">
        <f>C3+C67</f>
        <v>839000</v>
      </c>
      <c r="D2" s="26">
        <f>D3+D67</f>
        <v>839000</v>
      </c>
      <c r="E2" s="26">
        <f>E3+E67</f>
        <v>839000</v>
      </c>
      <c r="G2" s="39" t="s">
        <v>60</v>
      </c>
      <c r="H2" s="41">
        <f>C2</f>
        <v>839000</v>
      </c>
      <c r="I2" s="42"/>
      <c r="J2" s="40" t="b">
        <f>AND(H2=I2)</f>
        <v>0</v>
      </c>
    </row>
    <row r="3" spans="1:14">
      <c r="A3" s="144" t="s">
        <v>578</v>
      </c>
      <c r="B3" s="144"/>
      <c r="C3" s="23">
        <f>C4+C11+C38+C61</f>
        <v>485000</v>
      </c>
      <c r="D3" s="23">
        <f>D4+D11+D38+D61</f>
        <v>485000</v>
      </c>
      <c r="E3" s="23">
        <f>E4+E11+E38+E61</f>
        <v>485000</v>
      </c>
      <c r="G3" s="39" t="s">
        <v>57</v>
      </c>
      <c r="H3" s="41">
        <f t="shared" ref="H3:H66" si="0">C3</f>
        <v>485000</v>
      </c>
      <c r="I3" s="42"/>
      <c r="J3" s="40" t="b">
        <f>AND(H3=I3)</f>
        <v>0</v>
      </c>
    </row>
    <row r="4" spans="1:14" ht="15" customHeight="1">
      <c r="A4" s="145" t="s">
        <v>124</v>
      </c>
      <c r="B4" s="146"/>
      <c r="C4" s="21">
        <f>SUM(C5:C10)</f>
        <v>94000</v>
      </c>
      <c r="D4" s="21">
        <f>SUM(D5:D10)</f>
        <v>94000</v>
      </c>
      <c r="E4" s="21">
        <f>SUM(E5:E10)</f>
        <v>94000</v>
      </c>
      <c r="F4" s="17"/>
      <c r="G4" s="39" t="s">
        <v>53</v>
      </c>
      <c r="H4" s="41">
        <f t="shared" si="0"/>
        <v>94000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305000</v>
      </c>
      <c r="D11" s="21">
        <f>SUM(D12:D37)</f>
        <v>305000</v>
      </c>
      <c r="E11" s="21">
        <f>SUM(E12:E37)</f>
        <v>305000</v>
      </c>
      <c r="F11" s="17"/>
      <c r="G11" s="39" t="s">
        <v>54</v>
      </c>
      <c r="H11" s="41">
        <f t="shared" si="0"/>
        <v>305000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289000</v>
      </c>
      <c r="D12" s="2">
        <f>C12</f>
        <v>289000</v>
      </c>
      <c r="E12" s="2">
        <f>D12</f>
        <v>289000</v>
      </c>
      <c r="H12" s="41">
        <f t="shared" si="0"/>
        <v>289000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3600</v>
      </c>
      <c r="D32" s="2">
        <f t="shared" si="3"/>
        <v>3600</v>
      </c>
      <c r="E32" s="2">
        <f t="shared" si="3"/>
        <v>3600</v>
      </c>
      <c r="H32" s="41">
        <f t="shared" si="0"/>
        <v>3600</v>
      </c>
    </row>
    <row r="33" spans="1:10" outlineLevel="1">
      <c r="A33" s="3">
        <v>2403</v>
      </c>
      <c r="B33" s="1" t="s">
        <v>144</v>
      </c>
      <c r="C33" s="2">
        <v>600</v>
      </c>
      <c r="D33" s="2">
        <f t="shared" si="3"/>
        <v>600</v>
      </c>
      <c r="E33" s="2">
        <f t="shared" si="3"/>
        <v>600</v>
      </c>
      <c r="H33" s="41">
        <f t="shared" si="0"/>
        <v>600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2200</v>
      </c>
      <c r="D36" s="2">
        <f t="shared" si="3"/>
        <v>2200</v>
      </c>
      <c r="E36" s="2">
        <f t="shared" si="3"/>
        <v>2200</v>
      </c>
      <c r="H36" s="41">
        <f t="shared" si="0"/>
        <v>2200</v>
      </c>
    </row>
    <row r="37" spans="1:10" outlineLevel="1">
      <c r="A37" s="3">
        <v>2499</v>
      </c>
      <c r="B37" s="1" t="s">
        <v>10</v>
      </c>
      <c r="C37" s="15">
        <v>3100</v>
      </c>
      <c r="D37" s="2">
        <f t="shared" si="3"/>
        <v>3100</v>
      </c>
      <c r="E37" s="2">
        <f t="shared" si="3"/>
        <v>3100</v>
      </c>
      <c r="H37" s="41">
        <f t="shared" si="0"/>
        <v>3100</v>
      </c>
    </row>
    <row r="38" spans="1:10">
      <c r="A38" s="145" t="s">
        <v>145</v>
      </c>
      <c r="B38" s="146"/>
      <c r="C38" s="21">
        <f>SUM(C39:C60)</f>
        <v>81000</v>
      </c>
      <c r="D38" s="21">
        <f>SUM(D39:D60)</f>
        <v>81000</v>
      </c>
      <c r="E38" s="21">
        <f>SUM(E39:E60)</f>
        <v>81000</v>
      </c>
      <c r="G38" s="39" t="s">
        <v>55</v>
      </c>
      <c r="H38" s="41">
        <f t="shared" si="0"/>
        <v>81000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5950</v>
      </c>
      <c r="D41" s="2">
        <f t="shared" si="4"/>
        <v>5950</v>
      </c>
      <c r="E41" s="2">
        <f t="shared" si="4"/>
        <v>5950</v>
      </c>
      <c r="H41" s="41">
        <f t="shared" si="0"/>
        <v>5950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250</v>
      </c>
      <c r="D44" s="2">
        <f t="shared" si="4"/>
        <v>250</v>
      </c>
      <c r="E44" s="2">
        <f t="shared" si="4"/>
        <v>250</v>
      </c>
      <c r="H44" s="41">
        <f t="shared" si="0"/>
        <v>250</v>
      </c>
    </row>
    <row r="45" spans="1:10" outlineLevel="1">
      <c r="A45" s="20">
        <v>3203</v>
      </c>
      <c r="B45" s="20" t="s">
        <v>16</v>
      </c>
      <c r="C45" s="2">
        <v>650</v>
      </c>
      <c r="D45" s="2">
        <f t="shared" si="4"/>
        <v>650</v>
      </c>
      <c r="E45" s="2">
        <f t="shared" si="4"/>
        <v>650</v>
      </c>
      <c r="H45" s="41">
        <f t="shared" si="0"/>
        <v>650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>
        <v>50</v>
      </c>
      <c r="D52" s="2">
        <f t="shared" si="4"/>
        <v>50</v>
      </c>
      <c r="E52" s="2">
        <f t="shared" si="4"/>
        <v>50</v>
      </c>
      <c r="H52" s="41">
        <f t="shared" si="0"/>
        <v>50</v>
      </c>
    </row>
    <row r="53" spans="1:10" outlineLevel="1">
      <c r="A53" s="20">
        <v>3301</v>
      </c>
      <c r="B53" s="20" t="s">
        <v>18</v>
      </c>
      <c r="C53" s="2">
        <v>100</v>
      </c>
      <c r="D53" s="2">
        <f t="shared" si="4"/>
        <v>100</v>
      </c>
      <c r="E53" s="2">
        <f t="shared" si="4"/>
        <v>100</v>
      </c>
      <c r="H53" s="41">
        <f t="shared" si="0"/>
        <v>100</v>
      </c>
    </row>
    <row r="54" spans="1:10" outlineLevel="1">
      <c r="A54" s="20">
        <v>3302</v>
      </c>
      <c r="B54" s="20" t="s">
        <v>19</v>
      </c>
      <c r="C54" s="2">
        <v>900</v>
      </c>
      <c r="D54" s="2">
        <f t="shared" si="4"/>
        <v>900</v>
      </c>
      <c r="E54" s="2">
        <f t="shared" si="4"/>
        <v>900</v>
      </c>
      <c r="H54" s="41">
        <f t="shared" si="0"/>
        <v>900</v>
      </c>
    </row>
    <row r="55" spans="1:10" outlineLevel="1">
      <c r="A55" s="20">
        <v>3303</v>
      </c>
      <c r="B55" s="20" t="s">
        <v>153</v>
      </c>
      <c r="C55" s="2">
        <v>30000</v>
      </c>
      <c r="D55" s="2">
        <f t="shared" si="4"/>
        <v>30000</v>
      </c>
      <c r="E55" s="2">
        <f t="shared" si="4"/>
        <v>30000</v>
      </c>
      <c r="H55" s="41">
        <f t="shared" si="0"/>
        <v>30000</v>
      </c>
    </row>
    <row r="56" spans="1:10" outlineLevel="1">
      <c r="A56" s="20">
        <v>3303</v>
      </c>
      <c r="B56" s="20" t="s">
        <v>154</v>
      </c>
      <c r="C56" s="2">
        <v>30000</v>
      </c>
      <c r="D56" s="2">
        <f t="shared" ref="D56:E60" si="5">C56</f>
        <v>30000</v>
      </c>
      <c r="E56" s="2">
        <f t="shared" si="5"/>
        <v>30000</v>
      </c>
      <c r="H56" s="41">
        <f t="shared" si="0"/>
        <v>30000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5" t="s">
        <v>158</v>
      </c>
      <c r="B61" s="146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>
        <f t="shared" si="0"/>
        <v>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5000</v>
      </c>
      <c r="D64" s="2">
        <f t="shared" si="6"/>
        <v>5000</v>
      </c>
      <c r="E64" s="2">
        <f t="shared" si="6"/>
        <v>5000</v>
      </c>
      <c r="H64" s="41">
        <f t="shared" si="0"/>
        <v>5000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354000</v>
      </c>
      <c r="D67" s="25">
        <f>D97+D68</f>
        <v>354000</v>
      </c>
      <c r="E67" s="25">
        <f>E97+E68</f>
        <v>354000</v>
      </c>
      <c r="G67" s="39" t="s">
        <v>59</v>
      </c>
      <c r="H67" s="41">
        <f t="shared" ref="H67:H130" si="7">C67</f>
        <v>354000</v>
      </c>
      <c r="I67" s="42"/>
      <c r="J67" s="40" t="b">
        <f>AND(H67=I67)</f>
        <v>0</v>
      </c>
    </row>
    <row r="68" spans="1:10">
      <c r="A68" s="145" t="s">
        <v>163</v>
      </c>
      <c r="B68" s="146"/>
      <c r="C68" s="21">
        <f>SUM(C69:C96)</f>
        <v>44000</v>
      </c>
      <c r="D68" s="21">
        <f>SUM(D69:D96)</f>
        <v>44000</v>
      </c>
      <c r="E68" s="21">
        <f>SUM(E69:E96)</f>
        <v>44000</v>
      </c>
      <c r="G68" s="39" t="s">
        <v>56</v>
      </c>
      <c r="H68" s="41">
        <f t="shared" si="7"/>
        <v>44000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</v>
      </c>
      <c r="D79" s="2">
        <f t="shared" si="8"/>
        <v>22000</v>
      </c>
      <c r="E79" s="2">
        <f t="shared" si="8"/>
        <v>22000</v>
      </c>
      <c r="H79" s="41">
        <f t="shared" si="7"/>
        <v>22000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1400</v>
      </c>
      <c r="D82" s="2">
        <f t="shared" si="8"/>
        <v>1400</v>
      </c>
      <c r="E82" s="2">
        <f t="shared" si="8"/>
        <v>1400</v>
      </c>
      <c r="H82" s="41">
        <f t="shared" si="7"/>
        <v>1400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customHeight="1" outlineLevel="1">
      <c r="A91" s="3">
        <v>5211</v>
      </c>
      <c r="B91" s="2" t="s">
        <v>23</v>
      </c>
      <c r="C91" s="2">
        <v>2600</v>
      </c>
      <c r="D91" s="2">
        <f t="shared" si="9"/>
        <v>2600</v>
      </c>
      <c r="E91" s="2">
        <f t="shared" si="9"/>
        <v>2600</v>
      </c>
      <c r="H91" s="41">
        <f t="shared" si="7"/>
        <v>2600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310000</v>
      </c>
      <c r="D97" s="21">
        <f>SUM(D98:D113)</f>
        <v>310000</v>
      </c>
      <c r="E97" s="21">
        <f>SUM(E98:E113)</f>
        <v>310000</v>
      </c>
      <c r="G97" s="39" t="s">
        <v>58</v>
      </c>
      <c r="H97" s="41">
        <f t="shared" si="7"/>
        <v>310000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173000</v>
      </c>
      <c r="D98" s="2">
        <f>C98</f>
        <v>173000</v>
      </c>
      <c r="E98" s="2">
        <f>D98</f>
        <v>173000</v>
      </c>
      <c r="H98" s="41">
        <f t="shared" si="7"/>
        <v>173000</v>
      </c>
    </row>
    <row r="99" spans="1:10" ht="15" customHeight="1" outlineLevel="1">
      <c r="A99" s="3">
        <v>6002</v>
      </c>
      <c r="B99" s="1" t="s">
        <v>185</v>
      </c>
      <c r="C99" s="2">
        <v>129000</v>
      </c>
      <c r="D99" s="2">
        <f t="shared" ref="D99:E113" si="10">C99</f>
        <v>129000</v>
      </c>
      <c r="E99" s="2">
        <f t="shared" si="10"/>
        <v>129000</v>
      </c>
      <c r="H99" s="41">
        <f t="shared" si="7"/>
        <v>129000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5000</v>
      </c>
      <c r="D105" s="2">
        <f t="shared" si="10"/>
        <v>5000</v>
      </c>
      <c r="E105" s="2">
        <f t="shared" si="10"/>
        <v>5000</v>
      </c>
      <c r="H105" s="41">
        <f t="shared" si="7"/>
        <v>5000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409000</v>
      </c>
      <c r="D114" s="26">
        <f>D115+D152+D177</f>
        <v>409000</v>
      </c>
      <c r="E114" s="26">
        <f>E115+E152+E177</f>
        <v>409000</v>
      </c>
      <c r="G114" s="39" t="s">
        <v>62</v>
      </c>
      <c r="H114" s="41">
        <f t="shared" si="7"/>
        <v>409000</v>
      </c>
      <c r="I114" s="42"/>
      <c r="J114" s="40" t="b">
        <f>AND(H114=I114)</f>
        <v>0</v>
      </c>
    </row>
    <row r="115" spans="1:10">
      <c r="A115" s="147" t="s">
        <v>580</v>
      </c>
      <c r="B115" s="148"/>
      <c r="C115" s="23">
        <f>C116+C135</f>
        <v>369202</v>
      </c>
      <c r="D115" s="23">
        <f>D116+D135</f>
        <v>369202</v>
      </c>
      <c r="E115" s="23">
        <f>E116+E135</f>
        <v>369202</v>
      </c>
      <c r="G115" s="39" t="s">
        <v>61</v>
      </c>
      <c r="H115" s="41">
        <f t="shared" si="7"/>
        <v>369202</v>
      </c>
      <c r="I115" s="42"/>
      <c r="J115" s="40" t="b">
        <f>AND(H115=I115)</f>
        <v>0</v>
      </c>
    </row>
    <row r="116" spans="1:10" ht="15" customHeight="1">
      <c r="A116" s="145" t="s">
        <v>195</v>
      </c>
      <c r="B116" s="146"/>
      <c r="C116" s="21">
        <f>C117+C120+C123+C126+C129+C132</f>
        <v>156190.402</v>
      </c>
      <c r="D116" s="21">
        <f>D117+D120+D123+D126+D129+D132</f>
        <v>156190.402</v>
      </c>
      <c r="E116" s="21">
        <f>E117+E120+E123+E126+E129+E132</f>
        <v>156190.402</v>
      </c>
      <c r="G116" s="39" t="s">
        <v>583</v>
      </c>
      <c r="H116" s="41">
        <f t="shared" si="7"/>
        <v>156190.402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88311</v>
      </c>
      <c r="D117" s="2">
        <f>D118+D119</f>
        <v>88311</v>
      </c>
      <c r="E117" s="2">
        <f>E118+E119</f>
        <v>88311</v>
      </c>
      <c r="H117" s="41">
        <f t="shared" si="7"/>
        <v>88311</v>
      </c>
    </row>
    <row r="118" spans="1:10" ht="15" customHeight="1" outlineLevel="2">
      <c r="A118" s="130"/>
      <c r="B118" s="129" t="s">
        <v>855</v>
      </c>
      <c r="C118" s="128">
        <v>15477</v>
      </c>
      <c r="D118" s="128">
        <f>C118</f>
        <v>15477</v>
      </c>
      <c r="E118" s="128">
        <f>D118</f>
        <v>15477</v>
      </c>
      <c r="H118" s="41">
        <f t="shared" si="7"/>
        <v>15477</v>
      </c>
    </row>
    <row r="119" spans="1:10" ht="15" customHeight="1" outlineLevel="2">
      <c r="A119" s="130"/>
      <c r="B119" s="129" t="s">
        <v>860</v>
      </c>
      <c r="C119" s="128">
        <v>72834</v>
      </c>
      <c r="D119" s="128">
        <f>C119</f>
        <v>72834</v>
      </c>
      <c r="E119" s="128">
        <f>D119</f>
        <v>72834</v>
      </c>
      <c r="H119" s="41">
        <f t="shared" si="7"/>
        <v>72834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67879.402000000002</v>
      </c>
      <c r="D123" s="2">
        <f>D124+D125</f>
        <v>67879.402000000002</v>
      </c>
      <c r="E123" s="2">
        <f>E124+E125</f>
        <v>67879.402000000002</v>
      </c>
      <c r="H123" s="41">
        <f t="shared" si="7"/>
        <v>67879.402000000002</v>
      </c>
    </row>
    <row r="124" spans="1:10" ht="15" customHeight="1" outlineLevel="2">
      <c r="A124" s="130"/>
      <c r="B124" s="129" t="s">
        <v>855</v>
      </c>
      <c r="C124" s="128">
        <v>67879.402000000002</v>
      </c>
      <c r="D124" s="128">
        <f>C124</f>
        <v>67879.402000000002</v>
      </c>
      <c r="E124" s="128">
        <f>D124</f>
        <v>67879.402000000002</v>
      </c>
      <c r="H124" s="41">
        <f t="shared" si="7"/>
        <v>67879.402000000002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5" t="s">
        <v>202</v>
      </c>
      <c r="B135" s="146"/>
      <c r="C135" s="21">
        <f>C136+C140+C143+C146+C149</f>
        <v>213011.598</v>
      </c>
      <c r="D135" s="21">
        <f>D136+D140+D143+D146+D149</f>
        <v>213011.598</v>
      </c>
      <c r="E135" s="21">
        <f>E136+E140+E143+E146+E149</f>
        <v>213011.598</v>
      </c>
      <c r="G135" s="39" t="s">
        <v>584</v>
      </c>
      <c r="H135" s="41">
        <f t="shared" si="11"/>
        <v>213011.598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66615.555999999997</v>
      </c>
      <c r="D136" s="2">
        <f>D137+D138+D139</f>
        <v>66615.555999999997</v>
      </c>
      <c r="E136" s="2">
        <f>E137+E138+E139</f>
        <v>66615.555999999997</v>
      </c>
      <c r="H136" s="41">
        <f t="shared" si="11"/>
        <v>66615.555999999997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40000</v>
      </c>
      <c r="D138" s="128">
        <f t="shared" ref="D138:E139" si="12">C138</f>
        <v>40000</v>
      </c>
      <c r="E138" s="128">
        <f t="shared" si="12"/>
        <v>40000</v>
      </c>
      <c r="H138" s="41">
        <f t="shared" si="11"/>
        <v>40000</v>
      </c>
    </row>
    <row r="139" spans="1:10" ht="15" customHeight="1" outlineLevel="2">
      <c r="A139" s="130"/>
      <c r="B139" s="129" t="s">
        <v>861</v>
      </c>
      <c r="C139" s="128">
        <v>26615.556</v>
      </c>
      <c r="D139" s="128">
        <f t="shared" si="12"/>
        <v>26615.556</v>
      </c>
      <c r="E139" s="128">
        <f t="shared" si="12"/>
        <v>26615.556</v>
      </c>
      <c r="H139" s="41">
        <f t="shared" si="11"/>
        <v>26615.556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2974.6880000000001</v>
      </c>
      <c r="D146" s="2">
        <f>D147+D148</f>
        <v>2974.6880000000001</v>
      </c>
      <c r="E146" s="2">
        <f>E147+E148</f>
        <v>2974.6880000000001</v>
      </c>
      <c r="H146" s="41">
        <f t="shared" si="11"/>
        <v>2974.6880000000001</v>
      </c>
    </row>
    <row r="147" spans="1:10" ht="15" customHeight="1" outlineLevel="2">
      <c r="A147" s="130"/>
      <c r="B147" s="129" t="s">
        <v>855</v>
      </c>
      <c r="C147" s="128">
        <v>2974.6880000000001</v>
      </c>
      <c r="D147" s="128">
        <f>C147</f>
        <v>2974.6880000000001</v>
      </c>
      <c r="E147" s="128">
        <f>D147</f>
        <v>2974.6880000000001</v>
      </c>
      <c r="H147" s="41">
        <f t="shared" si="11"/>
        <v>2974.6880000000001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143421.35399999999</v>
      </c>
      <c r="D149" s="2">
        <f>D150+D151</f>
        <v>143421.35399999999</v>
      </c>
      <c r="E149" s="2">
        <f>E150+E151</f>
        <v>143421.35399999999</v>
      </c>
      <c r="H149" s="41">
        <f t="shared" si="11"/>
        <v>143421.35399999999</v>
      </c>
    </row>
    <row r="150" spans="1:10" ht="15" customHeight="1" outlineLevel="2">
      <c r="A150" s="130"/>
      <c r="B150" s="129" t="s">
        <v>855</v>
      </c>
      <c r="C150" s="128">
        <v>143421.35399999999</v>
      </c>
      <c r="D150" s="128">
        <f>C150</f>
        <v>143421.35399999999</v>
      </c>
      <c r="E150" s="128">
        <f>D150</f>
        <v>143421.35399999999</v>
      </c>
      <c r="H150" s="41">
        <f t="shared" si="11"/>
        <v>143421.35399999999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39798</v>
      </c>
      <c r="D152" s="23">
        <f>D153+D163+D170</f>
        <v>39798</v>
      </c>
      <c r="E152" s="23">
        <f>E153+E163+E170</f>
        <v>39798</v>
      </c>
      <c r="G152" s="39" t="s">
        <v>66</v>
      </c>
      <c r="H152" s="41">
        <f t="shared" si="11"/>
        <v>39798</v>
      </c>
      <c r="I152" s="42"/>
      <c r="J152" s="40" t="b">
        <f>AND(H152=I152)</f>
        <v>0</v>
      </c>
    </row>
    <row r="153" spans="1:10">
      <c r="A153" s="145" t="s">
        <v>208</v>
      </c>
      <c r="B153" s="146"/>
      <c r="C153" s="21">
        <f>C154+C157+C160</f>
        <v>39798</v>
      </c>
      <c r="D153" s="21">
        <f>D154+D157+D160</f>
        <v>39798</v>
      </c>
      <c r="E153" s="21">
        <f>E154+E157+E160</f>
        <v>39798</v>
      </c>
      <c r="G153" s="39" t="s">
        <v>585</v>
      </c>
      <c r="H153" s="41">
        <f t="shared" si="11"/>
        <v>39798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39798</v>
      </c>
      <c r="D154" s="2">
        <f>D155+D156</f>
        <v>39798</v>
      </c>
      <c r="E154" s="2">
        <f>E155+E156</f>
        <v>39798</v>
      </c>
      <c r="H154" s="41">
        <f t="shared" si="11"/>
        <v>39798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39798</v>
      </c>
      <c r="D156" s="128">
        <f>C156</f>
        <v>39798</v>
      </c>
      <c r="E156" s="128">
        <f>D156</f>
        <v>39798</v>
      </c>
      <c r="H156" s="41">
        <f t="shared" si="11"/>
        <v>39798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1" t="s">
        <v>853</v>
      </c>
      <c r="E256" s="141" t="s">
        <v>852</v>
      </c>
      <c r="G256" s="47" t="s">
        <v>589</v>
      </c>
      <c r="H256" s="48">
        <f>C257+C559</f>
        <v>1248000</v>
      </c>
      <c r="I256" s="49"/>
      <c r="J256" s="50" t="b">
        <f>AND(H256=I256)</f>
        <v>0</v>
      </c>
    </row>
    <row r="257" spans="1:10">
      <c r="A257" s="157" t="s">
        <v>60</v>
      </c>
      <c r="B257" s="158"/>
      <c r="C257" s="37">
        <f>C258+C550</f>
        <v>768999.99999999988</v>
      </c>
      <c r="D257" s="37">
        <f>D258+D550</f>
        <v>453833.24900000001</v>
      </c>
      <c r="E257" s="37">
        <f>E258+E550</f>
        <v>453833.24900000001</v>
      </c>
      <c r="G257" s="39" t="s">
        <v>60</v>
      </c>
      <c r="H257" s="41">
        <f>C257</f>
        <v>768999.99999999988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740482.94199999992</v>
      </c>
      <c r="D258" s="36">
        <f>D259+D339+D483+D547</f>
        <v>425316.19099999999</v>
      </c>
      <c r="E258" s="36">
        <f>E259+E339+E483+E547</f>
        <v>425316.19099999999</v>
      </c>
      <c r="G258" s="39" t="s">
        <v>57</v>
      </c>
      <c r="H258" s="41">
        <f t="shared" ref="H258:H321" si="21">C258</f>
        <v>740482.94199999992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543891.99999999988</v>
      </c>
      <c r="D259" s="33">
        <f>D260+D263+D314</f>
        <v>229725.24900000001</v>
      </c>
      <c r="E259" s="33">
        <f>E260+E263+E314</f>
        <v>229725.24900000001</v>
      </c>
      <c r="G259" s="39" t="s">
        <v>590</v>
      </c>
      <c r="H259" s="41">
        <f t="shared" si="21"/>
        <v>543891.99999999988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53" t="s">
        <v>269</v>
      </c>
      <c r="B263" s="154"/>
      <c r="C263" s="32">
        <f>C264+C265+C289+C296+C298+C302+C305+C308+C313</f>
        <v>541299.99999999988</v>
      </c>
      <c r="D263" s="32">
        <f>D264+D265+D289+D296+D298+D302+D305+D308+D313</f>
        <v>227133.24900000001</v>
      </c>
      <c r="E263" s="32">
        <f>E264+E265+E289+E296+E298+E302+E305+E308+E313</f>
        <v>227133.24900000001</v>
      </c>
      <c r="H263" s="41">
        <f t="shared" si="21"/>
        <v>541299.99999999988</v>
      </c>
    </row>
    <row r="264" spans="1:10" outlineLevel="2">
      <c r="A264" s="6">
        <v>1101</v>
      </c>
      <c r="B264" s="4" t="s">
        <v>34</v>
      </c>
      <c r="C264" s="5">
        <v>223291</v>
      </c>
      <c r="D264" s="5">
        <f>C264</f>
        <v>223291</v>
      </c>
      <c r="E264" s="5">
        <f>D264</f>
        <v>223291</v>
      </c>
      <c r="H264" s="41">
        <f t="shared" si="21"/>
        <v>223291</v>
      </c>
    </row>
    <row r="265" spans="1:10" outlineLevel="2">
      <c r="A265" s="6">
        <v>1101</v>
      </c>
      <c r="B265" s="4" t="s">
        <v>35</v>
      </c>
      <c r="C265" s="5">
        <v>172532.55499999999</v>
      </c>
      <c r="D265" s="5">
        <f>SUM(D266:D288)</f>
        <v>0</v>
      </c>
      <c r="E265" s="5">
        <f>SUM(E266:E288)</f>
        <v>0</v>
      </c>
      <c r="H265" s="41">
        <f t="shared" si="21"/>
        <v>172532.55499999999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8979.6</v>
      </c>
      <c r="D289" s="5">
        <f>SUM(D290:D295)</f>
        <v>0</v>
      </c>
      <c r="E289" s="5">
        <f>SUM(E290:E295)</f>
        <v>0</v>
      </c>
      <c r="H289" s="41">
        <f t="shared" si="21"/>
        <v>8979.6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12060</v>
      </c>
      <c r="D298" s="5">
        <f>SUM(D299:D301)</f>
        <v>0</v>
      </c>
      <c r="E298" s="5">
        <f>SUM(E299:E301)</f>
        <v>0</v>
      </c>
      <c r="H298" s="41">
        <f t="shared" si="21"/>
        <v>12060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6916.38</v>
      </c>
      <c r="D305" s="5">
        <f>SUM(D306:D307)</f>
        <v>0</v>
      </c>
      <c r="E305" s="5">
        <f>SUM(E306:E307)</f>
        <v>0</v>
      </c>
      <c r="H305" s="41">
        <f t="shared" si="21"/>
        <v>6916.38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113378.216</v>
      </c>
      <c r="D308" s="5">
        <f>SUM(D309:D312)</f>
        <v>0</v>
      </c>
      <c r="E308" s="5">
        <f>SUM(E309:E312)</f>
        <v>0</v>
      </c>
      <c r="H308" s="41">
        <f t="shared" si="21"/>
        <v>113378.216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3842.2489999999998</v>
      </c>
      <c r="D313" s="5">
        <f>C313</f>
        <v>3842.2489999999998</v>
      </c>
      <c r="E313" s="5">
        <f>D313</f>
        <v>3842.2489999999998</v>
      </c>
      <c r="H313" s="41">
        <f t="shared" si="21"/>
        <v>3842.2489999999998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173550</v>
      </c>
      <c r="D339" s="33">
        <f>D340+D444+D482</f>
        <v>172550</v>
      </c>
      <c r="E339" s="33">
        <f>E340+E444+E482</f>
        <v>172550</v>
      </c>
      <c r="G339" s="39" t="s">
        <v>591</v>
      </c>
      <c r="H339" s="41">
        <f t="shared" si="28"/>
        <v>173550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163550</v>
      </c>
      <c r="D340" s="32">
        <f>D341+D342+D343+D344+D347+D348+D353+D356+D357+D362+D367+BH290668+D371+D372+D373+D376+D377+D378+D382+D388+D391+D392+D395+D398+D399+D404+D407+D408+D409+D412+D415+D416+D419+D420+D421+D422+D429+D443</f>
        <v>163550</v>
      </c>
      <c r="E340" s="32">
        <f>E341+E342+E343+E344+E347+E348+E353+E356+E357+E362+E367+BI290668+E371+E372+E373+E376+E377+E378+E382+E388+E391+E392+E395+E398+E399+E404+E407+E408+E409+E412+E415+E416+E419+E420+E421+E422+E429+E443</f>
        <v>163550</v>
      </c>
      <c r="H340" s="41">
        <f t="shared" si="28"/>
        <v>163550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70000</v>
      </c>
      <c r="D343" s="5">
        <f t="shared" si="31"/>
        <v>70000</v>
      </c>
      <c r="E343" s="5">
        <f t="shared" si="31"/>
        <v>70000</v>
      </c>
      <c r="H343" s="41">
        <f t="shared" si="28"/>
        <v>70000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20500</v>
      </c>
      <c r="D348" s="5">
        <f>SUM(D349:D352)</f>
        <v>20500</v>
      </c>
      <c r="E348" s="5">
        <f>SUM(E349:E352)</f>
        <v>20500</v>
      </c>
      <c r="H348" s="41">
        <f t="shared" si="28"/>
        <v>20500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outlineLevel="2">
      <c r="A357" s="6">
        <v>2201</v>
      </c>
      <c r="B357" s="4" t="s">
        <v>285</v>
      </c>
      <c r="C357" s="5">
        <f>SUM(C358:C361)</f>
        <v>5650</v>
      </c>
      <c r="D357" s="5">
        <f>SUM(D358:D361)</f>
        <v>5650</v>
      </c>
      <c r="E357" s="5">
        <f>SUM(E358:E361)</f>
        <v>5650</v>
      </c>
      <c r="H357" s="41">
        <f t="shared" si="28"/>
        <v>5650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outlineLevel="3">
      <c r="A360" s="29"/>
      <c r="B360" s="28" t="s">
        <v>288</v>
      </c>
      <c r="C360" s="30">
        <v>825</v>
      </c>
      <c r="D360" s="30">
        <f t="shared" si="35"/>
        <v>825</v>
      </c>
      <c r="E360" s="30">
        <f t="shared" si="35"/>
        <v>825</v>
      </c>
      <c r="H360" s="41">
        <f t="shared" si="28"/>
        <v>825</v>
      </c>
    </row>
    <row r="361" spans="1:8" outlineLevel="3">
      <c r="A361" s="29"/>
      <c r="B361" s="28" t="s">
        <v>289</v>
      </c>
      <c r="C361" s="30">
        <v>825</v>
      </c>
      <c r="D361" s="30">
        <f t="shared" si="35"/>
        <v>825</v>
      </c>
      <c r="E361" s="30">
        <f t="shared" si="35"/>
        <v>825</v>
      </c>
      <c r="H361" s="41">
        <f t="shared" si="28"/>
        <v>825</v>
      </c>
    </row>
    <row r="362" spans="1:8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1">
        <f t="shared" si="28"/>
        <v>15000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4700</v>
      </c>
      <c r="D382" s="5">
        <f>SUM(D383:D387)</f>
        <v>4700</v>
      </c>
      <c r="E382" s="5">
        <f>SUM(E383:E387)</f>
        <v>4700</v>
      </c>
      <c r="H382" s="41">
        <f t="shared" si="28"/>
        <v>4700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150</v>
      </c>
      <c r="D396" s="30">
        <f t="shared" ref="D396:E398" si="43">C396</f>
        <v>150</v>
      </c>
      <c r="E396" s="30">
        <f t="shared" si="43"/>
        <v>150</v>
      </c>
      <c r="H396" s="41">
        <f t="shared" si="41"/>
        <v>150</v>
      </c>
    </row>
    <row r="397" spans="1:8" outlineLevel="3">
      <c r="A397" s="29"/>
      <c r="B397" s="28" t="s">
        <v>316</v>
      </c>
      <c r="C397" s="30">
        <v>350</v>
      </c>
      <c r="D397" s="30">
        <f t="shared" si="43"/>
        <v>350</v>
      </c>
      <c r="E397" s="30">
        <f t="shared" si="43"/>
        <v>350</v>
      </c>
      <c r="H397" s="41">
        <f t="shared" si="41"/>
        <v>350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15000</v>
      </c>
      <c r="D429" s="5">
        <f>SUM(D430:D442)</f>
        <v>15000</v>
      </c>
      <c r="E429" s="5">
        <f>SUM(E430:E442)</f>
        <v>15000</v>
      </c>
      <c r="H429" s="41">
        <f t="shared" si="41"/>
        <v>15000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10000</v>
      </c>
      <c r="D431" s="30">
        <f t="shared" ref="D431:E442" si="49">C431</f>
        <v>10000</v>
      </c>
      <c r="E431" s="30">
        <f t="shared" si="49"/>
        <v>10000</v>
      </c>
      <c r="H431" s="41">
        <f t="shared" si="41"/>
        <v>10000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10000</v>
      </c>
      <c r="D444" s="32">
        <f>D445+D454+D455+D459+D462+D463+D468+D474+D477+D480+D481+D450</f>
        <v>9000</v>
      </c>
      <c r="E444" s="32">
        <f>E445+E454+E455+E459+E462+E463+E468+E474+E477+E480+E481+E450</f>
        <v>9000</v>
      </c>
      <c r="H444" s="41">
        <f t="shared" si="41"/>
        <v>10000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v>1000</v>
      </c>
      <c r="D459" s="5">
        <f>SUM(D460:D461)</f>
        <v>0</v>
      </c>
      <c r="E459" s="5">
        <f>SUM(E460:E461)</f>
        <v>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22179</v>
      </c>
      <c r="D483" s="35">
        <f>D484+D504+D509+D522+D528+D538</f>
        <v>22179</v>
      </c>
      <c r="E483" s="35">
        <f>E484+E504+E509+E522+E528+E538</f>
        <v>22179</v>
      </c>
      <c r="G483" s="39" t="s">
        <v>592</v>
      </c>
      <c r="H483" s="41">
        <f t="shared" si="51"/>
        <v>22179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6000</v>
      </c>
      <c r="D484" s="32">
        <f>D485+D486+D490+D491+D494+D497+D500+D501+D502+D503</f>
        <v>6000</v>
      </c>
      <c r="E484" s="32">
        <f>E485+E486+E490+E491+E494+E497+E500+E501+E502+E503</f>
        <v>6000</v>
      </c>
      <c r="H484" s="41">
        <f t="shared" si="51"/>
        <v>6000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2500</v>
      </c>
      <c r="D486" s="5">
        <f>SUM(D487:D489)</f>
        <v>2500</v>
      </c>
      <c r="E486" s="5">
        <f>SUM(E487:E489)</f>
        <v>2500</v>
      </c>
      <c r="H486" s="41">
        <f t="shared" si="51"/>
        <v>2500</v>
      </c>
    </row>
    <row r="487" spans="1:10" ht="15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2640</v>
      </c>
      <c r="D504" s="32">
        <f>SUM(D505:D508)</f>
        <v>2640</v>
      </c>
      <c r="E504" s="32">
        <f>SUM(E505:E508)</f>
        <v>2640</v>
      </c>
      <c r="H504" s="41">
        <f t="shared" si="51"/>
        <v>2640</v>
      </c>
    </row>
    <row r="505" spans="1:12" outlineLevel="2" collapsed="1">
      <c r="A505" s="6">
        <v>3303</v>
      </c>
      <c r="B505" s="4" t="s">
        <v>411</v>
      </c>
      <c r="C505" s="5">
        <v>2640</v>
      </c>
      <c r="D505" s="5">
        <f>C505</f>
        <v>2640</v>
      </c>
      <c r="E505" s="5">
        <f>D505</f>
        <v>2640</v>
      </c>
      <c r="H505" s="41">
        <f t="shared" si="51"/>
        <v>2640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12700</v>
      </c>
      <c r="D509" s="32">
        <f>D510+D511+D512+D513+D517+D518+D519+D520+D521</f>
        <v>12700</v>
      </c>
      <c r="E509" s="32">
        <f>E510+E511+E512+E513+E517+E518+E519+E520+E521</f>
        <v>12700</v>
      </c>
      <c r="F509" s="51"/>
      <c r="H509" s="41">
        <f t="shared" si="51"/>
        <v>12700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11200</v>
      </c>
      <c r="D520" s="5">
        <f t="shared" si="62"/>
        <v>11200</v>
      </c>
      <c r="E520" s="5">
        <f t="shared" si="62"/>
        <v>11200</v>
      </c>
      <c r="H520" s="41">
        <f t="shared" si="63"/>
        <v>11200</v>
      </c>
    </row>
    <row r="521" spans="1:8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839</v>
      </c>
      <c r="D538" s="32">
        <f>SUM(D539:D544)</f>
        <v>839</v>
      </c>
      <c r="E538" s="32">
        <f>SUM(E539:E544)</f>
        <v>839</v>
      </c>
      <c r="H538" s="41">
        <f t="shared" si="63"/>
        <v>839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839</v>
      </c>
      <c r="D540" s="5">
        <f t="shared" ref="D540:E543" si="66">C540</f>
        <v>839</v>
      </c>
      <c r="E540" s="5">
        <f t="shared" si="66"/>
        <v>839</v>
      </c>
      <c r="H540" s="41">
        <f t="shared" si="63"/>
        <v>839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861.94200000000001</v>
      </c>
      <c r="D547" s="35">
        <f>D548+D549</f>
        <v>861.94200000000001</v>
      </c>
      <c r="E547" s="35">
        <f>E548+E549</f>
        <v>861.94200000000001</v>
      </c>
      <c r="G547" s="39" t="s">
        <v>593</v>
      </c>
      <c r="H547" s="41">
        <f t="shared" si="63"/>
        <v>861.94200000000001</v>
      </c>
      <c r="I547" s="42"/>
      <c r="J547" s="40" t="b">
        <f>AND(H547=I547)</f>
        <v>0</v>
      </c>
    </row>
    <row r="548" spans="1:10" outlineLevel="1">
      <c r="A548" s="153" t="s">
        <v>450</v>
      </c>
      <c r="B548" s="154"/>
      <c r="C548" s="32">
        <v>861.94200000000001</v>
      </c>
      <c r="D548" s="32">
        <f>C548</f>
        <v>861.94200000000001</v>
      </c>
      <c r="E548" s="32">
        <f>D548</f>
        <v>861.94200000000001</v>
      </c>
      <c r="H548" s="41">
        <f t="shared" si="63"/>
        <v>861.94200000000001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28517.058000000001</v>
      </c>
      <c r="D550" s="36">
        <f>D551</f>
        <v>28517.058000000001</v>
      </c>
      <c r="E550" s="36">
        <f>E551</f>
        <v>28517.058000000001</v>
      </c>
      <c r="G550" s="39" t="s">
        <v>59</v>
      </c>
      <c r="H550" s="41">
        <f t="shared" si="63"/>
        <v>28517.058000000001</v>
      </c>
      <c r="I550" s="42"/>
      <c r="J550" s="40" t="b">
        <f>AND(H550=I550)</f>
        <v>0</v>
      </c>
    </row>
    <row r="551" spans="1:10">
      <c r="A551" s="155" t="s">
        <v>456</v>
      </c>
      <c r="B551" s="156"/>
      <c r="C551" s="33">
        <f>C552+C556</f>
        <v>28517.058000000001</v>
      </c>
      <c r="D551" s="33">
        <f>D552+D556</f>
        <v>28517.058000000001</v>
      </c>
      <c r="E551" s="33">
        <f>E552+E556</f>
        <v>28517.058000000001</v>
      </c>
      <c r="G551" s="39" t="s">
        <v>594</v>
      </c>
      <c r="H551" s="41">
        <f t="shared" si="63"/>
        <v>28517.058000000001</v>
      </c>
      <c r="I551" s="42"/>
      <c r="J551" s="40" t="b">
        <f>AND(H551=I551)</f>
        <v>0</v>
      </c>
    </row>
    <row r="552" spans="1:10" outlineLevel="1">
      <c r="A552" s="153" t="s">
        <v>457</v>
      </c>
      <c r="B552" s="154"/>
      <c r="C552" s="32">
        <f>SUM(C553:C555)</f>
        <v>28517.058000000001</v>
      </c>
      <c r="D552" s="32">
        <f>SUM(D553:D555)</f>
        <v>28517.058000000001</v>
      </c>
      <c r="E552" s="32">
        <f>SUM(E553:E555)</f>
        <v>28517.058000000001</v>
      </c>
      <c r="H552" s="41">
        <f t="shared" si="63"/>
        <v>28517.058000000001</v>
      </c>
    </row>
    <row r="553" spans="1:10" outlineLevel="2" collapsed="1">
      <c r="A553" s="6">
        <v>5500</v>
      </c>
      <c r="B553" s="4" t="s">
        <v>458</v>
      </c>
      <c r="C553" s="5">
        <v>28517.058000000001</v>
      </c>
      <c r="D553" s="5">
        <f t="shared" ref="D553:E555" si="67">C553</f>
        <v>28517.058000000001</v>
      </c>
      <c r="E553" s="5">
        <f t="shared" si="67"/>
        <v>28517.058000000001</v>
      </c>
      <c r="H553" s="41">
        <f t="shared" si="63"/>
        <v>28517.058000000001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479000</v>
      </c>
      <c r="D559" s="37">
        <f>D560+D716+D725</f>
        <v>479000</v>
      </c>
      <c r="E559" s="37">
        <f>E560+E716+E725</f>
        <v>479000</v>
      </c>
      <c r="G559" s="39" t="s">
        <v>62</v>
      </c>
      <c r="H559" s="41">
        <f t="shared" si="63"/>
        <v>479000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452000</v>
      </c>
      <c r="D560" s="36">
        <f>D561+D638+D642+D645</f>
        <v>452000</v>
      </c>
      <c r="E560" s="36">
        <f>E561+E638+E642+E645</f>
        <v>452000</v>
      </c>
      <c r="G560" s="39" t="s">
        <v>61</v>
      </c>
      <c r="H560" s="41">
        <f t="shared" si="63"/>
        <v>452000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450309.19400000002</v>
      </c>
      <c r="D561" s="38">
        <f>D562+D567+D568+D569+D576+D577+D581+D584+D585+D586+D587+D592+D595+D599+D603+D610+D616+D628</f>
        <v>450309.19400000002</v>
      </c>
      <c r="E561" s="38">
        <f>E562+E567+E568+E569+E576+E577+E581+E584+E585+E586+E587+E592+E595+E599+E603+E610+E616+E628</f>
        <v>450309.19400000002</v>
      </c>
      <c r="G561" s="39" t="s">
        <v>595</v>
      </c>
      <c r="H561" s="41">
        <f t="shared" si="63"/>
        <v>450309.19400000002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18641.113000000001</v>
      </c>
      <c r="D562" s="32">
        <f>SUM(D563:D566)</f>
        <v>18641.113000000001</v>
      </c>
      <c r="E562" s="32">
        <f>SUM(E563:E566)</f>
        <v>18641.113000000001</v>
      </c>
      <c r="H562" s="41">
        <f t="shared" si="63"/>
        <v>18641.113000000001</v>
      </c>
    </row>
    <row r="563" spans="1:10" outlineLevel="2">
      <c r="A563" s="7">
        <v>6600</v>
      </c>
      <c r="B563" s="4" t="s">
        <v>468</v>
      </c>
      <c r="C563" s="5">
        <v>7641.1130000000003</v>
      </c>
      <c r="D563" s="5">
        <f>C563</f>
        <v>7641.1130000000003</v>
      </c>
      <c r="E563" s="5">
        <f>D563</f>
        <v>7641.1130000000003</v>
      </c>
      <c r="H563" s="41">
        <f t="shared" si="63"/>
        <v>7641.1130000000003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11000</v>
      </c>
      <c r="D566" s="5">
        <f t="shared" si="68"/>
        <v>11000</v>
      </c>
      <c r="E566" s="5">
        <f t="shared" si="68"/>
        <v>11000</v>
      </c>
      <c r="H566" s="41">
        <f t="shared" si="63"/>
        <v>11000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15000</v>
      </c>
      <c r="D569" s="32">
        <f>SUM(D570:D575)</f>
        <v>15000</v>
      </c>
      <c r="E569" s="32">
        <f>SUM(E570:E575)</f>
        <v>15000</v>
      </c>
      <c r="H569" s="41">
        <f t="shared" si="63"/>
        <v>15000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15000</v>
      </c>
      <c r="D575" s="5">
        <f t="shared" si="69"/>
        <v>15000</v>
      </c>
      <c r="E575" s="5">
        <f t="shared" si="69"/>
        <v>15000</v>
      </c>
      <c r="H575" s="41">
        <f t="shared" si="63"/>
        <v>15000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67533</v>
      </c>
      <c r="D581" s="32">
        <f>SUM(D582:D583)</f>
        <v>67533</v>
      </c>
      <c r="E581" s="32">
        <f>SUM(E582:E583)</f>
        <v>67533</v>
      </c>
      <c r="H581" s="41">
        <f t="shared" si="71"/>
        <v>67533</v>
      </c>
    </row>
    <row r="582" spans="1:8" outlineLevel="2">
      <c r="A582" s="7">
        <v>6606</v>
      </c>
      <c r="B582" s="4" t="s">
        <v>486</v>
      </c>
      <c r="C582" s="5">
        <v>62533</v>
      </c>
      <c r="D582" s="5">
        <f t="shared" ref="D582:E586" si="72">C582</f>
        <v>62533</v>
      </c>
      <c r="E582" s="5">
        <f t="shared" si="72"/>
        <v>62533</v>
      </c>
      <c r="H582" s="41">
        <f t="shared" si="71"/>
        <v>62533</v>
      </c>
    </row>
    <row r="583" spans="1:8" outlineLevel="2">
      <c r="A583" s="7">
        <v>6606</v>
      </c>
      <c r="B583" s="4" t="s">
        <v>487</v>
      </c>
      <c r="C583" s="5">
        <v>5000</v>
      </c>
      <c r="D583" s="5">
        <f t="shared" si="72"/>
        <v>5000</v>
      </c>
      <c r="E583" s="5">
        <f t="shared" si="72"/>
        <v>5000</v>
      </c>
      <c r="H583" s="41">
        <f t="shared" si="71"/>
        <v>5000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46000</v>
      </c>
      <c r="D585" s="32">
        <f t="shared" si="72"/>
        <v>46000</v>
      </c>
      <c r="E585" s="32">
        <f t="shared" si="72"/>
        <v>46000</v>
      </c>
      <c r="H585" s="41">
        <f t="shared" si="71"/>
        <v>46000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15000</v>
      </c>
      <c r="D587" s="32">
        <f>SUM(D588:D591)</f>
        <v>15000</v>
      </c>
      <c r="E587" s="32">
        <f>SUM(E588:E591)</f>
        <v>15000</v>
      </c>
      <c r="H587" s="41">
        <f t="shared" si="71"/>
        <v>15000</v>
      </c>
    </row>
    <row r="588" spans="1:8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  <c r="H588" s="41">
        <f t="shared" si="71"/>
        <v>15000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3622.9580000000001</v>
      </c>
      <c r="D595" s="32">
        <f>SUM(D596:D598)</f>
        <v>3622.9580000000001</v>
      </c>
      <c r="E595" s="32">
        <f>SUM(E596:E598)</f>
        <v>3622.9580000000001</v>
      </c>
      <c r="H595" s="41">
        <f t="shared" si="71"/>
        <v>3622.9580000000001</v>
      </c>
    </row>
    <row r="596" spans="1:8" outlineLevel="2">
      <c r="A596" s="7">
        <v>6612</v>
      </c>
      <c r="B596" s="4" t="s">
        <v>499</v>
      </c>
      <c r="C596" s="5">
        <v>3622.9580000000001</v>
      </c>
      <c r="D596" s="5">
        <f>C596</f>
        <v>3622.9580000000001</v>
      </c>
      <c r="E596" s="5">
        <f>D596</f>
        <v>3622.9580000000001</v>
      </c>
      <c r="H596" s="41">
        <f t="shared" si="71"/>
        <v>3622.9580000000001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82272.858999999997</v>
      </c>
      <c r="D599" s="32">
        <f>SUM(D600:D602)</f>
        <v>82272.858999999997</v>
      </c>
      <c r="E599" s="32">
        <f>SUM(E600:E602)</f>
        <v>82272.858999999997</v>
      </c>
      <c r="H599" s="41">
        <f t="shared" si="71"/>
        <v>82272.858999999997</v>
      </c>
    </row>
    <row r="600" spans="1:8" outlineLevel="2">
      <c r="A600" s="7">
        <v>6613</v>
      </c>
      <c r="B600" s="4" t="s">
        <v>504</v>
      </c>
      <c r="C600" s="5">
        <v>15389.803</v>
      </c>
      <c r="D600" s="5">
        <f t="shared" ref="D600:E602" si="75">C600</f>
        <v>15389.803</v>
      </c>
      <c r="E600" s="5">
        <f t="shared" si="75"/>
        <v>15389.803</v>
      </c>
      <c r="H600" s="41">
        <f t="shared" si="71"/>
        <v>15389.803</v>
      </c>
    </row>
    <row r="601" spans="1:8" outlineLevel="2">
      <c r="A601" s="7">
        <v>6613</v>
      </c>
      <c r="B601" s="4" t="s">
        <v>505</v>
      </c>
      <c r="C601" s="5">
        <v>66883.055999999997</v>
      </c>
      <c r="D601" s="5">
        <f t="shared" si="75"/>
        <v>66883.055999999997</v>
      </c>
      <c r="E601" s="5">
        <f t="shared" si="75"/>
        <v>66883.055999999997</v>
      </c>
      <c r="H601" s="41">
        <f t="shared" si="71"/>
        <v>66883.055999999997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71948.051999999996</v>
      </c>
      <c r="D603" s="32">
        <f>SUM(D604:D609)</f>
        <v>71948.051999999996</v>
      </c>
      <c r="E603" s="32">
        <f>SUM(E604:E609)</f>
        <v>71948.051999999996</v>
      </c>
      <c r="H603" s="41">
        <f t="shared" si="71"/>
        <v>71948.051999999996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71948.051999999996</v>
      </c>
      <c r="D609" s="5">
        <f t="shared" si="76"/>
        <v>71948.051999999996</v>
      </c>
      <c r="E609" s="5">
        <f t="shared" si="76"/>
        <v>71948.051999999996</v>
      </c>
      <c r="H609" s="41">
        <f t="shared" si="71"/>
        <v>71948.051999999996</v>
      </c>
    </row>
    <row r="610" spans="1:8" outlineLevel="1">
      <c r="A610" s="153" t="s">
        <v>513</v>
      </c>
      <c r="B610" s="15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130291.212</v>
      </c>
      <c r="D616" s="32">
        <f>SUM(D617:D627)</f>
        <v>130291.212</v>
      </c>
      <c r="E616" s="32">
        <f>SUM(E617:E627)</f>
        <v>130291.212</v>
      </c>
      <c r="H616" s="41">
        <f t="shared" si="71"/>
        <v>130291.212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130291.212</v>
      </c>
      <c r="D619" s="5">
        <f t="shared" si="78"/>
        <v>130291.212</v>
      </c>
      <c r="E619" s="5">
        <f t="shared" si="78"/>
        <v>130291.212</v>
      </c>
      <c r="H619" s="41">
        <f t="shared" si="71"/>
        <v>130291.212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1690.806</v>
      </c>
      <c r="D642" s="38">
        <f>D643+D644</f>
        <v>1690.806</v>
      </c>
      <c r="E642" s="38">
        <f>E643+E644</f>
        <v>1690.806</v>
      </c>
      <c r="G642" s="39" t="s">
        <v>597</v>
      </c>
      <c r="H642" s="41">
        <f t="shared" ref="H642:H705" si="81">C642</f>
        <v>1690.806</v>
      </c>
      <c r="I642" s="42"/>
      <c r="J642" s="40" t="b">
        <f>AND(H642=I642)</f>
        <v>0</v>
      </c>
    </row>
    <row r="643" spans="1:10" outlineLevel="1">
      <c r="A643" s="153" t="s">
        <v>546</v>
      </c>
      <c r="B643" s="154"/>
      <c r="C643" s="32">
        <v>1690.806</v>
      </c>
      <c r="D643" s="32">
        <f>C643</f>
        <v>1690.806</v>
      </c>
      <c r="E643" s="32">
        <f>D643</f>
        <v>1690.806</v>
      </c>
      <c r="H643" s="41">
        <f t="shared" si="81"/>
        <v>1690.806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27000</v>
      </c>
      <c r="D716" s="36">
        <f>D717</f>
        <v>27000</v>
      </c>
      <c r="E716" s="36">
        <f>E717</f>
        <v>27000</v>
      </c>
      <c r="G716" s="39" t="s">
        <v>66</v>
      </c>
      <c r="H716" s="41">
        <f t="shared" si="92"/>
        <v>27000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27000</v>
      </c>
      <c r="D717" s="33">
        <f>D718+D722</f>
        <v>27000</v>
      </c>
      <c r="E717" s="33">
        <f>E718+E722</f>
        <v>27000</v>
      </c>
      <c r="G717" s="39" t="s">
        <v>599</v>
      </c>
      <c r="H717" s="41">
        <f t="shared" si="92"/>
        <v>27000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27000</v>
      </c>
      <c r="D718" s="31">
        <f>SUM(D719:D721)</f>
        <v>27000</v>
      </c>
      <c r="E718" s="31">
        <f>SUM(E719:E721)</f>
        <v>27000</v>
      </c>
      <c r="H718" s="41">
        <f t="shared" si="92"/>
        <v>27000</v>
      </c>
    </row>
    <row r="719" spans="1:10" ht="15" customHeight="1" outlineLevel="2">
      <c r="A719" s="6">
        <v>10950</v>
      </c>
      <c r="B719" s="4" t="s">
        <v>572</v>
      </c>
      <c r="C719" s="5">
        <v>27000</v>
      </c>
      <c r="D719" s="5">
        <f>C719</f>
        <v>27000</v>
      </c>
      <c r="E719" s="5">
        <f>D719</f>
        <v>27000</v>
      </c>
      <c r="H719" s="41">
        <f t="shared" si="92"/>
        <v>27000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C1" zoomScale="110" zoomScaleNormal="110" workbookViewId="0">
      <selection activeCell="C308" sqref="C308:E30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7.42578125" customWidth="1"/>
    <col min="4" max="4" width="21.140625" customWidth="1"/>
    <col min="5" max="5" width="23.28515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0" t="s">
        <v>853</v>
      </c>
      <c r="E1" s="140" t="s">
        <v>852</v>
      </c>
      <c r="G1" s="43" t="s">
        <v>31</v>
      </c>
      <c r="H1" s="44">
        <f>C2+C114</f>
        <v>1448000</v>
      </c>
      <c r="I1" s="45"/>
      <c r="J1" s="46" t="b">
        <f>AND(H1=I1)</f>
        <v>0</v>
      </c>
    </row>
    <row r="2" spans="1:14">
      <c r="A2" s="143" t="s">
        <v>60</v>
      </c>
      <c r="B2" s="143"/>
      <c r="C2" s="26">
        <f>C3+C67</f>
        <v>839000</v>
      </c>
      <c r="D2" s="26">
        <f>D3+D67</f>
        <v>839000</v>
      </c>
      <c r="E2" s="26">
        <f>E3+E67</f>
        <v>839000</v>
      </c>
      <c r="G2" s="39" t="s">
        <v>60</v>
      </c>
      <c r="H2" s="41">
        <f>C2</f>
        <v>839000</v>
      </c>
      <c r="I2" s="42"/>
      <c r="J2" s="40" t="b">
        <f>AND(H2=I2)</f>
        <v>0</v>
      </c>
    </row>
    <row r="3" spans="1:14">
      <c r="A3" s="144" t="s">
        <v>578</v>
      </c>
      <c r="B3" s="144"/>
      <c r="C3" s="23">
        <f>C4+C11+C38+C61</f>
        <v>458000</v>
      </c>
      <c r="D3" s="23">
        <f>D4+D11+D38+D61</f>
        <v>458000</v>
      </c>
      <c r="E3" s="23">
        <f>E4+E11+E38+E61</f>
        <v>458000</v>
      </c>
      <c r="G3" s="39" t="s">
        <v>57</v>
      </c>
      <c r="H3" s="41">
        <f t="shared" ref="H3:H66" si="0">C3</f>
        <v>458000</v>
      </c>
      <c r="I3" s="42"/>
      <c r="J3" s="40" t="b">
        <f>AND(H3=I3)</f>
        <v>0</v>
      </c>
    </row>
    <row r="4" spans="1:14" ht="15" customHeight="1">
      <c r="A4" s="145" t="s">
        <v>124</v>
      </c>
      <c r="B4" s="146"/>
      <c r="C4" s="21">
        <f>SUM(C5:C10)</f>
        <v>94000</v>
      </c>
      <c r="D4" s="21">
        <f>SUM(D5:D10)</f>
        <v>94000</v>
      </c>
      <c r="E4" s="21">
        <f>SUM(E5:E10)</f>
        <v>94000</v>
      </c>
      <c r="F4" s="17"/>
      <c r="G4" s="39" t="s">
        <v>53</v>
      </c>
      <c r="H4" s="41">
        <f t="shared" si="0"/>
        <v>94000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278000</v>
      </c>
      <c r="D11" s="21">
        <f>SUM(D12:D37)</f>
        <v>278000</v>
      </c>
      <c r="E11" s="21">
        <f>SUM(E12:E37)</f>
        <v>278000</v>
      </c>
      <c r="F11" s="17"/>
      <c r="G11" s="39" t="s">
        <v>54</v>
      </c>
      <c r="H11" s="41">
        <f t="shared" si="0"/>
        <v>278000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262000</v>
      </c>
      <c r="D12" s="2">
        <f>C12</f>
        <v>262000</v>
      </c>
      <c r="E12" s="2">
        <f>D12</f>
        <v>262000</v>
      </c>
      <c r="H12" s="41">
        <f t="shared" si="0"/>
        <v>262000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3600</v>
      </c>
      <c r="D32" s="2">
        <f t="shared" si="3"/>
        <v>3600</v>
      </c>
      <c r="E32" s="2">
        <f t="shared" si="3"/>
        <v>3600</v>
      </c>
      <c r="H32" s="41">
        <f t="shared" si="0"/>
        <v>3600</v>
      </c>
    </row>
    <row r="33" spans="1:10" outlineLevel="1">
      <c r="A33" s="3">
        <v>2403</v>
      </c>
      <c r="B33" s="1" t="s">
        <v>144</v>
      </c>
      <c r="C33" s="2">
        <v>600</v>
      </c>
      <c r="D33" s="2">
        <f t="shared" si="3"/>
        <v>600</v>
      </c>
      <c r="E33" s="2">
        <f t="shared" si="3"/>
        <v>600</v>
      </c>
      <c r="H33" s="41">
        <f t="shared" si="0"/>
        <v>600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2200</v>
      </c>
      <c r="D36" s="2">
        <f t="shared" si="3"/>
        <v>2200</v>
      </c>
      <c r="E36" s="2">
        <f t="shared" si="3"/>
        <v>2200</v>
      </c>
      <c r="H36" s="41">
        <f t="shared" si="0"/>
        <v>2200</v>
      </c>
    </row>
    <row r="37" spans="1:10" outlineLevel="1">
      <c r="A37" s="3">
        <v>2499</v>
      </c>
      <c r="B37" s="1" t="s">
        <v>10</v>
      </c>
      <c r="C37" s="15">
        <v>3100</v>
      </c>
      <c r="D37" s="2">
        <f t="shared" si="3"/>
        <v>3100</v>
      </c>
      <c r="E37" s="2">
        <f t="shared" si="3"/>
        <v>3100</v>
      </c>
      <c r="H37" s="41">
        <f t="shared" si="0"/>
        <v>3100</v>
      </c>
    </row>
    <row r="38" spans="1:10">
      <c r="A38" s="145" t="s">
        <v>145</v>
      </c>
      <c r="B38" s="146"/>
      <c r="C38" s="21">
        <f>SUM(C39:C60)</f>
        <v>81000</v>
      </c>
      <c r="D38" s="21">
        <f>SUM(D39:D60)</f>
        <v>81000</v>
      </c>
      <c r="E38" s="21">
        <f>SUM(E39:E60)</f>
        <v>81000</v>
      </c>
      <c r="G38" s="39" t="s">
        <v>55</v>
      </c>
      <c r="H38" s="41">
        <f t="shared" si="0"/>
        <v>81000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5950</v>
      </c>
      <c r="D41" s="2">
        <f t="shared" si="4"/>
        <v>5950</v>
      </c>
      <c r="E41" s="2">
        <f t="shared" si="4"/>
        <v>5950</v>
      </c>
      <c r="H41" s="41">
        <f t="shared" si="0"/>
        <v>5950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250</v>
      </c>
      <c r="D44" s="2">
        <f t="shared" si="4"/>
        <v>250</v>
      </c>
      <c r="E44" s="2">
        <f t="shared" si="4"/>
        <v>250</v>
      </c>
      <c r="H44" s="41">
        <f t="shared" si="0"/>
        <v>250</v>
      </c>
    </row>
    <row r="45" spans="1:10" outlineLevel="1">
      <c r="A45" s="20">
        <v>3203</v>
      </c>
      <c r="B45" s="20" t="s">
        <v>16</v>
      </c>
      <c r="C45" s="2">
        <v>650</v>
      </c>
      <c r="D45" s="2">
        <f t="shared" si="4"/>
        <v>650</v>
      </c>
      <c r="E45" s="2">
        <f t="shared" si="4"/>
        <v>650</v>
      </c>
      <c r="H45" s="41">
        <f t="shared" si="0"/>
        <v>650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>
        <v>50</v>
      </c>
      <c r="D52" s="2">
        <f t="shared" si="4"/>
        <v>50</v>
      </c>
      <c r="E52" s="2">
        <f t="shared" si="4"/>
        <v>50</v>
      </c>
      <c r="H52" s="41">
        <f t="shared" si="0"/>
        <v>50</v>
      </c>
    </row>
    <row r="53" spans="1:10" outlineLevel="1">
      <c r="A53" s="20">
        <v>3301</v>
      </c>
      <c r="B53" s="20" t="s">
        <v>18</v>
      </c>
      <c r="C53" s="2">
        <v>100</v>
      </c>
      <c r="D53" s="2">
        <f t="shared" si="4"/>
        <v>100</v>
      </c>
      <c r="E53" s="2">
        <f t="shared" si="4"/>
        <v>100</v>
      </c>
      <c r="H53" s="41">
        <f t="shared" si="0"/>
        <v>100</v>
      </c>
    </row>
    <row r="54" spans="1:10" outlineLevel="1">
      <c r="A54" s="20">
        <v>3302</v>
      </c>
      <c r="B54" s="20" t="s">
        <v>19</v>
      </c>
      <c r="C54" s="2">
        <v>900</v>
      </c>
      <c r="D54" s="2">
        <f t="shared" si="4"/>
        <v>900</v>
      </c>
      <c r="E54" s="2">
        <f t="shared" si="4"/>
        <v>900</v>
      </c>
      <c r="H54" s="41">
        <f t="shared" si="0"/>
        <v>900</v>
      </c>
    </row>
    <row r="55" spans="1:10" outlineLevel="1">
      <c r="A55" s="20">
        <v>3303</v>
      </c>
      <c r="B55" s="20" t="s">
        <v>153</v>
      </c>
      <c r="C55" s="2">
        <v>30000</v>
      </c>
      <c r="D55" s="2">
        <f t="shared" si="4"/>
        <v>30000</v>
      </c>
      <c r="E55" s="2">
        <f t="shared" si="4"/>
        <v>30000</v>
      </c>
      <c r="H55" s="41">
        <f t="shared" si="0"/>
        <v>30000</v>
      </c>
    </row>
    <row r="56" spans="1:10" outlineLevel="1">
      <c r="A56" s="20">
        <v>3303</v>
      </c>
      <c r="B56" s="20" t="s">
        <v>154</v>
      </c>
      <c r="C56" s="2">
        <v>30000</v>
      </c>
      <c r="D56" s="2">
        <f t="shared" ref="D56:E60" si="5">C56</f>
        <v>30000</v>
      </c>
      <c r="E56" s="2">
        <f t="shared" si="5"/>
        <v>30000</v>
      </c>
      <c r="H56" s="41">
        <f t="shared" si="0"/>
        <v>30000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5" t="s">
        <v>158</v>
      </c>
      <c r="B61" s="146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>
        <f t="shared" si="0"/>
        <v>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5000</v>
      </c>
      <c r="D64" s="2">
        <f t="shared" si="6"/>
        <v>5000</v>
      </c>
      <c r="E64" s="2">
        <f t="shared" si="6"/>
        <v>5000</v>
      </c>
      <c r="H64" s="41">
        <f t="shared" si="0"/>
        <v>5000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381000</v>
      </c>
      <c r="D67" s="25">
        <f>D97+D68</f>
        <v>381000</v>
      </c>
      <c r="E67" s="25">
        <f>E97+E68</f>
        <v>381000</v>
      </c>
      <c r="G67" s="39" t="s">
        <v>59</v>
      </c>
      <c r="H67" s="41">
        <f t="shared" ref="H67:H130" si="7">C67</f>
        <v>381000</v>
      </c>
      <c r="I67" s="42"/>
      <c r="J67" s="40" t="b">
        <f>AND(H67=I67)</f>
        <v>0</v>
      </c>
    </row>
    <row r="68" spans="1:10">
      <c r="A68" s="145" t="s">
        <v>163</v>
      </c>
      <c r="B68" s="146"/>
      <c r="C68" s="21">
        <f>SUM(C69:C96)</f>
        <v>44000</v>
      </c>
      <c r="D68" s="21">
        <f>SUM(D69:D96)</f>
        <v>44000</v>
      </c>
      <c r="E68" s="21">
        <f>SUM(E69:E96)</f>
        <v>44000</v>
      </c>
      <c r="G68" s="39" t="s">
        <v>56</v>
      </c>
      <c r="H68" s="41">
        <f t="shared" si="7"/>
        <v>44000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</v>
      </c>
      <c r="D79" s="2">
        <f t="shared" si="8"/>
        <v>22000</v>
      </c>
      <c r="E79" s="2">
        <f t="shared" si="8"/>
        <v>22000</v>
      </c>
      <c r="H79" s="41">
        <f t="shared" si="7"/>
        <v>22000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1400</v>
      </c>
      <c r="D82" s="2">
        <f t="shared" si="8"/>
        <v>1400</v>
      </c>
      <c r="E82" s="2">
        <f t="shared" si="8"/>
        <v>1400</v>
      </c>
      <c r="H82" s="41">
        <f t="shared" si="7"/>
        <v>1400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customHeight="1" outlineLevel="1">
      <c r="A91" s="3">
        <v>5211</v>
      </c>
      <c r="B91" s="2" t="s">
        <v>23</v>
      </c>
      <c r="C91" s="2">
        <v>2600</v>
      </c>
      <c r="D91" s="2">
        <f t="shared" si="9"/>
        <v>2600</v>
      </c>
      <c r="E91" s="2">
        <f t="shared" si="9"/>
        <v>2600</v>
      </c>
      <c r="H91" s="41">
        <f t="shared" si="7"/>
        <v>2600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337000</v>
      </c>
      <c r="D97" s="21">
        <f>SUM(D98:D113)</f>
        <v>337000</v>
      </c>
      <c r="E97" s="21">
        <f>SUM(E98:E113)</f>
        <v>337000</v>
      </c>
      <c r="G97" s="39" t="s">
        <v>58</v>
      </c>
      <c r="H97" s="41">
        <f t="shared" si="7"/>
        <v>337000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200000</v>
      </c>
      <c r="D98" s="2">
        <f>C98</f>
        <v>200000</v>
      </c>
      <c r="E98" s="2">
        <f>D98</f>
        <v>200000</v>
      </c>
      <c r="H98" s="41">
        <f t="shared" si="7"/>
        <v>200000</v>
      </c>
    </row>
    <row r="99" spans="1:10" ht="15" customHeight="1" outlineLevel="1">
      <c r="A99" s="3">
        <v>6002</v>
      </c>
      <c r="B99" s="1" t="s">
        <v>185</v>
      </c>
      <c r="C99" s="2">
        <v>129000</v>
      </c>
      <c r="D99" s="2">
        <f t="shared" ref="D99:E113" si="10">C99</f>
        <v>129000</v>
      </c>
      <c r="E99" s="2">
        <f t="shared" si="10"/>
        <v>129000</v>
      </c>
      <c r="H99" s="41">
        <f t="shared" si="7"/>
        <v>129000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5000</v>
      </c>
      <c r="D105" s="2">
        <f t="shared" si="10"/>
        <v>5000</v>
      </c>
      <c r="E105" s="2">
        <f t="shared" si="10"/>
        <v>5000</v>
      </c>
      <c r="H105" s="41">
        <f t="shared" si="7"/>
        <v>5000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0</v>
      </c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609000</v>
      </c>
      <c r="D114" s="26">
        <f>D115+D152+D177</f>
        <v>609000</v>
      </c>
      <c r="E114" s="26">
        <f>E115+E152+E177</f>
        <v>609000</v>
      </c>
      <c r="G114" s="39" t="s">
        <v>62</v>
      </c>
      <c r="H114" s="41">
        <f t="shared" si="7"/>
        <v>609000</v>
      </c>
      <c r="I114" s="42"/>
      <c r="J114" s="40" t="b">
        <f>AND(H114=I114)</f>
        <v>0</v>
      </c>
    </row>
    <row r="115" spans="1:10">
      <c r="A115" s="147" t="s">
        <v>580</v>
      </c>
      <c r="B115" s="148"/>
      <c r="C115" s="23">
        <f>C116+C135</f>
        <v>598087</v>
      </c>
      <c r="D115" s="23">
        <f>D116+D135</f>
        <v>598087</v>
      </c>
      <c r="E115" s="23">
        <f>E116+E135</f>
        <v>598087</v>
      </c>
      <c r="G115" s="39" t="s">
        <v>61</v>
      </c>
      <c r="H115" s="41">
        <f t="shared" si="7"/>
        <v>598087</v>
      </c>
      <c r="I115" s="42"/>
      <c r="J115" s="40" t="b">
        <f>AND(H115=I115)</f>
        <v>0</v>
      </c>
    </row>
    <row r="116" spans="1:10" ht="15" customHeight="1">
      <c r="A116" s="145" t="s">
        <v>195</v>
      </c>
      <c r="B116" s="146"/>
      <c r="C116" s="21">
        <f>C117+C120+C123+C126+C129+C132</f>
        <v>337991.402</v>
      </c>
      <c r="D116" s="21">
        <f>D117+D120+D123+D126+D129+D132</f>
        <v>337991.402</v>
      </c>
      <c r="E116" s="21">
        <f>E117+E120+E123+E126+E129+E132</f>
        <v>337991.402</v>
      </c>
      <c r="G116" s="39" t="s">
        <v>583</v>
      </c>
      <c r="H116" s="41">
        <f t="shared" si="7"/>
        <v>337991.402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220112</v>
      </c>
      <c r="D117" s="2">
        <f>D118+D119</f>
        <v>220112</v>
      </c>
      <c r="E117" s="2">
        <f>E118+E119</f>
        <v>220112</v>
      </c>
      <c r="H117" s="41">
        <f t="shared" si="7"/>
        <v>220112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220112</v>
      </c>
      <c r="D119" s="128">
        <f>C119</f>
        <v>220112</v>
      </c>
      <c r="E119" s="128">
        <f>D119</f>
        <v>220112</v>
      </c>
      <c r="H119" s="41">
        <f t="shared" si="7"/>
        <v>220112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117879.402</v>
      </c>
      <c r="D123" s="2">
        <f>D124+D125</f>
        <v>117879.402</v>
      </c>
      <c r="E123" s="2">
        <f>E124+E125</f>
        <v>117879.402</v>
      </c>
      <c r="H123" s="41">
        <f t="shared" si="7"/>
        <v>117879.402</v>
      </c>
    </row>
    <row r="124" spans="1:10" ht="15" customHeight="1" outlineLevel="2">
      <c r="A124" s="130"/>
      <c r="B124" s="129" t="s">
        <v>855</v>
      </c>
      <c r="C124" s="128">
        <v>117879.402</v>
      </c>
      <c r="D124" s="128">
        <f>C124</f>
        <v>117879.402</v>
      </c>
      <c r="E124" s="128">
        <f>D124</f>
        <v>117879.402</v>
      </c>
      <c r="H124" s="41">
        <f t="shared" si="7"/>
        <v>117879.402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5" t="s">
        <v>202</v>
      </c>
      <c r="B135" s="146"/>
      <c r="C135" s="21">
        <f>C136+C140+C143+C146+C149</f>
        <v>260095.598</v>
      </c>
      <c r="D135" s="21">
        <f>D136+D140+D143+D146+D149</f>
        <v>260095.598</v>
      </c>
      <c r="E135" s="21">
        <f>E136+E140+E143+E146+E149</f>
        <v>260095.598</v>
      </c>
      <c r="G135" s="39" t="s">
        <v>584</v>
      </c>
      <c r="H135" s="41">
        <f t="shared" si="11"/>
        <v>260095.598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59399.231</v>
      </c>
      <c r="D136" s="2">
        <f>D137+D138+D139</f>
        <v>59399.231</v>
      </c>
      <c r="E136" s="2">
        <f>E137+E138+E139</f>
        <v>59399.231</v>
      </c>
      <c r="H136" s="41">
        <f t="shared" si="11"/>
        <v>59399.231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40000</v>
      </c>
      <c r="D138" s="128">
        <f t="shared" ref="D138:E139" si="12">C138</f>
        <v>40000</v>
      </c>
      <c r="E138" s="128">
        <f t="shared" si="12"/>
        <v>40000</v>
      </c>
      <c r="H138" s="41">
        <f t="shared" si="11"/>
        <v>40000</v>
      </c>
    </row>
    <row r="139" spans="1:10" ht="15" customHeight="1" outlineLevel="2">
      <c r="A139" s="130"/>
      <c r="B139" s="129" t="s">
        <v>861</v>
      </c>
      <c r="C139" s="128">
        <v>19399.231</v>
      </c>
      <c r="D139" s="128">
        <f t="shared" si="12"/>
        <v>19399.231</v>
      </c>
      <c r="E139" s="128">
        <f t="shared" si="12"/>
        <v>19399.231</v>
      </c>
      <c r="H139" s="41">
        <f t="shared" si="11"/>
        <v>19399.231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696.36699999999996</v>
      </c>
      <c r="D146" s="2">
        <f>D147+D148</f>
        <v>696.36699999999996</v>
      </c>
      <c r="E146" s="2">
        <f>E147+E148</f>
        <v>696.36699999999996</v>
      </c>
      <c r="H146" s="41">
        <f t="shared" si="11"/>
        <v>696.36699999999996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>
        <v>696.36699999999996</v>
      </c>
      <c r="D148" s="128">
        <f>C148</f>
        <v>696.36699999999996</v>
      </c>
      <c r="E148" s="128">
        <f>D148</f>
        <v>696.36699999999996</v>
      </c>
      <c r="H148" s="41">
        <f t="shared" si="11"/>
        <v>696.36699999999996</v>
      </c>
    </row>
    <row r="149" spans="1:10" ht="15" customHeight="1" outlineLevel="1">
      <c r="A149" s="3">
        <v>8005</v>
      </c>
      <c r="B149" s="1" t="s">
        <v>207</v>
      </c>
      <c r="C149" s="2">
        <f>C150+C151</f>
        <v>200000</v>
      </c>
      <c r="D149" s="2">
        <f>D150+D151</f>
        <v>200000</v>
      </c>
      <c r="E149" s="2">
        <f>E150+E151</f>
        <v>200000</v>
      </c>
      <c r="H149" s="41">
        <f t="shared" si="11"/>
        <v>200000</v>
      </c>
    </row>
    <row r="150" spans="1:10" ht="15" customHeight="1" outlineLevel="2">
      <c r="A150" s="130"/>
      <c r="B150" s="129" t="s">
        <v>855</v>
      </c>
      <c r="C150" s="128">
        <v>200000</v>
      </c>
      <c r="D150" s="128">
        <f>C150</f>
        <v>200000</v>
      </c>
      <c r="E150" s="128">
        <f>D150</f>
        <v>200000</v>
      </c>
      <c r="H150" s="41">
        <f t="shared" si="11"/>
        <v>200000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10913</v>
      </c>
      <c r="D152" s="23">
        <f>D153+D163+D170</f>
        <v>10913</v>
      </c>
      <c r="E152" s="23">
        <f>E153+E163+E170</f>
        <v>10913</v>
      </c>
      <c r="G152" s="39" t="s">
        <v>66</v>
      </c>
      <c r="H152" s="41">
        <f t="shared" si="11"/>
        <v>10913</v>
      </c>
      <c r="I152" s="42"/>
      <c r="J152" s="40" t="b">
        <f>AND(H152=I152)</f>
        <v>0</v>
      </c>
    </row>
    <row r="153" spans="1:10">
      <c r="A153" s="145" t="s">
        <v>208</v>
      </c>
      <c r="B153" s="146"/>
      <c r="C153" s="21">
        <f>C154+C157+C160</f>
        <v>10913</v>
      </c>
      <c r="D153" s="21">
        <f>D154+D157+D160</f>
        <v>10913</v>
      </c>
      <c r="E153" s="21">
        <f>E154+E157+E160</f>
        <v>10913</v>
      </c>
      <c r="G153" s="39" t="s">
        <v>585</v>
      </c>
      <c r="H153" s="41">
        <f t="shared" si="11"/>
        <v>10913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10913</v>
      </c>
      <c r="D154" s="2">
        <f>D155+D156</f>
        <v>10913</v>
      </c>
      <c r="E154" s="2">
        <f>E155+E156</f>
        <v>10913</v>
      </c>
      <c r="H154" s="41">
        <f t="shared" si="11"/>
        <v>10913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10913</v>
      </c>
      <c r="D156" s="128">
        <f>C156</f>
        <v>10913</v>
      </c>
      <c r="E156" s="128">
        <f>D156</f>
        <v>10913</v>
      </c>
      <c r="H156" s="41">
        <f t="shared" si="11"/>
        <v>10913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0" t="s">
        <v>853</v>
      </c>
      <c r="E256" s="140" t="s">
        <v>852</v>
      </c>
      <c r="G256" s="47" t="s">
        <v>589</v>
      </c>
      <c r="H256" s="48">
        <f>C257+C559</f>
        <v>1448000</v>
      </c>
      <c r="I256" s="49"/>
      <c r="J256" s="50" t="b">
        <f>AND(H256=I256)</f>
        <v>0</v>
      </c>
    </row>
    <row r="257" spans="1:10">
      <c r="A257" s="157" t="s">
        <v>60</v>
      </c>
      <c r="B257" s="158"/>
      <c r="C257" s="37">
        <f>C258+C550</f>
        <v>809000</v>
      </c>
      <c r="D257" s="37">
        <f>D258+D550</f>
        <v>809000</v>
      </c>
      <c r="E257" s="37">
        <f>E258+E550</f>
        <v>809000</v>
      </c>
      <c r="G257" s="39" t="s">
        <v>60</v>
      </c>
      <c r="H257" s="41">
        <f>C257</f>
        <v>809000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798000</v>
      </c>
      <c r="D258" s="36">
        <f>D259+D339+D483+D547</f>
        <v>798000</v>
      </c>
      <c r="E258" s="36">
        <f>E259+E339+E483+E547</f>
        <v>798000</v>
      </c>
      <c r="G258" s="39" t="s">
        <v>57</v>
      </c>
      <c r="H258" s="41">
        <f t="shared" ref="H258:H321" si="21">C258</f>
        <v>798000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570192.84499999997</v>
      </c>
      <c r="D259" s="33">
        <f>D260+D263+D314</f>
        <v>570192.84499999997</v>
      </c>
      <c r="E259" s="33">
        <f>E260+E263+E314</f>
        <v>570192.84499999997</v>
      </c>
      <c r="G259" s="39" t="s">
        <v>590</v>
      </c>
      <c r="H259" s="41">
        <f t="shared" si="21"/>
        <v>570192.84499999997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outlineLevel="1">
      <c r="A263" s="153" t="s">
        <v>269</v>
      </c>
      <c r="B263" s="154"/>
      <c r="C263" s="32">
        <f>C264+C265+C289+C296+C298+C302+C305+C308+C313</f>
        <v>566736.84499999997</v>
      </c>
      <c r="D263" s="32">
        <f>D264+D265+D289+D296+D298+D302+D305+D308+D313</f>
        <v>566736.84499999997</v>
      </c>
      <c r="E263" s="32">
        <f>E264+E265+E289+E296+E298+E302+E305+E308+E313</f>
        <v>566736.84499999997</v>
      </c>
      <c r="H263" s="41">
        <f t="shared" si="21"/>
        <v>566736.84499999997</v>
      </c>
    </row>
    <row r="264" spans="1:10" outlineLevel="2">
      <c r="A264" s="6">
        <v>1101</v>
      </c>
      <c r="B264" s="4" t="s">
        <v>34</v>
      </c>
      <c r="C264" s="5">
        <v>240000</v>
      </c>
      <c r="D264" s="5">
        <f>C264</f>
        <v>240000</v>
      </c>
      <c r="E264" s="5">
        <f>D264</f>
        <v>240000</v>
      </c>
      <c r="H264" s="41">
        <f t="shared" si="21"/>
        <v>240000</v>
      </c>
    </row>
    <row r="265" spans="1:10" outlineLevel="2">
      <c r="A265" s="6">
        <v>1101</v>
      </c>
      <c r="B265" s="4" t="s">
        <v>35</v>
      </c>
      <c r="C265" s="5">
        <v>180000</v>
      </c>
      <c r="D265" s="5">
        <v>180000</v>
      </c>
      <c r="E265" s="5">
        <v>180000</v>
      </c>
      <c r="H265" s="41">
        <f t="shared" si="21"/>
        <v>180000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12240</v>
      </c>
      <c r="D289" s="5">
        <v>12240</v>
      </c>
      <c r="E289" s="5">
        <v>12240</v>
      </c>
      <c r="H289" s="41">
        <f t="shared" si="21"/>
        <v>12240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12060</v>
      </c>
      <c r="D298" s="5">
        <v>12060</v>
      </c>
      <c r="E298" s="5">
        <v>12060</v>
      </c>
      <c r="H298" s="41">
        <f t="shared" si="21"/>
        <v>12060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6916.38</v>
      </c>
      <c r="D305" s="5">
        <v>6916.38</v>
      </c>
      <c r="E305" s="5">
        <v>6916.38</v>
      </c>
      <c r="H305" s="41">
        <f t="shared" si="21"/>
        <v>6916.38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111378.216</v>
      </c>
      <c r="D308" s="5">
        <v>111378.216</v>
      </c>
      <c r="E308" s="5">
        <v>111378.216</v>
      </c>
      <c r="H308" s="41">
        <f t="shared" si="21"/>
        <v>111378.216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3842.2489999999998</v>
      </c>
      <c r="D313" s="5">
        <f>C313</f>
        <v>3842.2489999999998</v>
      </c>
      <c r="E313" s="5">
        <f>D313</f>
        <v>3842.2489999999998</v>
      </c>
      <c r="H313" s="41">
        <f t="shared" si="21"/>
        <v>3842.2489999999998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192050</v>
      </c>
      <c r="D339" s="33">
        <f>D340+D444+D482</f>
        <v>192050</v>
      </c>
      <c r="E339" s="33">
        <f>E340+E444+E482</f>
        <v>192050</v>
      </c>
      <c r="G339" s="39" t="s">
        <v>591</v>
      </c>
      <c r="H339" s="41">
        <f t="shared" si="28"/>
        <v>192050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179050</v>
      </c>
      <c r="D340" s="32">
        <f>D341+D342+D343+D344+D347+D348+D353+D356+D357+D362+D367+BH290668+D371+D372+D373+D376+D377+D378+D382+D388+D391+D392+D395+D398+D399+D404+D407+D408+D409+D412+D415+D416+D419+D420+D421+D422+D429+D443</f>
        <v>179050</v>
      </c>
      <c r="E340" s="32">
        <f>E341+E342+E343+E344+E347+E348+E353+E356+E357+E362+E367+BI290668+E371+E372+E373+E376+E377+E378+E382+E388+E391+E392+E395+E398+E399+E404+E407+E408+E409+E412+E415+E416+E419+E420+E421+E422+E429+E443</f>
        <v>179050</v>
      </c>
      <c r="H340" s="41">
        <f t="shared" si="28"/>
        <v>179050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73000</v>
      </c>
      <c r="D343" s="5">
        <f t="shared" si="31"/>
        <v>73000</v>
      </c>
      <c r="E343" s="5">
        <f t="shared" si="31"/>
        <v>73000</v>
      </c>
      <c r="H343" s="41">
        <f t="shared" si="28"/>
        <v>73000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20500</v>
      </c>
      <c r="D348" s="5">
        <f>SUM(D349:D352)</f>
        <v>20500</v>
      </c>
      <c r="E348" s="5">
        <f>SUM(E349:E352)</f>
        <v>20500</v>
      </c>
      <c r="H348" s="41">
        <f t="shared" si="28"/>
        <v>20500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outlineLevel="2">
      <c r="A357" s="6">
        <v>2201</v>
      </c>
      <c r="B357" s="4" t="s">
        <v>285</v>
      </c>
      <c r="C357" s="5">
        <f>SUM(C358:C361)</f>
        <v>5650</v>
      </c>
      <c r="D357" s="5">
        <f>SUM(D358:D361)</f>
        <v>5650</v>
      </c>
      <c r="E357" s="5">
        <f>SUM(E358:E361)</f>
        <v>5650</v>
      </c>
      <c r="H357" s="41">
        <f t="shared" si="28"/>
        <v>5650</v>
      </c>
    </row>
    <row r="358" spans="1:8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outlineLevel="3">
      <c r="A359" s="29"/>
      <c r="B359" s="28" t="s">
        <v>287</v>
      </c>
      <c r="C359" s="30">
        <v>500</v>
      </c>
      <c r="D359" s="30">
        <f t="shared" ref="D359:E361" si="35">C359</f>
        <v>500</v>
      </c>
      <c r="E359" s="30">
        <f t="shared" si="35"/>
        <v>500</v>
      </c>
      <c r="H359" s="41">
        <f t="shared" si="28"/>
        <v>500</v>
      </c>
    </row>
    <row r="360" spans="1:8" outlineLevel="3">
      <c r="A360" s="29"/>
      <c r="B360" s="28" t="s">
        <v>288</v>
      </c>
      <c r="C360" s="30">
        <v>825</v>
      </c>
      <c r="D360" s="30">
        <f t="shared" si="35"/>
        <v>825</v>
      </c>
      <c r="E360" s="30">
        <f t="shared" si="35"/>
        <v>825</v>
      </c>
      <c r="H360" s="41">
        <f t="shared" si="28"/>
        <v>825</v>
      </c>
    </row>
    <row r="361" spans="1:8" outlineLevel="3">
      <c r="A361" s="29"/>
      <c r="B361" s="28" t="s">
        <v>289</v>
      </c>
      <c r="C361" s="30">
        <v>825</v>
      </c>
      <c r="D361" s="30">
        <f t="shared" si="35"/>
        <v>825</v>
      </c>
      <c r="E361" s="30">
        <f t="shared" si="35"/>
        <v>825</v>
      </c>
      <c r="H361" s="41">
        <f t="shared" si="28"/>
        <v>825</v>
      </c>
    </row>
    <row r="362" spans="1:8" outlineLevel="2">
      <c r="A362" s="6">
        <v>2201</v>
      </c>
      <c r="B362" s="4" t="s">
        <v>290</v>
      </c>
      <c r="C362" s="5">
        <f>SUM(C363:C366)</f>
        <v>20000</v>
      </c>
      <c r="D362" s="5">
        <f>SUM(D363:D366)</f>
        <v>20000</v>
      </c>
      <c r="E362" s="5">
        <f>SUM(E363:E366)</f>
        <v>20000</v>
      </c>
      <c r="H362" s="41">
        <f t="shared" si="28"/>
        <v>20000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7700</v>
      </c>
      <c r="D382" s="5">
        <f>SUM(D383:D387)</f>
        <v>7700</v>
      </c>
      <c r="E382" s="5">
        <f>SUM(E383:E387)</f>
        <v>7700</v>
      </c>
      <c r="H382" s="41">
        <f t="shared" si="28"/>
        <v>7700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7500</v>
      </c>
      <c r="D392" s="5">
        <f>SUM(D393:D394)</f>
        <v>7500</v>
      </c>
      <c r="E392" s="5">
        <f>SUM(E393:E394)</f>
        <v>7500</v>
      </c>
      <c r="H392" s="41">
        <f t="shared" si="41"/>
        <v>7500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7500</v>
      </c>
      <c r="D394" s="30">
        <f>C394</f>
        <v>7500</v>
      </c>
      <c r="E394" s="30">
        <f>D394</f>
        <v>7500</v>
      </c>
      <c r="H394" s="41">
        <f t="shared" si="41"/>
        <v>7500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150</v>
      </c>
      <c r="D396" s="30">
        <f t="shared" ref="D396:E398" si="43">C396</f>
        <v>150</v>
      </c>
      <c r="E396" s="30">
        <f t="shared" si="43"/>
        <v>150</v>
      </c>
      <c r="H396" s="41">
        <f t="shared" si="41"/>
        <v>150</v>
      </c>
    </row>
    <row r="397" spans="1:8" outlineLevel="3">
      <c r="A397" s="29"/>
      <c r="B397" s="28" t="s">
        <v>316</v>
      </c>
      <c r="C397" s="30">
        <v>350</v>
      </c>
      <c r="D397" s="30">
        <f t="shared" si="43"/>
        <v>350</v>
      </c>
      <c r="E397" s="30">
        <f t="shared" si="43"/>
        <v>350</v>
      </c>
      <c r="H397" s="41">
        <f t="shared" si="41"/>
        <v>350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15000</v>
      </c>
      <c r="D429" s="5">
        <f>SUM(D430:D442)</f>
        <v>15000</v>
      </c>
      <c r="E429" s="5">
        <f>SUM(E430:E442)</f>
        <v>15000</v>
      </c>
      <c r="H429" s="41">
        <f t="shared" si="41"/>
        <v>15000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10000</v>
      </c>
      <c r="D431" s="30">
        <f t="shared" ref="D431:E442" si="49">C431</f>
        <v>10000</v>
      </c>
      <c r="E431" s="30">
        <f t="shared" si="49"/>
        <v>10000</v>
      </c>
      <c r="H431" s="41">
        <f t="shared" si="41"/>
        <v>10000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13000</v>
      </c>
      <c r="D444" s="32">
        <f>D445+D454+D455+D459+D462+D463+D468+D474+D477+D480+D481+D450</f>
        <v>13000</v>
      </c>
      <c r="E444" s="32">
        <f>E445+E454+E455+E459+E462+E463+E468+E474+E477+E480+E481+E450</f>
        <v>13000</v>
      </c>
      <c r="H444" s="41">
        <f t="shared" si="41"/>
        <v>13000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34872</v>
      </c>
      <c r="D483" s="35">
        <f>D484+D504+D509+D522+D528+D538</f>
        <v>34872</v>
      </c>
      <c r="E483" s="35">
        <f>E484+E504+E509+E522+E528+E538</f>
        <v>34872</v>
      </c>
      <c r="G483" s="39" t="s">
        <v>592</v>
      </c>
      <c r="H483" s="41">
        <f t="shared" si="51"/>
        <v>34872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18000</v>
      </c>
      <c r="D484" s="32">
        <f>D485+D486+D490+D491+D494+D497+D500+D501+D502+D503</f>
        <v>18000</v>
      </c>
      <c r="E484" s="32">
        <f>E485+E486+E490+E491+E494+E497+E500+E501+E502+E503</f>
        <v>18000</v>
      </c>
      <c r="H484" s="41">
        <f t="shared" si="51"/>
        <v>18000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4500</v>
      </c>
      <c r="D486" s="5">
        <f>SUM(D487:D489)</f>
        <v>4500</v>
      </c>
      <c r="E486" s="5">
        <f>SUM(E487:E489)</f>
        <v>4500</v>
      </c>
      <c r="H486" s="41">
        <f t="shared" si="51"/>
        <v>4500</v>
      </c>
    </row>
    <row r="487" spans="1:10" ht="15" customHeight="1" outlineLevel="3">
      <c r="A487" s="28"/>
      <c r="B487" s="28" t="s">
        <v>393</v>
      </c>
      <c r="C487" s="30">
        <v>500</v>
      </c>
      <c r="D487" s="30">
        <f>C487</f>
        <v>500</v>
      </c>
      <c r="E487" s="30">
        <f>D487</f>
        <v>500</v>
      </c>
      <c r="H487" s="41">
        <f t="shared" si="51"/>
        <v>500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2833</v>
      </c>
      <c r="D504" s="32">
        <f>SUM(D505:D508)</f>
        <v>2833</v>
      </c>
      <c r="E504" s="32">
        <f>SUM(E505:E508)</f>
        <v>2833</v>
      </c>
      <c r="H504" s="41">
        <f t="shared" si="51"/>
        <v>2833</v>
      </c>
    </row>
    <row r="505" spans="1:12" outlineLevel="2" collapsed="1">
      <c r="A505" s="6">
        <v>3303</v>
      </c>
      <c r="B505" s="4" t="s">
        <v>411</v>
      </c>
      <c r="C505" s="5">
        <v>2833</v>
      </c>
      <c r="D505" s="5">
        <f>C505</f>
        <v>2833</v>
      </c>
      <c r="E505" s="5">
        <f>D505</f>
        <v>2833</v>
      </c>
      <c r="H505" s="41">
        <f t="shared" si="51"/>
        <v>2833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13200</v>
      </c>
      <c r="D509" s="32">
        <f>D510+D511+D512+D513+D517+D518+D519+D520+D521</f>
        <v>13200</v>
      </c>
      <c r="E509" s="32">
        <f>E510+E511+E512+E513+E517+E518+E519+E520+E521</f>
        <v>13200</v>
      </c>
      <c r="F509" s="51"/>
      <c r="H509" s="41">
        <f t="shared" si="51"/>
        <v>13200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11700</v>
      </c>
      <c r="D520" s="5">
        <f t="shared" si="62"/>
        <v>11700</v>
      </c>
      <c r="E520" s="5">
        <f t="shared" si="62"/>
        <v>11700</v>
      </c>
      <c r="H520" s="41">
        <f t="shared" si="63"/>
        <v>11700</v>
      </c>
    </row>
    <row r="521" spans="1:8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839</v>
      </c>
      <c r="D538" s="32">
        <f>SUM(D539:D544)</f>
        <v>839</v>
      </c>
      <c r="E538" s="32">
        <f>SUM(E539:E544)</f>
        <v>839</v>
      </c>
      <c r="H538" s="41">
        <f t="shared" si="63"/>
        <v>839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839</v>
      </c>
      <c r="D540" s="5">
        <f t="shared" ref="D540:E543" si="66">C540</f>
        <v>839</v>
      </c>
      <c r="E540" s="5">
        <f t="shared" si="66"/>
        <v>839</v>
      </c>
      <c r="H540" s="41">
        <f t="shared" si="63"/>
        <v>839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885.15499999999997</v>
      </c>
      <c r="D547" s="35">
        <f>D548+D549</f>
        <v>885.15499999999997</v>
      </c>
      <c r="E547" s="35">
        <f>E548+E549</f>
        <v>885.15499999999997</v>
      </c>
      <c r="G547" s="39" t="s">
        <v>593</v>
      </c>
      <c r="H547" s="41">
        <f t="shared" si="63"/>
        <v>885.15499999999997</v>
      </c>
      <c r="I547" s="42"/>
      <c r="J547" s="40" t="b">
        <f>AND(H547=I547)</f>
        <v>0</v>
      </c>
    </row>
    <row r="548" spans="1:10" outlineLevel="1">
      <c r="A548" s="153" t="s">
        <v>450</v>
      </c>
      <c r="B548" s="154"/>
      <c r="C548" s="32">
        <v>885.15499999999997</v>
      </c>
      <c r="D548" s="32">
        <f>C548</f>
        <v>885.15499999999997</v>
      </c>
      <c r="E548" s="32">
        <f>D548</f>
        <v>885.15499999999997</v>
      </c>
      <c r="H548" s="41">
        <f t="shared" si="63"/>
        <v>885.15499999999997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11000</v>
      </c>
      <c r="D550" s="36">
        <f>D551</f>
        <v>11000</v>
      </c>
      <c r="E550" s="36">
        <f>E551</f>
        <v>11000</v>
      </c>
      <c r="G550" s="39" t="s">
        <v>59</v>
      </c>
      <c r="H550" s="41">
        <f t="shared" si="63"/>
        <v>11000</v>
      </c>
      <c r="I550" s="42"/>
      <c r="J550" s="40" t="b">
        <f>AND(H550=I550)</f>
        <v>0</v>
      </c>
    </row>
    <row r="551" spans="1:10">
      <c r="A551" s="155" t="s">
        <v>456</v>
      </c>
      <c r="B551" s="156"/>
      <c r="C551" s="33">
        <f>C552+C556</f>
        <v>11000</v>
      </c>
      <c r="D551" s="33">
        <f>D552+D556</f>
        <v>11000</v>
      </c>
      <c r="E551" s="33">
        <f>E552+E556</f>
        <v>11000</v>
      </c>
      <c r="G551" s="39" t="s">
        <v>594</v>
      </c>
      <c r="H551" s="41">
        <f t="shared" si="63"/>
        <v>11000</v>
      </c>
      <c r="I551" s="42"/>
      <c r="J551" s="40" t="b">
        <f>AND(H551=I551)</f>
        <v>0</v>
      </c>
    </row>
    <row r="552" spans="1:10" outlineLevel="1">
      <c r="A552" s="153" t="s">
        <v>457</v>
      </c>
      <c r="B552" s="154"/>
      <c r="C552" s="32">
        <f>SUM(C553:C555)</f>
        <v>11000</v>
      </c>
      <c r="D552" s="32">
        <f>SUM(D553:D555)</f>
        <v>11000</v>
      </c>
      <c r="E552" s="32">
        <f>SUM(E553:E555)</f>
        <v>11000</v>
      </c>
      <c r="H552" s="41">
        <f t="shared" si="63"/>
        <v>11000</v>
      </c>
    </row>
    <row r="553" spans="1:10" outlineLevel="2" collapsed="1">
      <c r="A553" s="6">
        <v>5500</v>
      </c>
      <c r="B553" s="4" t="s">
        <v>458</v>
      </c>
      <c r="C553" s="5">
        <v>11000</v>
      </c>
      <c r="D553" s="5">
        <f t="shared" ref="D553:E555" si="67">C553</f>
        <v>11000</v>
      </c>
      <c r="E553" s="5">
        <f t="shared" si="67"/>
        <v>11000</v>
      </c>
      <c r="H553" s="41">
        <f t="shared" si="63"/>
        <v>11000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639000.00000000012</v>
      </c>
      <c r="D559" s="37">
        <f>D560+D716+D725</f>
        <v>639000.00000000012</v>
      </c>
      <c r="E559" s="37">
        <f>E560+E716+E725</f>
        <v>639000.00000000012</v>
      </c>
      <c r="G559" s="39" t="s">
        <v>62</v>
      </c>
      <c r="H559" s="41">
        <f t="shared" si="63"/>
        <v>639000.00000000012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609000.00000000012</v>
      </c>
      <c r="D560" s="36">
        <f>D561+D638+D642+D645</f>
        <v>609000.00000000012</v>
      </c>
      <c r="E560" s="36">
        <f>E561+E638+E642+E645</f>
        <v>609000.00000000012</v>
      </c>
      <c r="G560" s="39" t="s">
        <v>61</v>
      </c>
      <c r="H560" s="41">
        <f t="shared" si="63"/>
        <v>609000.00000000012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607889.88000000012</v>
      </c>
      <c r="D561" s="38">
        <f>D562+D567+D568+D569+D576+D577+D581+D584+D585+D586+D587+D592+D595+D599+D603+D610+D616+D628</f>
        <v>607889.88000000012</v>
      </c>
      <c r="E561" s="38">
        <f>E562+E567+E568+E569+E576+E577+E581+E584+E585+E586+E587+E592+E595+E599+E603+E610+E616+E628</f>
        <v>607889.88000000012</v>
      </c>
      <c r="G561" s="39" t="s">
        <v>595</v>
      </c>
      <c r="H561" s="41">
        <f t="shared" si="63"/>
        <v>607889.88000000012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31000</v>
      </c>
      <c r="D562" s="32">
        <f>SUM(D563:D566)</f>
        <v>31000</v>
      </c>
      <c r="E562" s="32">
        <f>SUM(E563:E566)</f>
        <v>31000</v>
      </c>
      <c r="H562" s="41">
        <f t="shared" si="63"/>
        <v>31000</v>
      </c>
    </row>
    <row r="563" spans="1:10" outlineLevel="2">
      <c r="A563" s="7">
        <v>6600</v>
      </c>
      <c r="B563" s="4" t="s">
        <v>468</v>
      </c>
      <c r="C563" s="5">
        <v>31000</v>
      </c>
      <c r="D563" s="5">
        <f>C563</f>
        <v>31000</v>
      </c>
      <c r="E563" s="5">
        <f>D563</f>
        <v>31000</v>
      </c>
      <c r="H563" s="41">
        <f t="shared" si="63"/>
        <v>31000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25000</v>
      </c>
      <c r="D569" s="32">
        <f>SUM(D570:D575)</f>
        <v>25000</v>
      </c>
      <c r="E569" s="32">
        <f>SUM(E570:E575)</f>
        <v>25000</v>
      </c>
      <c r="H569" s="41">
        <f t="shared" si="63"/>
        <v>25000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25000</v>
      </c>
      <c r="D575" s="5">
        <f t="shared" si="69"/>
        <v>25000</v>
      </c>
      <c r="E575" s="5">
        <f t="shared" si="69"/>
        <v>25000</v>
      </c>
      <c r="H575" s="41">
        <f t="shared" si="63"/>
        <v>25000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 t="shared" si="63"/>
        <v>15000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15000</v>
      </c>
      <c r="D580" s="5">
        <f t="shared" si="70"/>
        <v>15000</v>
      </c>
      <c r="E580" s="5">
        <f t="shared" si="70"/>
        <v>15000</v>
      </c>
      <c r="H580" s="41">
        <f t="shared" si="71"/>
        <v>15000</v>
      </c>
    </row>
    <row r="581" spans="1:8" outlineLevel="1">
      <c r="A581" s="153" t="s">
        <v>485</v>
      </c>
      <c r="B581" s="154"/>
      <c r="C581" s="32">
        <f>SUM(C582:C583)</f>
        <v>30700</v>
      </c>
      <c r="D581" s="32">
        <f>SUM(D582:D583)</f>
        <v>30700</v>
      </c>
      <c r="E581" s="32">
        <f>SUM(E582:E583)</f>
        <v>30700</v>
      </c>
      <c r="H581" s="41">
        <f t="shared" si="71"/>
        <v>30700</v>
      </c>
    </row>
    <row r="582" spans="1:8" outlineLevel="2">
      <c r="A582" s="7">
        <v>6606</v>
      </c>
      <c r="B582" s="4" t="s">
        <v>486</v>
      </c>
      <c r="C582" s="5">
        <v>25700</v>
      </c>
      <c r="D582" s="5">
        <f t="shared" ref="D582:E586" si="72">C582</f>
        <v>25700</v>
      </c>
      <c r="E582" s="5">
        <f t="shared" si="72"/>
        <v>25700</v>
      </c>
      <c r="H582" s="41">
        <f t="shared" si="71"/>
        <v>25700</v>
      </c>
    </row>
    <row r="583" spans="1:8" outlineLevel="2">
      <c r="A583" s="7">
        <v>6606</v>
      </c>
      <c r="B583" s="4" t="s">
        <v>487</v>
      </c>
      <c r="C583" s="5">
        <v>5000</v>
      </c>
      <c r="D583" s="5">
        <f t="shared" si="72"/>
        <v>5000</v>
      </c>
      <c r="E583" s="5">
        <f t="shared" si="72"/>
        <v>5000</v>
      </c>
      <c r="H583" s="41">
        <f t="shared" si="71"/>
        <v>5000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303950.61600000004</v>
      </c>
      <c r="D599" s="32">
        <f>SUM(D600:D602)</f>
        <v>303950.61600000004</v>
      </c>
      <c r="E599" s="32">
        <f>SUM(E600:E602)</f>
        <v>303950.61600000004</v>
      </c>
      <c r="H599" s="41">
        <f t="shared" si="71"/>
        <v>303950.61600000004</v>
      </c>
    </row>
    <row r="600" spans="1:8" outlineLevel="2">
      <c r="A600" s="7">
        <v>6613</v>
      </c>
      <c r="B600" s="4" t="s">
        <v>504</v>
      </c>
      <c r="C600" s="5">
        <v>75000</v>
      </c>
      <c r="D600" s="5">
        <f t="shared" ref="D600:E602" si="75">C600</f>
        <v>75000</v>
      </c>
      <c r="E600" s="5">
        <f t="shared" si="75"/>
        <v>75000</v>
      </c>
      <c r="H600" s="41">
        <f t="shared" si="71"/>
        <v>75000</v>
      </c>
    </row>
    <row r="601" spans="1:8" outlineLevel="2">
      <c r="A601" s="7">
        <v>6613</v>
      </c>
      <c r="B601" s="4" t="s">
        <v>505</v>
      </c>
      <c r="C601" s="5">
        <v>228950.61600000001</v>
      </c>
      <c r="D601" s="5">
        <f t="shared" si="75"/>
        <v>228950.61600000001</v>
      </c>
      <c r="E601" s="5">
        <f t="shared" si="75"/>
        <v>228950.61600000001</v>
      </c>
      <c r="H601" s="41">
        <f t="shared" si="71"/>
        <v>228950.61600000001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71948.051999999996</v>
      </c>
      <c r="D603" s="32">
        <f>SUM(D604:D609)</f>
        <v>71948.051999999996</v>
      </c>
      <c r="E603" s="32">
        <f>SUM(E604:E609)</f>
        <v>71948.051999999996</v>
      </c>
      <c r="H603" s="41">
        <f t="shared" si="71"/>
        <v>71948.051999999996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71948.051999999996</v>
      </c>
      <c r="D609" s="5">
        <f t="shared" si="76"/>
        <v>71948.051999999996</v>
      </c>
      <c r="E609" s="5">
        <f t="shared" si="76"/>
        <v>71948.051999999996</v>
      </c>
      <c r="H609" s="41">
        <f t="shared" si="71"/>
        <v>71948.051999999996</v>
      </c>
    </row>
    <row r="610" spans="1:8" outlineLevel="1">
      <c r="A610" s="153" t="s">
        <v>513</v>
      </c>
      <c r="B610" s="15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130291.212</v>
      </c>
      <c r="D616" s="32">
        <f>SUM(D617:D627)</f>
        <v>130291.212</v>
      </c>
      <c r="E616" s="32">
        <f>SUM(E617:E627)</f>
        <v>130291.212</v>
      </c>
      <c r="H616" s="41">
        <f t="shared" si="71"/>
        <v>130291.212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130291.212</v>
      </c>
      <c r="D619" s="5">
        <f t="shared" si="78"/>
        <v>130291.212</v>
      </c>
      <c r="E619" s="5">
        <f t="shared" si="78"/>
        <v>130291.212</v>
      </c>
      <c r="H619" s="41">
        <f t="shared" si="71"/>
        <v>130291.212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1110.1199999999999</v>
      </c>
      <c r="D642" s="38">
        <f>D643+D644</f>
        <v>1110.1199999999999</v>
      </c>
      <c r="E642" s="38">
        <f>E643+E644</f>
        <v>1110.1199999999999</v>
      </c>
      <c r="G642" s="39" t="s">
        <v>597</v>
      </c>
      <c r="H642" s="41">
        <f t="shared" ref="H642:H705" si="81">C642</f>
        <v>1110.1199999999999</v>
      </c>
      <c r="I642" s="42"/>
      <c r="J642" s="40" t="b">
        <f>AND(H642=I642)</f>
        <v>0</v>
      </c>
    </row>
    <row r="643" spans="1:10" outlineLevel="1">
      <c r="A643" s="153" t="s">
        <v>546</v>
      </c>
      <c r="B643" s="154"/>
      <c r="C643" s="32">
        <v>1110.1199999999999</v>
      </c>
      <c r="D643" s="32">
        <f>C643</f>
        <v>1110.1199999999999</v>
      </c>
      <c r="E643" s="32">
        <f>D643</f>
        <v>1110.1199999999999</v>
      </c>
      <c r="H643" s="41">
        <f t="shared" si="81"/>
        <v>1110.1199999999999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30000</v>
      </c>
      <c r="D716" s="36">
        <f>D717</f>
        <v>30000</v>
      </c>
      <c r="E716" s="36">
        <f>E717</f>
        <v>30000</v>
      </c>
      <c r="G716" s="39" t="s">
        <v>66</v>
      </c>
      <c r="H716" s="41">
        <f t="shared" si="92"/>
        <v>30000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30000</v>
      </c>
      <c r="D717" s="33">
        <f>D718+D722</f>
        <v>30000</v>
      </c>
      <c r="E717" s="33">
        <f>E718+E722</f>
        <v>30000</v>
      </c>
      <c r="G717" s="39" t="s">
        <v>599</v>
      </c>
      <c r="H717" s="41">
        <f t="shared" si="92"/>
        <v>30000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30000</v>
      </c>
      <c r="D718" s="31">
        <f>SUM(D719:D721)</f>
        <v>30000</v>
      </c>
      <c r="E718" s="31">
        <f>SUM(E719:E721)</f>
        <v>30000</v>
      </c>
      <c r="H718" s="41">
        <f t="shared" si="92"/>
        <v>30000</v>
      </c>
    </row>
    <row r="719" spans="1:10" ht="15" customHeight="1" outlineLevel="2">
      <c r="A719" s="6">
        <v>10950</v>
      </c>
      <c r="B719" s="4" t="s">
        <v>572</v>
      </c>
      <c r="C719" s="5">
        <v>30000</v>
      </c>
      <c r="D719" s="5">
        <f>C719</f>
        <v>30000</v>
      </c>
      <c r="E719" s="5">
        <f>D719</f>
        <v>30000</v>
      </c>
      <c r="H719" s="41">
        <f t="shared" si="92"/>
        <v>30000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3"/>
  <sheetViews>
    <sheetView rightToLeft="1" topLeftCell="A4" zoomScale="130" zoomScaleNormal="130" workbookViewId="0">
      <selection activeCell="B20" sqref="B20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873</v>
      </c>
      <c r="B2" s="135" t="s">
        <v>874</v>
      </c>
      <c r="C2" s="96"/>
      <c r="D2" s="96"/>
    </row>
    <row r="3" spans="1:4" customFormat="1">
      <c r="A3" s="102"/>
      <c r="B3" s="135" t="s">
        <v>875</v>
      </c>
      <c r="C3" s="96"/>
      <c r="D3" s="96"/>
    </row>
    <row r="4" spans="1:4" customFormat="1">
      <c r="A4" s="102"/>
      <c r="B4" s="135" t="s">
        <v>876</v>
      </c>
      <c r="C4" s="96"/>
      <c r="D4" s="96"/>
    </row>
    <row r="5" spans="1:4" customFormat="1">
      <c r="A5" s="105"/>
      <c r="B5" s="135" t="s">
        <v>877</v>
      </c>
      <c r="C5" s="105"/>
      <c r="D5" s="105"/>
    </row>
    <row r="6" spans="1:4" customFormat="1">
      <c r="A6" s="136"/>
      <c r="B6" s="106" t="s">
        <v>878</v>
      </c>
      <c r="C6" s="96"/>
      <c r="D6" s="96"/>
    </row>
    <row r="7" spans="1:4" customFormat="1">
      <c r="A7" s="105"/>
      <c r="B7" s="102" t="s">
        <v>879</v>
      </c>
      <c r="C7" s="96"/>
      <c r="D7" s="96"/>
    </row>
    <row r="8" spans="1:4" customFormat="1">
      <c r="A8" s="102"/>
      <c r="B8" s="102" t="s">
        <v>880</v>
      </c>
      <c r="C8" s="96"/>
      <c r="D8" s="96"/>
    </row>
    <row r="9" spans="1:4" customFormat="1">
      <c r="A9" s="102"/>
      <c r="B9" s="102" t="s">
        <v>881</v>
      </c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 t="s">
        <v>882</v>
      </c>
      <c r="B11" s="102" t="s">
        <v>883</v>
      </c>
      <c r="C11" s="96"/>
      <c r="D11" s="96"/>
    </row>
    <row r="12" spans="1:4" customFormat="1">
      <c r="A12" s="105"/>
      <c r="B12" s="136" t="s">
        <v>884</v>
      </c>
      <c r="C12" s="96"/>
      <c r="D12" s="96"/>
    </row>
    <row r="13" spans="1:4" customFormat="1">
      <c r="A13" s="105"/>
      <c r="B13" s="102" t="s">
        <v>885</v>
      </c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 t="s">
        <v>886</v>
      </c>
      <c r="B15" s="102" t="s">
        <v>887</v>
      </c>
      <c r="C15" s="96"/>
      <c r="D15" s="96"/>
    </row>
    <row r="16" spans="1:4" customFormat="1">
      <c r="A16" s="105"/>
      <c r="B16" s="105" t="s">
        <v>888</v>
      </c>
      <c r="C16" s="96"/>
      <c r="D16" s="96"/>
    </row>
    <row r="17" spans="1:4" customFormat="1">
      <c r="A17" s="105"/>
      <c r="B17" s="105"/>
      <c r="C17" s="96"/>
      <c r="D17" s="96"/>
    </row>
    <row r="18" spans="1:4" customFormat="1">
      <c r="A18" s="105" t="s">
        <v>889</v>
      </c>
      <c r="B18" s="105" t="s">
        <v>890</v>
      </c>
      <c r="C18" s="96"/>
      <c r="D18" s="96"/>
    </row>
    <row r="19" spans="1:4" customFormat="1">
      <c r="A19" s="105"/>
      <c r="B19" s="105" t="s">
        <v>891</v>
      </c>
      <c r="C19" s="96"/>
      <c r="D19" s="96"/>
    </row>
    <row r="20" spans="1:4" customFormat="1">
      <c r="A20" s="105"/>
      <c r="B20" s="105"/>
      <c r="C20" s="96"/>
      <c r="D20" s="96"/>
    </row>
    <row r="21" spans="1:4" customFormat="1">
      <c r="A21" s="105"/>
      <c r="B21" s="105"/>
      <c r="C21" s="96"/>
      <c r="D21" s="96"/>
    </row>
    <row r="22" spans="1:4" customFormat="1">
      <c r="A22" s="105"/>
      <c r="B22" s="105"/>
      <c r="C22" s="96"/>
      <c r="D22" s="96"/>
    </row>
    <row r="23" spans="1:4" customFormat="1">
      <c r="A23" s="105"/>
      <c r="B23" s="105"/>
      <c r="C23" s="96"/>
      <c r="D23" s="96"/>
    </row>
    <row r="24" spans="1:4" customFormat="1">
      <c r="A24" s="105"/>
      <c r="B24" s="105"/>
      <c r="C24" s="96"/>
      <c r="D24" s="96"/>
    </row>
    <row r="25" spans="1:4" customFormat="1">
      <c r="A25" s="105"/>
      <c r="B25" s="105"/>
      <c r="C25" s="96"/>
      <c r="D25" s="96"/>
    </row>
    <row r="26" spans="1:4">
      <c r="A26" s="105"/>
      <c r="B26" s="105"/>
      <c r="C26" s="96"/>
      <c r="D26" s="96"/>
    </row>
    <row r="27" spans="1:4">
      <c r="A27" s="105"/>
      <c r="B27" s="105"/>
      <c r="C27" s="96"/>
      <c r="D27" s="96"/>
    </row>
    <row r="28" spans="1:4">
      <c r="A28" s="105"/>
      <c r="B28" s="105"/>
      <c r="C28" s="96"/>
      <c r="D28" s="96"/>
    </row>
    <row r="29" spans="1:4">
      <c r="A29" s="105"/>
      <c r="B29" s="105"/>
      <c r="C29" s="96"/>
      <c r="D29" s="96"/>
    </row>
    <row r="30" spans="1:4">
      <c r="A30" s="105"/>
      <c r="B30" s="105"/>
      <c r="C30" s="96"/>
      <c r="D30" s="96"/>
    </row>
    <row r="31" spans="1:4">
      <c r="A31" s="105"/>
      <c r="B31" s="105"/>
      <c r="C31" s="96"/>
      <c r="D31" s="96"/>
    </row>
    <row r="32" spans="1:4">
      <c r="A32" s="105"/>
      <c r="B32" s="105"/>
      <c r="C32" s="96"/>
      <c r="D32" s="96"/>
    </row>
    <row r="33" spans="1:4">
      <c r="A33" s="105"/>
      <c r="B33" s="105"/>
      <c r="C33" s="96"/>
      <c r="D33" s="96"/>
    </row>
  </sheetData>
  <protectedRanges>
    <protectedRange password="CC3D" sqref="A2:D33" name="Range1"/>
  </protectedRanges>
  <conditionalFormatting sqref="A2:D33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baseColWidth="10" defaultColWidth="9.140625" defaultRowHeight="15"/>
  <cols>
    <col min="1" max="1" width="24.85546875" style="98" customWidth="1"/>
    <col min="2" max="2" width="24" style="98" customWidth="1"/>
    <col min="3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 t="s">
        <v>893</v>
      </c>
      <c r="B3" s="137" t="s">
        <v>900</v>
      </c>
      <c r="C3" s="101"/>
      <c r="D3" s="101"/>
      <c r="E3" s="102"/>
      <c r="F3" s="96"/>
      <c r="G3" s="96"/>
      <c r="H3" s="96"/>
      <c r="I3" s="101"/>
    </row>
    <row r="4" spans="1:9" s="113" customFormat="1">
      <c r="A4" s="137" t="s">
        <v>894</v>
      </c>
      <c r="B4" s="137" t="s">
        <v>901</v>
      </c>
      <c r="C4" s="103"/>
      <c r="D4" s="103"/>
      <c r="E4" s="102"/>
      <c r="F4" s="96"/>
      <c r="G4" s="96"/>
      <c r="H4" s="96"/>
      <c r="I4" s="103"/>
    </row>
    <row r="5" spans="1:9" s="113" customFormat="1">
      <c r="A5" s="137" t="s">
        <v>895</v>
      </c>
      <c r="B5" s="137" t="s">
        <v>902</v>
      </c>
      <c r="C5" s="103"/>
      <c r="D5" s="103"/>
      <c r="E5" s="102"/>
      <c r="F5" s="96"/>
      <c r="G5" s="96"/>
      <c r="H5" s="96"/>
      <c r="I5" s="103"/>
    </row>
    <row r="6" spans="1:9" s="113" customFormat="1">
      <c r="A6" s="137" t="s">
        <v>896</v>
      </c>
      <c r="B6" s="137" t="s">
        <v>903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37" t="s">
        <v>897</v>
      </c>
      <c r="B7" s="137" t="s">
        <v>904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37" t="s">
        <v>898</v>
      </c>
      <c r="B8" s="137" t="s">
        <v>904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37" t="s">
        <v>899</v>
      </c>
      <c r="B9" s="137" t="s">
        <v>904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37"/>
      <c r="B10" s="137"/>
      <c r="C10" s="103"/>
      <c r="D10" s="103"/>
      <c r="E10" s="102"/>
      <c r="F10" s="102"/>
      <c r="G10" s="105"/>
      <c r="H10" s="96"/>
      <c r="I10" s="103"/>
    </row>
    <row r="11" spans="1:9" s="113" customFormat="1">
      <c r="A11" s="137"/>
      <c r="B11" s="137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B12:B1048576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53"/>
  <sheetViews>
    <sheetView rightToLeft="1" zoomScale="120" zoomScaleNormal="120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B48" sqref="B48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 t="s">
        <v>905</v>
      </c>
      <c r="B3" s="137">
        <v>1</v>
      </c>
      <c r="C3" s="101"/>
      <c r="D3" s="101"/>
      <c r="J3" s="113" t="s">
        <v>796</v>
      </c>
    </row>
    <row r="4" spans="1:10" s="113" customFormat="1">
      <c r="A4" s="137" t="s">
        <v>906</v>
      </c>
      <c r="B4" s="137">
        <v>3</v>
      </c>
      <c r="C4" s="103"/>
      <c r="D4" s="103"/>
      <c r="J4" s="113" t="s">
        <v>797</v>
      </c>
    </row>
    <row r="5" spans="1:10" s="113" customFormat="1">
      <c r="A5" s="137" t="s">
        <v>907</v>
      </c>
      <c r="B5" s="137">
        <v>1</v>
      </c>
      <c r="C5" s="103"/>
      <c r="D5" s="103"/>
      <c r="J5" s="113" t="s">
        <v>798</v>
      </c>
    </row>
    <row r="6" spans="1:10" s="113" customFormat="1">
      <c r="A6" s="137" t="s">
        <v>908</v>
      </c>
      <c r="B6" s="137">
        <v>1</v>
      </c>
      <c r="C6" s="104"/>
      <c r="D6" s="104"/>
      <c r="J6" s="113" t="s">
        <v>779</v>
      </c>
    </row>
    <row r="7" spans="1:10" s="113" customFormat="1">
      <c r="A7" s="137" t="s">
        <v>909</v>
      </c>
      <c r="B7" s="137">
        <v>1</v>
      </c>
      <c r="C7" s="104"/>
      <c r="D7" s="104"/>
    </row>
    <row r="8" spans="1:10" s="113" customFormat="1">
      <c r="A8" s="137" t="s">
        <v>910</v>
      </c>
      <c r="B8" s="137">
        <v>1</v>
      </c>
      <c r="C8" s="103"/>
      <c r="D8" s="103"/>
    </row>
    <row r="9" spans="1:10" s="113" customFormat="1">
      <c r="A9" s="137" t="s">
        <v>911</v>
      </c>
      <c r="B9" s="137">
        <v>1</v>
      </c>
      <c r="C9" s="103"/>
      <c r="D9" s="103"/>
    </row>
    <row r="10" spans="1:10" s="113" customFormat="1">
      <c r="A10" s="137" t="s">
        <v>912</v>
      </c>
      <c r="B10" s="137">
        <v>1</v>
      </c>
      <c r="C10" s="103"/>
      <c r="D10" s="103"/>
    </row>
    <row r="11" spans="1:10" s="113" customFormat="1">
      <c r="A11" s="137" t="s">
        <v>913</v>
      </c>
      <c r="B11" s="137">
        <v>3</v>
      </c>
      <c r="C11" s="103"/>
      <c r="D11" s="103"/>
    </row>
    <row r="12" spans="1:10" s="113" customFormat="1">
      <c r="A12" s="137" t="s">
        <v>914</v>
      </c>
      <c r="B12" s="137">
        <v>3</v>
      </c>
      <c r="C12" s="103"/>
      <c r="D12" s="103"/>
    </row>
    <row r="13" spans="1:10" s="113" customFormat="1">
      <c r="A13" s="137" t="s">
        <v>915</v>
      </c>
      <c r="B13" s="137">
        <v>3</v>
      </c>
      <c r="C13" s="103"/>
      <c r="D13" s="103"/>
    </row>
    <row r="14" spans="1:10" s="113" customFormat="1">
      <c r="A14" s="137" t="s">
        <v>916</v>
      </c>
      <c r="B14" s="137">
        <v>3</v>
      </c>
      <c r="C14" s="103"/>
      <c r="D14" s="103"/>
    </row>
    <row r="15" spans="1:10" s="113" customFormat="1">
      <c r="A15" s="137" t="s">
        <v>917</v>
      </c>
      <c r="B15" s="137">
        <v>3</v>
      </c>
      <c r="C15" s="103"/>
      <c r="D15" s="103"/>
    </row>
    <row r="16" spans="1:10" s="113" customFormat="1">
      <c r="A16" s="137" t="s">
        <v>918</v>
      </c>
      <c r="B16" s="137">
        <v>3</v>
      </c>
      <c r="C16" s="103"/>
      <c r="D16" s="103"/>
    </row>
    <row r="17" spans="1:4" s="113" customFormat="1">
      <c r="A17" s="137" t="s">
        <v>919</v>
      </c>
      <c r="B17" s="137">
        <v>3</v>
      </c>
      <c r="C17" s="103"/>
      <c r="D17" s="103"/>
    </row>
    <row r="18" spans="1:4" s="113" customFormat="1">
      <c r="A18" s="137" t="s">
        <v>920</v>
      </c>
      <c r="B18" s="137">
        <v>3</v>
      </c>
      <c r="C18" s="103"/>
      <c r="D18" s="103"/>
    </row>
    <row r="19" spans="1:4" s="113" customFormat="1">
      <c r="A19" s="137" t="s">
        <v>921</v>
      </c>
      <c r="B19" s="137">
        <v>3</v>
      </c>
      <c r="C19" s="103"/>
      <c r="D19" s="103"/>
    </row>
    <row r="20" spans="1:4" s="113" customFormat="1">
      <c r="A20" s="137" t="s">
        <v>922</v>
      </c>
      <c r="B20" s="137">
        <v>3</v>
      </c>
      <c r="C20" s="103"/>
      <c r="D20" s="103"/>
    </row>
    <row r="21" spans="1:4" s="113" customFormat="1">
      <c r="A21" s="137" t="s">
        <v>923</v>
      </c>
      <c r="B21" s="137">
        <v>3</v>
      </c>
      <c r="C21" s="103"/>
      <c r="D21" s="103"/>
    </row>
    <row r="22" spans="1:4" s="113" customFormat="1">
      <c r="A22" s="137" t="s">
        <v>924</v>
      </c>
      <c r="B22" s="137">
        <v>3</v>
      </c>
      <c r="C22" s="103"/>
      <c r="D22" s="103"/>
    </row>
    <row r="23" spans="1:4" s="113" customFormat="1">
      <c r="A23" s="137" t="s">
        <v>925</v>
      </c>
      <c r="B23" s="137">
        <v>1</v>
      </c>
      <c r="C23" s="103"/>
      <c r="D23" s="103"/>
    </row>
    <row r="24" spans="1:4" s="113" customFormat="1">
      <c r="A24" s="137" t="s">
        <v>926</v>
      </c>
      <c r="B24" s="137">
        <v>3</v>
      </c>
      <c r="C24" s="103"/>
      <c r="D24" s="103"/>
    </row>
    <row r="25" spans="1:4" s="113" customFormat="1">
      <c r="A25" s="137" t="s">
        <v>927</v>
      </c>
      <c r="B25" s="137">
        <v>1</v>
      </c>
      <c r="C25" s="103"/>
      <c r="D25" s="103"/>
    </row>
    <row r="26" spans="1:4" s="113" customFormat="1">
      <c r="A26" s="137" t="s">
        <v>928</v>
      </c>
      <c r="B26" s="137">
        <v>3</v>
      </c>
      <c r="C26" s="103"/>
      <c r="D26" s="103"/>
    </row>
    <row r="27" spans="1:4" s="113" customFormat="1">
      <c r="A27" s="137" t="s">
        <v>929</v>
      </c>
      <c r="B27" s="137">
        <v>3</v>
      </c>
      <c r="C27" s="107"/>
      <c r="D27" s="107"/>
    </row>
    <row r="28" spans="1:4" s="113" customFormat="1">
      <c r="A28" s="137" t="s">
        <v>930</v>
      </c>
      <c r="B28" s="137">
        <v>3</v>
      </c>
      <c r="C28" s="100"/>
      <c r="D28" s="100"/>
    </row>
    <row r="29" spans="1:4" s="113" customFormat="1">
      <c r="A29" s="137" t="s">
        <v>931</v>
      </c>
      <c r="B29" s="137">
        <v>3</v>
      </c>
      <c r="C29" s="100"/>
      <c r="D29" s="100"/>
    </row>
    <row r="30" spans="1:4" s="113" customFormat="1">
      <c r="A30" s="137" t="s">
        <v>944</v>
      </c>
      <c r="B30" s="137">
        <v>3</v>
      </c>
      <c r="C30" s="100"/>
      <c r="D30" s="100"/>
    </row>
    <row r="31" spans="1:4" s="113" customFormat="1">
      <c r="A31" s="137" t="s">
        <v>945</v>
      </c>
      <c r="B31" s="137">
        <v>3</v>
      </c>
      <c r="C31" s="100"/>
      <c r="D31" s="100"/>
    </row>
    <row r="32" spans="1:4" s="113" customFormat="1">
      <c r="A32" s="137" t="s">
        <v>946</v>
      </c>
      <c r="B32" s="137">
        <v>3</v>
      </c>
      <c r="C32" s="100"/>
      <c r="D32" s="100"/>
    </row>
    <row r="33" spans="1:4" s="113" customFormat="1">
      <c r="A33" s="137" t="s">
        <v>947</v>
      </c>
      <c r="B33" s="137">
        <v>3</v>
      </c>
      <c r="C33" s="100"/>
      <c r="D33" s="100"/>
    </row>
    <row r="34" spans="1:4" s="113" customFormat="1">
      <c r="A34" s="137" t="s">
        <v>948</v>
      </c>
      <c r="B34" s="137">
        <v>3</v>
      </c>
      <c r="C34" s="100"/>
      <c r="D34" s="100"/>
    </row>
    <row r="35" spans="1:4" s="113" customFormat="1">
      <c r="A35" s="137" t="s">
        <v>949</v>
      </c>
      <c r="B35" s="137">
        <v>3</v>
      </c>
      <c r="C35" s="100"/>
      <c r="D35" s="100"/>
    </row>
    <row r="36" spans="1:4" s="113" customFormat="1">
      <c r="A36" s="137" t="s">
        <v>932</v>
      </c>
      <c r="B36" s="137">
        <v>5</v>
      </c>
      <c r="C36" s="100"/>
      <c r="D36" s="100"/>
    </row>
    <row r="37" spans="1:4" s="113" customFormat="1">
      <c r="A37" s="137" t="s">
        <v>933</v>
      </c>
      <c r="B37" s="137">
        <v>6</v>
      </c>
      <c r="C37" s="100"/>
      <c r="D37" s="100"/>
    </row>
    <row r="38" spans="1:4" s="113" customFormat="1">
      <c r="A38" s="137" t="s">
        <v>934</v>
      </c>
      <c r="B38" s="137">
        <v>5</v>
      </c>
      <c r="C38" s="100"/>
      <c r="D38" s="100"/>
    </row>
    <row r="39" spans="1:4" s="113" customFormat="1">
      <c r="A39" s="137" t="s">
        <v>935</v>
      </c>
      <c r="B39" s="137">
        <v>3</v>
      </c>
      <c r="C39" s="100"/>
      <c r="D39" s="100"/>
    </row>
    <row r="40" spans="1:4" s="113" customFormat="1">
      <c r="A40" s="137" t="s">
        <v>936</v>
      </c>
      <c r="B40" s="137">
        <v>6</v>
      </c>
      <c r="C40" s="100"/>
      <c r="D40" s="100"/>
    </row>
    <row r="41" spans="1:4" s="113" customFormat="1">
      <c r="A41" s="137" t="s">
        <v>937</v>
      </c>
      <c r="B41" s="137">
        <v>5</v>
      </c>
      <c r="C41" s="100"/>
      <c r="D41" s="100"/>
    </row>
    <row r="42" spans="1:4" s="113" customFormat="1">
      <c r="A42" s="137" t="s">
        <v>938</v>
      </c>
      <c r="B42" s="137">
        <v>6</v>
      </c>
      <c r="C42" s="100"/>
      <c r="D42" s="100"/>
    </row>
    <row r="43" spans="1:4" s="113" customFormat="1">
      <c r="A43" s="137" t="s">
        <v>939</v>
      </c>
      <c r="B43" s="137">
        <v>4</v>
      </c>
      <c r="C43" s="100"/>
      <c r="D43" s="100"/>
    </row>
    <row r="44" spans="1:4" s="113" customFormat="1">
      <c r="A44" s="137" t="s">
        <v>940</v>
      </c>
      <c r="B44" s="137">
        <v>4</v>
      </c>
      <c r="C44" s="100"/>
      <c r="D44" s="100"/>
    </row>
    <row r="45" spans="1:4" s="113" customFormat="1">
      <c r="A45" s="137" t="s">
        <v>941</v>
      </c>
      <c r="B45" s="137">
        <v>8</v>
      </c>
      <c r="C45" s="100"/>
      <c r="D45" s="100"/>
    </row>
    <row r="46" spans="1:4" s="113" customFormat="1">
      <c r="A46" s="108" t="s">
        <v>942</v>
      </c>
      <c r="B46" s="108">
        <v>5</v>
      </c>
      <c r="C46" s="108"/>
      <c r="D46" s="108"/>
    </row>
    <row r="47" spans="1:4" s="113" customFormat="1">
      <c r="A47" s="108" t="s">
        <v>943</v>
      </c>
      <c r="B47" s="108">
        <v>3</v>
      </c>
      <c r="C47" s="108"/>
      <c r="D47" s="108"/>
    </row>
    <row r="48" spans="1:4" s="113" customFormat="1">
      <c r="A48" s="108"/>
      <c r="B48" s="108"/>
      <c r="C48" s="108"/>
      <c r="D48" s="108"/>
    </row>
    <row r="49" spans="1:4" s="113" customFormat="1">
      <c r="A49" s="108"/>
      <c r="B49" s="108"/>
      <c r="C49" s="108"/>
      <c r="D49" s="108"/>
    </row>
    <row r="50" spans="1:4" s="113" customFormat="1">
      <c r="A50" s="108"/>
      <c r="B50" s="108"/>
      <c r="C50" s="108"/>
      <c r="D50" s="108"/>
    </row>
    <row r="51" spans="1:4" s="113" customFormat="1">
      <c r="A51" s="108"/>
      <c r="B51" s="108"/>
      <c r="C51" s="108"/>
      <c r="D51" s="108"/>
    </row>
    <row r="52" spans="1:4" s="113" customFormat="1">
      <c r="A52" s="108"/>
      <c r="B52" s="108"/>
      <c r="C52" s="108"/>
      <c r="D52" s="108"/>
    </row>
    <row r="53" spans="1:4" s="113" customFormat="1">
      <c r="A53" s="108"/>
      <c r="B53" s="108"/>
      <c r="C53" s="108"/>
      <c r="D53" s="108"/>
    </row>
    <row r="54" spans="1:4" s="113" customFormat="1">
      <c r="A54" s="65"/>
      <c r="B54" s="97"/>
      <c r="C54" s="97"/>
      <c r="D54" s="97"/>
    </row>
    <row r="55" spans="1:4" s="113" customFormat="1">
      <c r="A55" s="65"/>
      <c r="B55" s="97"/>
      <c r="C55" s="97"/>
      <c r="D55" s="97"/>
    </row>
    <row r="56" spans="1:4" s="113" customFormat="1">
      <c r="A56" s="138"/>
      <c r="B56" s="96"/>
      <c r="C56" s="96"/>
      <c r="D56" s="96"/>
    </row>
    <row r="57" spans="1:4" s="113" customFormat="1">
      <c r="A57" s="138"/>
      <c r="B57" s="96"/>
      <c r="C57" s="96"/>
      <c r="D57" s="96"/>
    </row>
    <row r="58" spans="1:4" s="113" customFormat="1">
      <c r="A58" s="138"/>
      <c r="B58" s="96"/>
      <c r="C58" s="96"/>
      <c r="D58" s="96"/>
    </row>
    <row r="59" spans="1:4" s="113" customFormat="1">
      <c r="A59" s="138"/>
      <c r="B59" s="96"/>
      <c r="C59" s="96"/>
      <c r="D59" s="96"/>
    </row>
    <row r="60" spans="1:4" s="113" customFormat="1">
      <c r="A60" s="138"/>
      <c r="B60" s="96"/>
      <c r="C60" s="96"/>
      <c r="D60" s="96"/>
    </row>
    <row r="61" spans="1:4" s="113" customFormat="1">
      <c r="A61" s="91"/>
      <c r="B61" s="96"/>
      <c r="C61" s="96"/>
      <c r="D61" s="96"/>
    </row>
    <row r="62" spans="1:4" s="113" customFormat="1">
      <c r="A62" s="91"/>
      <c r="B62" s="96"/>
      <c r="C62" s="96"/>
      <c r="D62" s="96"/>
    </row>
    <row r="63" spans="1:4" s="113" customFormat="1">
      <c r="A63" s="91"/>
      <c r="B63" s="96"/>
      <c r="C63" s="96"/>
      <c r="D63" s="96"/>
    </row>
    <row r="64" spans="1:4" s="113" customFormat="1">
      <c r="A64" s="104"/>
      <c r="B64" s="104"/>
      <c r="C64" s="104"/>
      <c r="D64" s="104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3"/>
      <c r="B78" s="103"/>
      <c r="C78" s="103"/>
      <c r="D78" s="103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4"/>
      <c r="B84" s="104"/>
      <c r="C84" s="104"/>
      <c r="D84" s="104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3"/>
      <c r="B98" s="103"/>
      <c r="C98" s="103"/>
      <c r="D98" s="103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4"/>
      <c r="B104" s="104"/>
      <c r="C104" s="104"/>
      <c r="D104" s="104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3"/>
      <c r="B118" s="103"/>
      <c r="C118" s="103"/>
      <c r="D118" s="103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4"/>
      <c r="B124" s="104"/>
      <c r="C124" s="104"/>
      <c r="D124" s="104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3"/>
      <c r="B138" s="103"/>
      <c r="C138" s="103"/>
      <c r="D138" s="103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4"/>
      <c r="B144" s="104"/>
      <c r="C144" s="104"/>
      <c r="D144" s="104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3"/>
      <c r="B158" s="103"/>
      <c r="C158" s="103"/>
      <c r="D158" s="103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4"/>
      <c r="B164" s="104"/>
      <c r="C164" s="104"/>
      <c r="D164" s="104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3"/>
      <c r="B178" s="103"/>
      <c r="C178" s="103"/>
      <c r="D178" s="103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4"/>
      <c r="B184" s="104"/>
      <c r="C184" s="104"/>
      <c r="D184" s="104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3"/>
      <c r="B198" s="103"/>
      <c r="C198" s="103"/>
      <c r="D198" s="103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4"/>
      <c r="B204" s="104"/>
      <c r="C204" s="104"/>
      <c r="D204" s="104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3"/>
      <c r="B218" s="103"/>
      <c r="C218" s="103"/>
      <c r="D218" s="103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4"/>
      <c r="B224" s="104"/>
      <c r="C224" s="104"/>
      <c r="D224" s="104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3"/>
      <c r="B238" s="103"/>
      <c r="C238" s="103"/>
      <c r="D238" s="103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4"/>
      <c r="B244" s="104"/>
      <c r="C244" s="104"/>
      <c r="D244" s="104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3"/>
      <c r="B258" s="103"/>
      <c r="C258" s="103"/>
      <c r="D258" s="103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4"/>
      <c r="B264" s="104"/>
      <c r="C264" s="104"/>
      <c r="D264" s="104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3"/>
      <c r="B278" s="103"/>
      <c r="C278" s="103"/>
      <c r="D278" s="103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4"/>
      <c r="B284" s="104"/>
      <c r="C284" s="104"/>
      <c r="D284" s="104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3"/>
      <c r="B298" s="103"/>
      <c r="C298" s="103"/>
      <c r="D298" s="103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4"/>
      <c r="B304" s="104"/>
      <c r="C304" s="104"/>
      <c r="D304" s="104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03"/>
      <c r="B318" s="103"/>
      <c r="C318" s="103"/>
      <c r="D318" s="103"/>
    </row>
    <row r="319" spans="1:4" s="113" customFormat="1">
      <c r="A319" s="103"/>
      <c r="B319" s="103"/>
      <c r="C319" s="103"/>
      <c r="D319" s="103"/>
    </row>
    <row r="320" spans="1:4" s="113" customFormat="1">
      <c r="A320" s="103"/>
      <c r="B320" s="103"/>
      <c r="C320" s="103"/>
      <c r="D320" s="103"/>
    </row>
    <row r="321" spans="1:4" s="113" customFormat="1">
      <c r="A321" s="103"/>
      <c r="B321" s="103"/>
      <c r="C321" s="103"/>
      <c r="D321" s="103"/>
    </row>
    <row r="322" spans="1:4" s="113" customFormat="1">
      <c r="A322" s="103"/>
      <c r="B322" s="103"/>
      <c r="C322" s="103"/>
      <c r="D322" s="103"/>
    </row>
    <row r="323" spans="1:4" s="113" customFormat="1">
      <c r="A323" s="103"/>
      <c r="B323" s="103"/>
      <c r="C323" s="103"/>
      <c r="D323" s="103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  <row r="748" spans="1:4" s="113" customFormat="1">
      <c r="A748" s="116"/>
      <c r="B748" s="116"/>
      <c r="C748" s="116"/>
      <c r="D748" s="116"/>
    </row>
    <row r="749" spans="1:4" s="113" customFormat="1">
      <c r="A749" s="116"/>
      <c r="B749" s="116"/>
      <c r="C749" s="116"/>
      <c r="D749" s="116"/>
    </row>
    <row r="750" spans="1:4" s="113" customFormat="1">
      <c r="A750" s="116"/>
      <c r="B750" s="116"/>
      <c r="C750" s="116"/>
      <c r="D750" s="116"/>
    </row>
    <row r="751" spans="1:4" s="113" customFormat="1">
      <c r="A751" s="116"/>
      <c r="B751" s="116"/>
      <c r="C751" s="116"/>
      <c r="D751" s="116"/>
    </row>
    <row r="752" spans="1:4" s="113" customFormat="1">
      <c r="A752" s="116"/>
      <c r="B752" s="116"/>
      <c r="C752" s="116"/>
      <c r="D752" s="116"/>
    </row>
    <row r="753" spans="1:4" s="113" customFormat="1">
      <c r="A753" s="116"/>
      <c r="B753" s="116"/>
      <c r="C753" s="116"/>
      <c r="D753" s="116"/>
    </row>
  </sheetData>
  <protectedRanges>
    <protectedRange password="CC3D" sqref="A3:C323" name="Range1"/>
    <protectedRange password="CC3D" sqref="D3:D323" name="Range1_1"/>
  </protectedRanges>
  <mergeCells count="4">
    <mergeCell ref="A1:A2"/>
    <mergeCell ref="B1:B2"/>
    <mergeCell ref="C1:C2"/>
    <mergeCell ref="D1:D2"/>
  </mergeCells>
  <conditionalFormatting sqref="A3:C323">
    <cfRule type="cellIs" dxfId="38" priority="28" operator="equal">
      <formula>0</formula>
    </cfRule>
  </conditionalFormatting>
  <conditionalFormatting sqref="D3:D63">
    <cfRule type="cellIs" dxfId="37" priority="14" operator="equal">
      <formula>0</formula>
    </cfRule>
  </conditionalFormatting>
  <conditionalFormatting sqref="D64:D83">
    <cfRule type="cellIs" dxfId="36" priority="13" operator="equal">
      <formula>0</formula>
    </cfRule>
  </conditionalFormatting>
  <conditionalFormatting sqref="D84:D103">
    <cfRule type="cellIs" dxfId="35" priority="12" operator="equal">
      <formula>0</formula>
    </cfRule>
  </conditionalFormatting>
  <conditionalFormatting sqref="D104:D123">
    <cfRule type="cellIs" dxfId="34" priority="11" operator="equal">
      <formula>0</formula>
    </cfRule>
  </conditionalFormatting>
  <conditionalFormatting sqref="D124:D143">
    <cfRule type="cellIs" dxfId="33" priority="10" operator="equal">
      <formula>0</formula>
    </cfRule>
  </conditionalFormatting>
  <conditionalFormatting sqref="D144:D163">
    <cfRule type="cellIs" dxfId="32" priority="9" operator="equal">
      <formula>0</formula>
    </cfRule>
  </conditionalFormatting>
  <conditionalFormatting sqref="D164:D183">
    <cfRule type="cellIs" dxfId="31" priority="8" operator="equal">
      <formula>0</formula>
    </cfRule>
  </conditionalFormatting>
  <conditionalFormatting sqref="D184:D203">
    <cfRule type="cellIs" dxfId="30" priority="7" operator="equal">
      <formula>0</formula>
    </cfRule>
  </conditionalFormatting>
  <conditionalFormatting sqref="D204:D223">
    <cfRule type="cellIs" dxfId="29" priority="6" operator="equal">
      <formula>0</formula>
    </cfRule>
  </conditionalFormatting>
  <conditionalFormatting sqref="D224:D243">
    <cfRule type="cellIs" dxfId="28" priority="5" operator="equal">
      <formula>0</formula>
    </cfRule>
  </conditionalFormatting>
  <conditionalFormatting sqref="D244:D263">
    <cfRule type="cellIs" dxfId="27" priority="4" operator="equal">
      <formula>0</formula>
    </cfRule>
  </conditionalFormatting>
  <conditionalFormatting sqref="D264:D283">
    <cfRule type="cellIs" dxfId="26" priority="3" operator="equal">
      <formula>0</formula>
    </cfRule>
  </conditionalFormatting>
  <conditionalFormatting sqref="D284:D303">
    <cfRule type="cellIs" dxfId="25" priority="2" operator="equal">
      <formula>0</formula>
    </cfRule>
  </conditionalFormatting>
  <conditionalFormatting sqref="D304:D323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B52:B1048576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2016-06-25T12:45:31Z</dcterms:modified>
</cp:coreProperties>
</file>