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 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</workbook>
</file>

<file path=xl/calcChain.xml><?xml version="1.0" encoding="utf-8"?>
<calcChain xmlns="http://schemas.openxmlformats.org/spreadsheetml/2006/main">
  <c r="C250" i="39"/>
  <c r="D778"/>
  <c r="D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C744"/>
  <c r="D742"/>
  <c r="D741" s="1"/>
  <c r="C741"/>
  <c r="D740"/>
  <c r="D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C727"/>
  <c r="H724"/>
  <c r="D724"/>
  <c r="E724" s="1"/>
  <c r="H723"/>
  <c r="D723"/>
  <c r="E723" s="1"/>
  <c r="C722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D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E544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E531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H499"/>
  <c r="D499"/>
  <c r="E499" s="1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H475"/>
  <c r="D475"/>
  <c r="E475" s="1"/>
  <c r="E474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E412" s="1"/>
  <c r="H413"/>
  <c r="D413"/>
  <c r="C412"/>
  <c r="H412" s="1"/>
  <c r="H411"/>
  <c r="D411"/>
  <c r="E411" s="1"/>
  <c r="H410"/>
  <c r="D410"/>
  <c r="E410" s="1"/>
  <c r="E409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E395" s="1"/>
  <c r="H396"/>
  <c r="D396"/>
  <c r="C395"/>
  <c r="H395" s="1"/>
  <c r="H394"/>
  <c r="D394"/>
  <c r="H393"/>
  <c r="D393"/>
  <c r="E393" s="1"/>
  <c r="E392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H386"/>
  <c r="D386"/>
  <c r="E386" s="1"/>
  <c r="H385"/>
  <c r="D385"/>
  <c r="E385" s="1"/>
  <c r="H384"/>
  <c r="D384"/>
  <c r="H383"/>
  <c r="D383"/>
  <c r="E383" s="1"/>
  <c r="E382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H376"/>
  <c r="D376"/>
  <c r="E376" s="1"/>
  <c r="H375"/>
  <c r="D375"/>
  <c r="E375" s="1"/>
  <c r="H374"/>
  <c r="D374"/>
  <c r="E374" s="1"/>
  <c r="E373" s="1"/>
  <c r="C373"/>
  <c r="H373" s="1"/>
  <c r="H372"/>
  <c r="D372"/>
  <c r="H371"/>
  <c r="D37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E345" s="1"/>
  <c r="E344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E250" s="1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C182"/>
  <c r="D181"/>
  <c r="E181" s="1"/>
  <c r="E180" s="1"/>
  <c r="C180"/>
  <c r="H176"/>
  <c r="D176"/>
  <c r="E176" s="1"/>
  <c r="H175"/>
  <c r="D175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E149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8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/>
  <c r="D766"/>
  <c r="D765" s="1"/>
  <c r="C765"/>
  <c r="D764"/>
  <c r="E764" s="1"/>
  <c r="E763"/>
  <c r="D763"/>
  <c r="D762"/>
  <c r="E762" s="1"/>
  <c r="E761" s="1"/>
  <c r="E760" s="1"/>
  <c r="C761"/>
  <c r="C760"/>
  <c r="D759"/>
  <c r="E759" s="1"/>
  <c r="E758"/>
  <c r="D758"/>
  <c r="D757"/>
  <c r="E757" s="1"/>
  <c r="C756"/>
  <c r="C755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C744"/>
  <c r="C743" s="1"/>
  <c r="D742"/>
  <c r="C741"/>
  <c r="D740"/>
  <c r="D739" s="1"/>
  <c r="C739"/>
  <c r="D738"/>
  <c r="E738" s="1"/>
  <c r="D737"/>
  <c r="E737" s="1"/>
  <c r="E736"/>
  <c r="D736"/>
  <c r="D735"/>
  <c r="C734"/>
  <c r="C733"/>
  <c r="D732"/>
  <c r="C731"/>
  <c r="C730" s="1"/>
  <c r="D729"/>
  <c r="E729" s="1"/>
  <c r="D728"/>
  <c r="E728" s="1"/>
  <c r="C727"/>
  <c r="H724"/>
  <c r="D724"/>
  <c r="E724" s="1"/>
  <c r="H723"/>
  <c r="D723"/>
  <c r="E723" s="1"/>
  <c r="C722"/>
  <c r="H722" s="1"/>
  <c r="H721"/>
  <c r="D72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E701"/>
  <c r="D70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C694"/>
  <c r="H694" s="1"/>
  <c r="H693"/>
  <c r="D693"/>
  <c r="E693" s="1"/>
  <c r="H692"/>
  <c r="D692"/>
  <c r="E692" s="1"/>
  <c r="H691"/>
  <c r="D691"/>
  <c r="E691" s="1"/>
  <c r="H690"/>
  <c r="D690"/>
  <c r="H689"/>
  <c r="E689"/>
  <c r="D689"/>
  <c r="H688"/>
  <c r="D688"/>
  <c r="E688" s="1"/>
  <c r="C687"/>
  <c r="H687" s="1"/>
  <c r="H686"/>
  <c r="D686"/>
  <c r="E686" s="1"/>
  <c r="H685"/>
  <c r="D685"/>
  <c r="H684"/>
  <c r="E684"/>
  <c r="D684"/>
  <c r="H683"/>
  <c r="C683"/>
  <c r="H682"/>
  <c r="D682"/>
  <c r="E682" s="1"/>
  <c r="H681"/>
  <c r="D681"/>
  <c r="E681" s="1"/>
  <c r="H680"/>
  <c r="D680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H673"/>
  <c r="E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C665"/>
  <c r="H665" s="1"/>
  <c r="H664"/>
  <c r="D664"/>
  <c r="H663"/>
  <c r="D663"/>
  <c r="E663" s="1"/>
  <c r="H662"/>
  <c r="E662"/>
  <c r="D662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E637"/>
  <c r="D637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H630"/>
  <c r="D630"/>
  <c r="E630" s="1"/>
  <c r="H629"/>
  <c r="E629"/>
  <c r="D629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H617"/>
  <c r="D617"/>
  <c r="E617" s="1"/>
  <c r="H616"/>
  <c r="C616"/>
  <c r="H615"/>
  <c r="D615"/>
  <c r="E615" s="1"/>
  <c r="H614"/>
  <c r="D614"/>
  <c r="E614" s="1"/>
  <c r="H613"/>
  <c r="D613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H597"/>
  <c r="D597"/>
  <c r="E597" s="1"/>
  <c r="H596"/>
  <c r="D596"/>
  <c r="E596" s="1"/>
  <c r="C595"/>
  <c r="H595" s="1"/>
  <c r="H594"/>
  <c r="D594"/>
  <c r="E594" s="1"/>
  <c r="H593"/>
  <c r="D593"/>
  <c r="C592"/>
  <c r="H592" s="1"/>
  <c r="H591"/>
  <c r="D591"/>
  <c r="E591" s="1"/>
  <c r="H590"/>
  <c r="D590"/>
  <c r="E590" s="1"/>
  <c r="H589"/>
  <c r="E589"/>
  <c r="D589"/>
  <c r="H588"/>
  <c r="D588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E581" s="1"/>
  <c r="C581"/>
  <c r="H581" s="1"/>
  <c r="H580"/>
  <c r="E580"/>
  <c r="D580"/>
  <c r="H579"/>
  <c r="D579"/>
  <c r="E579" s="1"/>
  <c r="H578"/>
  <c r="D578"/>
  <c r="C577"/>
  <c r="H577" s="1"/>
  <c r="H576"/>
  <c r="D576"/>
  <c r="E576" s="1"/>
  <c r="H575"/>
  <c r="D575"/>
  <c r="H574"/>
  <c r="E574"/>
  <c r="D574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E548"/>
  <c r="D548"/>
  <c r="C547"/>
  <c r="H547" s="1"/>
  <c r="J547" s="1"/>
  <c r="H546"/>
  <c r="E546"/>
  <c r="D546"/>
  <c r="H545"/>
  <c r="D545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E511"/>
  <c r="D511"/>
  <c r="H510"/>
  <c r="D510"/>
  <c r="C509"/>
  <c r="H509" s="1"/>
  <c r="H508"/>
  <c r="D508"/>
  <c r="E508" s="1"/>
  <c r="H507"/>
  <c r="E507"/>
  <c r="D507"/>
  <c r="H506"/>
  <c r="D506"/>
  <c r="E506" s="1"/>
  <c r="H505"/>
  <c r="D505"/>
  <c r="C504"/>
  <c r="H504" s="1"/>
  <c r="H503"/>
  <c r="D503"/>
  <c r="E503" s="1"/>
  <c r="H502"/>
  <c r="D502"/>
  <c r="E502" s="1"/>
  <c r="H501"/>
  <c r="E501"/>
  <c r="D501"/>
  <c r="H500"/>
  <c r="D500"/>
  <c r="H499"/>
  <c r="D499"/>
  <c r="E499" s="1"/>
  <c r="H498"/>
  <c r="D498"/>
  <c r="E498" s="1"/>
  <c r="D497"/>
  <c r="C497"/>
  <c r="H497" s="1"/>
  <c r="H496"/>
  <c r="D496"/>
  <c r="E496" s="1"/>
  <c r="H495"/>
  <c r="D495"/>
  <c r="C494"/>
  <c r="H493"/>
  <c r="D493"/>
  <c r="E493" s="1"/>
  <c r="H492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E485"/>
  <c r="D485"/>
  <c r="H482"/>
  <c r="H481"/>
  <c r="E481"/>
  <c r="D481"/>
  <c r="H480"/>
  <c r="D480"/>
  <c r="E480" s="1"/>
  <c r="H479"/>
  <c r="D479"/>
  <c r="H478"/>
  <c r="D478"/>
  <c r="E478" s="1"/>
  <c r="C477"/>
  <c r="H477" s="1"/>
  <c r="H476"/>
  <c r="D476"/>
  <c r="H475"/>
  <c r="E475"/>
  <c r="D475"/>
  <c r="D474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H457"/>
  <c r="D457"/>
  <c r="E457" s="1"/>
  <c r="H456"/>
  <c r="D456"/>
  <c r="E456" s="1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E449"/>
  <c r="D449"/>
  <c r="H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E412" s="1"/>
  <c r="H413"/>
  <c r="D413"/>
  <c r="H412"/>
  <c r="C412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H393"/>
  <c r="D393"/>
  <c r="E393" s="1"/>
  <c r="E392" s="1"/>
  <c r="C392"/>
  <c r="H392" s="1"/>
  <c r="H391"/>
  <c r="D391"/>
  <c r="E391" s="1"/>
  <c r="H390"/>
  <c r="E390"/>
  <c r="D390"/>
  <c r="H389"/>
  <c r="D389"/>
  <c r="C388"/>
  <c r="H388" s="1"/>
  <c r="H387"/>
  <c r="D387"/>
  <c r="H386"/>
  <c r="D386"/>
  <c r="E386" s="1"/>
  <c r="H385"/>
  <c r="D385"/>
  <c r="E385" s="1"/>
  <c r="H384"/>
  <c r="D384"/>
  <c r="H383"/>
  <c r="E383"/>
  <c r="D383"/>
  <c r="H382"/>
  <c r="C382"/>
  <c r="H381"/>
  <c r="D381"/>
  <c r="E381" s="1"/>
  <c r="H380"/>
  <c r="D380"/>
  <c r="E380" s="1"/>
  <c r="H379"/>
  <c r="D379"/>
  <c r="C378"/>
  <c r="H378" s="1"/>
  <c r="H377"/>
  <c r="D377"/>
  <c r="H376"/>
  <c r="D376"/>
  <c r="E376" s="1"/>
  <c r="H375"/>
  <c r="E375"/>
  <c r="D375"/>
  <c r="H374"/>
  <c r="D374"/>
  <c r="C373"/>
  <c r="H373" s="1"/>
  <c r="H372"/>
  <c r="D372"/>
  <c r="H371"/>
  <c r="D37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H358"/>
  <c r="D358"/>
  <c r="E358" s="1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D344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E334" s="1"/>
  <c r="H333"/>
  <c r="D333"/>
  <c r="E333" s="1"/>
  <c r="H332"/>
  <c r="D332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C325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H299"/>
  <c r="D299"/>
  <c r="E299" s="1"/>
  <c r="C298"/>
  <c r="H298" s="1"/>
  <c r="H297"/>
  <c r="D297"/>
  <c r="E297" s="1"/>
  <c r="E296" s="1"/>
  <c r="C296"/>
  <c r="H296" s="1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C265"/>
  <c r="H265" s="1"/>
  <c r="H264"/>
  <c r="D264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C236"/>
  <c r="C235"/>
  <c r="D234"/>
  <c r="C233"/>
  <c r="D232"/>
  <c r="E232" s="1"/>
  <c r="D231"/>
  <c r="E231" s="1"/>
  <c r="D230"/>
  <c r="E230" s="1"/>
  <c r="C229"/>
  <c r="C228" s="1"/>
  <c r="D227"/>
  <c r="E227" s="1"/>
  <c r="D226"/>
  <c r="D223" s="1"/>
  <c r="D222" s="1"/>
  <c r="D225"/>
  <c r="E225" s="1"/>
  <c r="D224"/>
  <c r="E224" s="1"/>
  <c r="C223"/>
  <c r="C222" s="1"/>
  <c r="D221"/>
  <c r="D220" s="1"/>
  <c r="C220"/>
  <c r="D219"/>
  <c r="D218"/>
  <c r="E218" s="1"/>
  <c r="D217"/>
  <c r="E217" s="1"/>
  <c r="C216"/>
  <c r="D214"/>
  <c r="C213"/>
  <c r="E212"/>
  <c r="E211" s="1"/>
  <c r="D212"/>
  <c r="D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E199"/>
  <c r="E198" s="1"/>
  <c r="E197" s="1"/>
  <c r="D199"/>
  <c r="D198"/>
  <c r="D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D189" s="1"/>
  <c r="C189"/>
  <c r="D187"/>
  <c r="E187" s="1"/>
  <c r="D186"/>
  <c r="E186" s="1"/>
  <c r="C185"/>
  <c r="C184" s="1"/>
  <c r="E183"/>
  <c r="E182" s="1"/>
  <c r="D183"/>
  <c r="D182" s="1"/>
  <c r="C182"/>
  <c r="D181"/>
  <c r="E181" s="1"/>
  <c r="E180" s="1"/>
  <c r="D180"/>
  <c r="C180"/>
  <c r="C179"/>
  <c r="H176"/>
  <c r="E176"/>
  <c r="D176"/>
  <c r="H175"/>
  <c r="D175"/>
  <c r="C174"/>
  <c r="H174" s="1"/>
  <c r="H173"/>
  <c r="E173"/>
  <c r="D173"/>
  <c r="H172"/>
  <c r="D172"/>
  <c r="E172" s="1"/>
  <c r="E171"/>
  <c r="C171"/>
  <c r="H171" s="1"/>
  <c r="H169"/>
  <c r="D169"/>
  <c r="E169" s="1"/>
  <c r="H168"/>
  <c r="D168"/>
  <c r="D167" s="1"/>
  <c r="C167"/>
  <c r="H167" s="1"/>
  <c r="H166"/>
  <c r="D166"/>
  <c r="H165"/>
  <c r="D165"/>
  <c r="E165" s="1"/>
  <c r="C164"/>
  <c r="H164" s="1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E149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C140"/>
  <c r="H139"/>
  <c r="D139"/>
  <c r="E139" s="1"/>
  <c r="H138"/>
  <c r="D138"/>
  <c r="E138" s="1"/>
  <c r="H137"/>
  <c r="D137"/>
  <c r="C136"/>
  <c r="H136" s="1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D117" s="1"/>
  <c r="H118"/>
  <c r="E118"/>
  <c r="D118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H99"/>
  <c r="D99"/>
  <c r="E99" s="1"/>
  <c r="H98"/>
  <c r="D98"/>
  <c r="E98" s="1"/>
  <c r="C97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E30"/>
  <c r="D30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E22"/>
  <c r="D22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E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E8"/>
  <c r="D8"/>
  <c r="H7"/>
  <c r="D7"/>
  <c r="E7" s="1"/>
  <c r="H6"/>
  <c r="D6"/>
  <c r="E6" s="1"/>
  <c r="H5"/>
  <c r="D5"/>
  <c r="E5" s="1"/>
  <c r="C4"/>
  <c r="H4" s="1"/>
  <c r="J4" s="1"/>
  <c r="D97" l="1"/>
  <c r="D193"/>
  <c r="C215"/>
  <c r="D250"/>
  <c r="C263"/>
  <c r="H263" s="1"/>
  <c r="D265"/>
  <c r="D552"/>
  <c r="D599"/>
  <c r="E646"/>
  <c r="D665"/>
  <c r="D676"/>
  <c r="E740"/>
  <c r="E739" s="1"/>
  <c r="D136"/>
  <c r="D204"/>
  <c r="E308"/>
  <c r="E416"/>
  <c r="E459"/>
  <c r="D491"/>
  <c r="E190"/>
  <c r="E189" s="1"/>
  <c r="E345"/>
  <c r="E344" s="1"/>
  <c r="D746"/>
  <c r="E395"/>
  <c r="D569"/>
  <c r="E676"/>
  <c r="E722"/>
  <c r="E756"/>
  <c r="E755" s="1"/>
  <c r="E756" i="39"/>
  <c r="E755" s="1"/>
  <c r="E302"/>
  <c r="E610"/>
  <c r="E595"/>
  <c r="D296"/>
  <c r="C538"/>
  <c r="H538" s="1"/>
  <c r="E672"/>
  <c r="E671" s="1"/>
  <c r="D459"/>
  <c r="D616"/>
  <c r="C509"/>
  <c r="H509" s="1"/>
  <c r="E528"/>
  <c r="C314"/>
  <c r="H314" s="1"/>
  <c r="E416"/>
  <c r="E742"/>
  <c r="E741" s="1"/>
  <c r="D756"/>
  <c r="D755" s="1"/>
  <c r="D132"/>
  <c r="E378"/>
  <c r="D348"/>
  <c r="D556"/>
  <c r="C743"/>
  <c r="C163"/>
  <c r="H163" s="1"/>
  <c r="J163" s="1"/>
  <c r="D167"/>
  <c r="D404"/>
  <c r="E552"/>
  <c r="E718"/>
  <c r="E727"/>
  <c r="D143"/>
  <c r="D164"/>
  <c r="D211"/>
  <c r="E491"/>
  <c r="E497"/>
  <c r="D603"/>
  <c r="E556"/>
  <c r="E551" s="1"/>
  <c r="E550" s="1"/>
  <c r="D250"/>
  <c r="E143"/>
  <c r="D174"/>
  <c r="C179"/>
  <c r="E463"/>
  <c r="D494"/>
  <c r="D731"/>
  <c r="D730" s="1"/>
  <c r="D120"/>
  <c r="D160"/>
  <c r="D171"/>
  <c r="E175"/>
  <c r="D182"/>
  <c r="D198"/>
  <c r="D197" s="1"/>
  <c r="D522"/>
  <c r="E769"/>
  <c r="E768" s="1"/>
  <c r="E767" s="1"/>
  <c r="D772"/>
  <c r="D771" s="1"/>
  <c r="D61"/>
  <c r="D357"/>
  <c r="D399"/>
  <c r="D412"/>
  <c r="D445"/>
  <c r="E477"/>
  <c r="D491"/>
  <c r="C528"/>
  <c r="H528" s="1"/>
  <c r="C551"/>
  <c r="H551" s="1"/>
  <c r="J551" s="1"/>
  <c r="D562"/>
  <c r="E603"/>
  <c r="D638"/>
  <c r="E683"/>
  <c r="D157"/>
  <c r="D302"/>
  <c r="E388"/>
  <c r="D455"/>
  <c r="D477"/>
  <c r="E486"/>
  <c r="D592"/>
  <c r="E722"/>
  <c r="C203"/>
  <c r="C215"/>
  <c r="E325"/>
  <c r="D344"/>
  <c r="E368"/>
  <c r="E460"/>
  <c r="C484"/>
  <c r="H484" s="1"/>
  <c r="D486"/>
  <c r="D661"/>
  <c r="D718"/>
  <c r="C717"/>
  <c r="H717" s="1"/>
  <c r="J717" s="1"/>
  <c r="C561"/>
  <c r="H561" s="1"/>
  <c r="J561" s="1"/>
  <c r="E587"/>
  <c r="D577"/>
  <c r="E569"/>
  <c r="D552"/>
  <c r="D547"/>
  <c r="C340"/>
  <c r="H340" s="1"/>
  <c r="D308"/>
  <c r="E298"/>
  <c r="D298"/>
  <c r="D289"/>
  <c r="C263"/>
  <c r="H263" s="1"/>
  <c r="D265"/>
  <c r="E260"/>
  <c r="E772"/>
  <c r="E771" s="1"/>
  <c r="E117"/>
  <c r="E123"/>
  <c r="E129"/>
  <c r="E133"/>
  <c r="E140"/>
  <c r="D149"/>
  <c r="E157"/>
  <c r="E167"/>
  <c r="C170"/>
  <c r="H170" s="1"/>
  <c r="J170" s="1"/>
  <c r="E171"/>
  <c r="D185"/>
  <c r="D184" s="1"/>
  <c r="D189"/>
  <c r="E204"/>
  <c r="E207"/>
  <c r="E221"/>
  <c r="E220" s="1"/>
  <c r="D236"/>
  <c r="D235" s="1"/>
  <c r="E239"/>
  <c r="E238" s="1"/>
  <c r="D260"/>
  <c r="D305"/>
  <c r="D315"/>
  <c r="E328"/>
  <c r="D362"/>
  <c r="D395"/>
  <c r="E400"/>
  <c r="D450"/>
  <c r="D474"/>
  <c r="D513"/>
  <c r="D509" s="1"/>
  <c r="E547"/>
  <c r="E578"/>
  <c r="D587"/>
  <c r="D599"/>
  <c r="D628"/>
  <c r="E662"/>
  <c r="E661" s="1"/>
  <c r="D694"/>
  <c r="E734"/>
  <c r="E733" s="1"/>
  <c r="D746"/>
  <c r="D244"/>
  <c r="D243" s="1"/>
  <c r="E61"/>
  <c r="E120"/>
  <c r="E126"/>
  <c r="E174"/>
  <c r="C188"/>
  <c r="E308"/>
  <c r="E405"/>
  <c r="E404" s="1"/>
  <c r="E422"/>
  <c r="E429"/>
  <c r="E495"/>
  <c r="E494" s="1"/>
  <c r="E484" s="1"/>
  <c r="E562"/>
  <c r="D581"/>
  <c r="E592"/>
  <c r="E617"/>
  <c r="E616" s="1"/>
  <c r="E639"/>
  <c r="E638" s="1"/>
  <c r="E665"/>
  <c r="D687"/>
  <c r="E700"/>
  <c r="D727"/>
  <c r="D734"/>
  <c r="D733" s="1"/>
  <c r="D744"/>
  <c r="D743" s="1"/>
  <c r="E761"/>
  <c r="E760" s="1"/>
  <c r="D765"/>
  <c r="D68"/>
  <c r="C116"/>
  <c r="H116" s="1"/>
  <c r="J116" s="1"/>
  <c r="D126"/>
  <c r="E132"/>
  <c r="D213"/>
  <c r="D216"/>
  <c r="D215" s="1"/>
  <c r="D223"/>
  <c r="D222" s="1"/>
  <c r="D229"/>
  <c r="E331"/>
  <c r="E348"/>
  <c r="D382"/>
  <c r="D388"/>
  <c r="D392"/>
  <c r="E399"/>
  <c r="D422"/>
  <c r="C444"/>
  <c r="H444" s="1"/>
  <c r="D463"/>
  <c r="E522"/>
  <c r="E577"/>
  <c r="E642"/>
  <c r="D676"/>
  <c r="D679"/>
  <c r="C726"/>
  <c r="H726" s="1"/>
  <c r="J726" s="1"/>
  <c r="D751"/>
  <c r="D761"/>
  <c r="D760" s="1"/>
  <c r="D373"/>
  <c r="D409"/>
  <c r="D416"/>
  <c r="E459"/>
  <c r="D497"/>
  <c r="D484" s="1"/>
  <c r="E504"/>
  <c r="D529"/>
  <c r="D531"/>
  <c r="D544"/>
  <c r="D538" s="1"/>
  <c r="C550"/>
  <c r="H550" s="1"/>
  <c r="J550" s="1"/>
  <c r="D569"/>
  <c r="E599"/>
  <c r="D610"/>
  <c r="E646"/>
  <c r="E653"/>
  <c r="E154"/>
  <c r="C153"/>
  <c r="D140"/>
  <c r="C135"/>
  <c r="H135" s="1"/>
  <c r="J135" s="1"/>
  <c r="D117"/>
  <c r="D97"/>
  <c r="C67"/>
  <c r="H67" s="1"/>
  <c r="J67" s="1"/>
  <c r="E38"/>
  <c r="D38"/>
  <c r="E11"/>
  <c r="D11"/>
  <c r="C3"/>
  <c r="H3" s="1"/>
  <c r="J3" s="1"/>
  <c r="D4"/>
  <c r="E4"/>
  <c r="E97"/>
  <c r="E136"/>
  <c r="E146"/>
  <c r="E179"/>
  <c r="E185"/>
  <c r="E184" s="1"/>
  <c r="E216"/>
  <c r="E229"/>
  <c r="E228" s="1"/>
  <c r="E265"/>
  <c r="E468"/>
  <c r="E513"/>
  <c r="E509" s="1"/>
  <c r="E538"/>
  <c r="E581"/>
  <c r="E743"/>
  <c r="E751"/>
  <c r="E750" s="1"/>
  <c r="C725"/>
  <c r="H725" s="1"/>
  <c r="J725" s="1"/>
  <c r="E244"/>
  <c r="E243" s="1"/>
  <c r="E289"/>
  <c r="E357"/>
  <c r="E362"/>
  <c r="E445"/>
  <c r="E450"/>
  <c r="E628"/>
  <c r="E717"/>
  <c r="E716" s="1"/>
  <c r="E68"/>
  <c r="E160"/>
  <c r="E153" s="1"/>
  <c r="E164"/>
  <c r="E163" s="1"/>
  <c r="E305"/>
  <c r="E315"/>
  <c r="E353"/>
  <c r="E676"/>
  <c r="E687"/>
  <c r="E190"/>
  <c r="E189" s="1"/>
  <c r="E188" s="1"/>
  <c r="E224"/>
  <c r="E223" s="1"/>
  <c r="E222" s="1"/>
  <c r="D233"/>
  <c r="D228" s="1"/>
  <c r="D239"/>
  <c r="D238" s="1"/>
  <c r="D378"/>
  <c r="E457"/>
  <c r="E455" s="1"/>
  <c r="D642"/>
  <c r="D646"/>
  <c r="D665"/>
  <c r="E681"/>
  <c r="E679" s="1"/>
  <c r="E696"/>
  <c r="E694" s="1"/>
  <c r="D700"/>
  <c r="D722"/>
  <c r="D717" s="1"/>
  <c r="D716" s="1"/>
  <c r="E740"/>
  <c r="E739" s="1"/>
  <c r="D750"/>
  <c r="E778"/>
  <c r="E777" s="1"/>
  <c r="D146"/>
  <c r="D195"/>
  <c r="D201"/>
  <c r="D200" s="1"/>
  <c r="D204"/>
  <c r="D325"/>
  <c r="D331"/>
  <c r="D353"/>
  <c r="D368"/>
  <c r="D429"/>
  <c r="D468"/>
  <c r="D444" s="1"/>
  <c r="C483"/>
  <c r="H483" s="1"/>
  <c r="J483" s="1"/>
  <c r="D595"/>
  <c r="D136"/>
  <c r="D180"/>
  <c r="D179" s="1"/>
  <c r="D193"/>
  <c r="D207"/>
  <c r="C645"/>
  <c r="H645" s="1"/>
  <c r="J645" s="1"/>
  <c r="D653"/>
  <c r="D683"/>
  <c r="H722"/>
  <c r="D123"/>
  <c r="D129"/>
  <c r="D154"/>
  <c r="D153" s="1"/>
  <c r="D328"/>
  <c r="D504"/>
  <c r="E143" i="38"/>
  <c r="E185"/>
  <c r="E184" s="1"/>
  <c r="D188"/>
  <c r="E68"/>
  <c r="C67"/>
  <c r="H67" s="1"/>
  <c r="J67" s="1"/>
  <c r="E100"/>
  <c r="E119"/>
  <c r="E117" s="1"/>
  <c r="E137"/>
  <c r="C163"/>
  <c r="H163" s="1"/>
  <c r="J163" s="1"/>
  <c r="E168"/>
  <c r="E167" s="1"/>
  <c r="E196"/>
  <c r="E195" s="1"/>
  <c r="D201"/>
  <c r="D200" s="1"/>
  <c r="E226"/>
  <c r="E223" s="1"/>
  <c r="E222" s="1"/>
  <c r="D229"/>
  <c r="E251"/>
  <c r="E250" s="1"/>
  <c r="E260"/>
  <c r="E266"/>
  <c r="E302"/>
  <c r="D395"/>
  <c r="D416"/>
  <c r="D459"/>
  <c r="E492"/>
  <c r="E497"/>
  <c r="D531"/>
  <c r="D547"/>
  <c r="E575"/>
  <c r="D722"/>
  <c r="D727"/>
  <c r="E751"/>
  <c r="E750" s="1"/>
  <c r="D756"/>
  <c r="D755" s="1"/>
  <c r="D761"/>
  <c r="D760" s="1"/>
  <c r="E766"/>
  <c r="E765" s="1"/>
  <c r="E778"/>
  <c r="E777" s="1"/>
  <c r="E120"/>
  <c r="E188"/>
  <c r="E474"/>
  <c r="E547"/>
  <c r="E599"/>
  <c r="E642"/>
  <c r="D751"/>
  <c r="D750" s="1"/>
  <c r="D11"/>
  <c r="E97"/>
  <c r="E154"/>
  <c r="C188"/>
  <c r="E221"/>
  <c r="E220" s="1"/>
  <c r="D412"/>
  <c r="E491"/>
  <c r="D185"/>
  <c r="D184" s="1"/>
  <c r="E204"/>
  <c r="D207"/>
  <c r="E328"/>
  <c r="E665"/>
  <c r="E38"/>
  <c r="E4"/>
  <c r="E11"/>
  <c r="E61"/>
  <c r="E67"/>
  <c r="E374"/>
  <c r="E373" s="1"/>
  <c r="D373"/>
  <c r="E588"/>
  <c r="E587" s="1"/>
  <c r="D587"/>
  <c r="E773"/>
  <c r="E772" s="1"/>
  <c r="E771" s="1"/>
  <c r="D772"/>
  <c r="D771" s="1"/>
  <c r="E124"/>
  <c r="E123" s="1"/>
  <c r="D123"/>
  <c r="E147"/>
  <c r="E146" s="1"/>
  <c r="D146"/>
  <c r="E214"/>
  <c r="E213" s="1"/>
  <c r="D213"/>
  <c r="E234"/>
  <c r="E233" s="1"/>
  <c r="D233"/>
  <c r="D228" s="1"/>
  <c r="E237"/>
  <c r="E236" s="1"/>
  <c r="E235" s="1"/>
  <c r="D236"/>
  <c r="D235" s="1"/>
  <c r="E247"/>
  <c r="D244"/>
  <c r="D243" s="1"/>
  <c r="E317"/>
  <c r="D315"/>
  <c r="C314"/>
  <c r="H314" s="1"/>
  <c r="H325"/>
  <c r="E349"/>
  <c r="E348" s="1"/>
  <c r="D348"/>
  <c r="E379"/>
  <c r="E378" s="1"/>
  <c r="D378"/>
  <c r="D382"/>
  <c r="E453"/>
  <c r="E450" s="1"/>
  <c r="D450"/>
  <c r="E458"/>
  <c r="E455" s="1"/>
  <c r="D455"/>
  <c r="E479"/>
  <c r="E477" s="1"/>
  <c r="D477"/>
  <c r="E495"/>
  <c r="E494" s="1"/>
  <c r="D494"/>
  <c r="E510"/>
  <c r="E545"/>
  <c r="E544" s="1"/>
  <c r="D544"/>
  <c r="D538" s="1"/>
  <c r="E557"/>
  <c r="E556" s="1"/>
  <c r="D556"/>
  <c r="E593"/>
  <c r="E592" s="1"/>
  <c r="D592"/>
  <c r="E598"/>
  <c r="E595" s="1"/>
  <c r="D595"/>
  <c r="E641"/>
  <c r="D638"/>
  <c r="E655"/>
  <c r="D653"/>
  <c r="E664"/>
  <c r="E661" s="1"/>
  <c r="D661"/>
  <c r="E745"/>
  <c r="E744" s="1"/>
  <c r="E743" s="1"/>
  <c r="D744"/>
  <c r="D743" s="1"/>
  <c r="D38"/>
  <c r="D68"/>
  <c r="D67" s="1"/>
  <c r="E265"/>
  <c r="E522"/>
  <c r="C528"/>
  <c r="H528" s="1"/>
  <c r="E552"/>
  <c r="E569"/>
  <c r="E768"/>
  <c r="E767" s="1"/>
  <c r="E133"/>
  <c r="E132" s="1"/>
  <c r="D132"/>
  <c r="E175"/>
  <c r="E174" s="1"/>
  <c r="E170" s="1"/>
  <c r="D174"/>
  <c r="E326"/>
  <c r="E325" s="1"/>
  <c r="D325"/>
  <c r="E604"/>
  <c r="E603" s="1"/>
  <c r="D603"/>
  <c r="E127"/>
  <c r="E126" s="1"/>
  <c r="D126"/>
  <c r="E141"/>
  <c r="E140" s="1"/>
  <c r="D140"/>
  <c r="E158"/>
  <c r="E157" s="1"/>
  <c r="D157"/>
  <c r="E306"/>
  <c r="E305" s="1"/>
  <c r="D305"/>
  <c r="C340"/>
  <c r="H348"/>
  <c r="E354"/>
  <c r="E353" s="1"/>
  <c r="D353"/>
  <c r="E359"/>
  <c r="D357"/>
  <c r="E364"/>
  <c r="E362" s="1"/>
  <c r="D362"/>
  <c r="E389"/>
  <c r="E388" s="1"/>
  <c r="D388"/>
  <c r="E400"/>
  <c r="E399" s="1"/>
  <c r="D399"/>
  <c r="E425"/>
  <c r="E422" s="1"/>
  <c r="D422"/>
  <c r="E448"/>
  <c r="E445" s="1"/>
  <c r="D445"/>
  <c r="H494"/>
  <c r="C484"/>
  <c r="C538"/>
  <c r="H538" s="1"/>
  <c r="H544"/>
  <c r="E613"/>
  <c r="E610" s="1"/>
  <c r="D610"/>
  <c r="E618"/>
  <c r="D616"/>
  <c r="E631"/>
  <c r="E628" s="1"/>
  <c r="D628"/>
  <c r="E690"/>
  <c r="E687" s="1"/>
  <c r="D687"/>
  <c r="E695"/>
  <c r="E694" s="1"/>
  <c r="D694"/>
  <c r="E721"/>
  <c r="E718" s="1"/>
  <c r="E717" s="1"/>
  <c r="E716" s="1"/>
  <c r="D718"/>
  <c r="D717" s="1"/>
  <c r="D716" s="1"/>
  <c r="E732"/>
  <c r="E731" s="1"/>
  <c r="E730" s="1"/>
  <c r="D731"/>
  <c r="D730" s="1"/>
  <c r="E735"/>
  <c r="E734" s="1"/>
  <c r="E733" s="1"/>
  <c r="D734"/>
  <c r="D733" s="1"/>
  <c r="D61"/>
  <c r="H97"/>
  <c r="J97" s="1"/>
  <c r="C116"/>
  <c r="D120"/>
  <c r="E136"/>
  <c r="E135" s="1"/>
  <c r="E179"/>
  <c r="E244"/>
  <c r="E243" s="1"/>
  <c r="E531"/>
  <c r="E538"/>
  <c r="C561"/>
  <c r="E562"/>
  <c r="D642"/>
  <c r="D646"/>
  <c r="E700"/>
  <c r="C726"/>
  <c r="E410"/>
  <c r="E409" s="1"/>
  <c r="D409"/>
  <c r="E489"/>
  <c r="E486" s="1"/>
  <c r="E484" s="1"/>
  <c r="D486"/>
  <c r="E505"/>
  <c r="E504" s="1"/>
  <c r="D504"/>
  <c r="E680"/>
  <c r="E679" s="1"/>
  <c r="D679"/>
  <c r="E742"/>
  <c r="E741" s="1"/>
  <c r="D741"/>
  <c r="E130"/>
  <c r="E129" s="1"/>
  <c r="D129"/>
  <c r="C135"/>
  <c r="H135" s="1"/>
  <c r="J135" s="1"/>
  <c r="H140"/>
  <c r="E166"/>
  <c r="E164" s="1"/>
  <c r="E163" s="1"/>
  <c r="D164"/>
  <c r="D163" s="1"/>
  <c r="E219"/>
  <c r="E216" s="1"/>
  <c r="E215" s="1"/>
  <c r="D216"/>
  <c r="D215" s="1"/>
  <c r="E242"/>
  <c r="E239" s="1"/>
  <c r="E238" s="1"/>
  <c r="D239"/>
  <c r="D238" s="1"/>
  <c r="E264"/>
  <c r="E290"/>
  <c r="E289" s="1"/>
  <c r="D289"/>
  <c r="E300"/>
  <c r="E298" s="1"/>
  <c r="D298"/>
  <c r="E332"/>
  <c r="E331" s="1"/>
  <c r="D331"/>
  <c r="E369"/>
  <c r="E368" s="1"/>
  <c r="D368"/>
  <c r="E405"/>
  <c r="E404" s="1"/>
  <c r="D404"/>
  <c r="E430"/>
  <c r="E429" s="1"/>
  <c r="D429"/>
  <c r="E464"/>
  <c r="E463" s="1"/>
  <c r="D463"/>
  <c r="E469"/>
  <c r="E468" s="1"/>
  <c r="D468"/>
  <c r="E530"/>
  <c r="E529" s="1"/>
  <c r="D529"/>
  <c r="D528" s="1"/>
  <c r="E578"/>
  <c r="E577" s="1"/>
  <c r="D577"/>
  <c r="E674"/>
  <c r="E671" s="1"/>
  <c r="D671"/>
  <c r="E685"/>
  <c r="E683" s="1"/>
  <c r="D683"/>
  <c r="E357"/>
  <c r="E616"/>
  <c r="C3"/>
  <c r="D4"/>
  <c r="D179"/>
  <c r="C203"/>
  <c r="C178" s="1"/>
  <c r="E207"/>
  <c r="E229"/>
  <c r="E228" s="1"/>
  <c r="E315"/>
  <c r="E314" s="1"/>
  <c r="E382"/>
  <c r="E513"/>
  <c r="D551"/>
  <c r="D550" s="1"/>
  <c r="E638"/>
  <c r="E653"/>
  <c r="E727"/>
  <c r="D768"/>
  <c r="D767" s="1"/>
  <c r="D143"/>
  <c r="D149"/>
  <c r="D154"/>
  <c r="D160"/>
  <c r="D171"/>
  <c r="D170" s="1"/>
  <c r="D260"/>
  <c r="D296"/>
  <c r="D302"/>
  <c r="D308"/>
  <c r="D328"/>
  <c r="D392"/>
  <c r="C444"/>
  <c r="H444" s="1"/>
  <c r="D513"/>
  <c r="D509" s="1"/>
  <c r="D522"/>
  <c r="C551"/>
  <c r="D562"/>
  <c r="D581"/>
  <c r="C645"/>
  <c r="H645" s="1"/>
  <c r="J645" s="1"/>
  <c r="C153"/>
  <c r="C170"/>
  <c r="H170" s="1"/>
  <c r="J170" s="1"/>
  <c r="C259"/>
  <c r="C717"/>
  <c r="C444" i="35"/>
  <c r="C11" i="33"/>
  <c r="C4"/>
  <c r="D116" i="38" l="1"/>
  <c r="D726"/>
  <c r="D725" s="1"/>
  <c r="E153"/>
  <c r="E116"/>
  <c r="E115" s="1"/>
  <c r="E203"/>
  <c r="E215" i="39"/>
  <c r="D170"/>
  <c r="D163"/>
  <c r="E314"/>
  <c r="C716"/>
  <c r="H716" s="1"/>
  <c r="J716" s="1"/>
  <c r="D67"/>
  <c r="C178"/>
  <c r="C177" s="1"/>
  <c r="D551"/>
  <c r="D550" s="1"/>
  <c r="D528"/>
  <c r="E203"/>
  <c r="E116"/>
  <c r="D726"/>
  <c r="D725" s="1"/>
  <c r="D116"/>
  <c r="D188"/>
  <c r="E645"/>
  <c r="E340"/>
  <c r="E726"/>
  <c r="E725" s="1"/>
  <c r="D561"/>
  <c r="C339"/>
  <c r="H339" s="1"/>
  <c r="J339" s="1"/>
  <c r="E263"/>
  <c r="E259" s="1"/>
  <c r="C259"/>
  <c r="H259" s="1"/>
  <c r="J259" s="1"/>
  <c r="D263"/>
  <c r="E483"/>
  <c r="E561"/>
  <c r="D483"/>
  <c r="E170"/>
  <c r="E152" s="1"/>
  <c r="H153"/>
  <c r="J153" s="1"/>
  <c r="C152"/>
  <c r="H152" s="1"/>
  <c r="J152" s="1"/>
  <c r="D135"/>
  <c r="D115" s="1"/>
  <c r="C115"/>
  <c r="H115" s="1"/>
  <c r="J115" s="1"/>
  <c r="E67"/>
  <c r="E3"/>
  <c r="D3"/>
  <c r="C2"/>
  <c r="H2" s="1"/>
  <c r="J2" s="1"/>
  <c r="D340"/>
  <c r="D339" s="1"/>
  <c r="D203"/>
  <c r="D645"/>
  <c r="E444"/>
  <c r="E135"/>
  <c r="H178"/>
  <c r="J178" s="1"/>
  <c r="C560"/>
  <c r="D314"/>
  <c r="D340" i="38"/>
  <c r="D314"/>
  <c r="D203"/>
  <c r="E3"/>
  <c r="E2" s="1"/>
  <c r="D263"/>
  <c r="D259" s="1"/>
  <c r="D153"/>
  <c r="D152" s="1"/>
  <c r="E645"/>
  <c r="D135"/>
  <c r="D115" s="1"/>
  <c r="E340"/>
  <c r="H178"/>
  <c r="J178" s="1"/>
  <c r="C177"/>
  <c r="H177" s="1"/>
  <c r="J177" s="1"/>
  <c r="H3"/>
  <c r="J3" s="1"/>
  <c r="C2"/>
  <c r="D561"/>
  <c r="D560" s="1"/>
  <c r="D559" s="1"/>
  <c r="D645"/>
  <c r="E178"/>
  <c r="E177" s="1"/>
  <c r="D444"/>
  <c r="D339" s="1"/>
  <c r="E509"/>
  <c r="H153"/>
  <c r="J153" s="1"/>
  <c r="C152"/>
  <c r="H152" s="1"/>
  <c r="J152" s="1"/>
  <c r="H551"/>
  <c r="J551" s="1"/>
  <c r="C550"/>
  <c r="H550" s="1"/>
  <c r="J550" s="1"/>
  <c r="H259"/>
  <c r="J259" s="1"/>
  <c r="H561"/>
  <c r="J561" s="1"/>
  <c r="C560"/>
  <c r="H116"/>
  <c r="J116" s="1"/>
  <c r="C115"/>
  <c r="H340"/>
  <c r="C339"/>
  <c r="H339" s="1"/>
  <c r="J339" s="1"/>
  <c r="E444"/>
  <c r="E726"/>
  <c r="E725" s="1"/>
  <c r="D3"/>
  <c r="D2" s="1"/>
  <c r="E528"/>
  <c r="E551"/>
  <c r="E550" s="1"/>
  <c r="H717"/>
  <c r="J717" s="1"/>
  <c r="C716"/>
  <c r="H716" s="1"/>
  <c r="J716" s="1"/>
  <c r="H726"/>
  <c r="J726" s="1"/>
  <c r="C725"/>
  <c r="H725" s="1"/>
  <c r="J725" s="1"/>
  <c r="H484"/>
  <c r="C483"/>
  <c r="H483" s="1"/>
  <c r="J483" s="1"/>
  <c r="D178"/>
  <c r="D177" s="1"/>
  <c r="E263"/>
  <c r="E259" s="1"/>
  <c r="E152"/>
  <c r="D484"/>
  <c r="D483" s="1"/>
  <c r="E561"/>
  <c r="E560" s="1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D475"/>
  <c r="E475" s="1"/>
  <c r="E474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D360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H311"/>
  <c r="D311"/>
  <c r="E311" s="1"/>
  <c r="H310"/>
  <c r="D310"/>
  <c r="H309"/>
  <c r="D309"/>
  <c r="C308"/>
  <c r="H308" s="1"/>
  <c r="H307"/>
  <c r="D307"/>
  <c r="H306"/>
  <c r="D306"/>
  <c r="C305"/>
  <c r="H305" s="1"/>
  <c r="H304"/>
  <c r="D304"/>
  <c r="H303"/>
  <c r="D303"/>
  <c r="C302"/>
  <c r="H302" s="1"/>
  <c r="H301"/>
  <c r="D301"/>
  <c r="E301" s="1"/>
  <c r="H300"/>
  <c r="D300"/>
  <c r="H299"/>
  <c r="D299"/>
  <c r="C298"/>
  <c r="H298" s="1"/>
  <c r="H297"/>
  <c r="D297"/>
  <c r="C296"/>
  <c r="H296" s="1"/>
  <c r="H295"/>
  <c r="D295"/>
  <c r="E295" s="1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E237" s="1"/>
  <c r="E236" s="1"/>
  <c r="E235" s="1"/>
  <c r="C236"/>
  <c r="C235" s="1"/>
  <c r="D234"/>
  <c r="E234" s="1"/>
  <c r="E233" s="1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C213"/>
  <c r="D212"/>
  <c r="E212" s="1"/>
  <c r="E211" s="1"/>
  <c r="C211"/>
  <c r="D210"/>
  <c r="E210" s="1"/>
  <c r="D209"/>
  <c r="E209" s="1"/>
  <c r="D208"/>
  <c r="C207"/>
  <c r="D206"/>
  <c r="E206" s="1"/>
  <c r="D205"/>
  <c r="C204"/>
  <c r="C203"/>
  <c r="D202"/>
  <c r="C201"/>
  <c r="C200" s="1"/>
  <c r="D199"/>
  <c r="C198"/>
  <c r="C197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D181"/>
  <c r="D180" s="1"/>
  <c r="C180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D157"/>
  <c r="C157"/>
  <c r="H157" s="1"/>
  <c r="H156"/>
  <c r="D156"/>
  <c r="H155"/>
  <c r="D155"/>
  <c r="E155" s="1"/>
  <c r="C154"/>
  <c r="H151"/>
  <c r="D15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H144"/>
  <c r="D144"/>
  <c r="E144" s="1"/>
  <c r="C143"/>
  <c r="H143" s="1"/>
  <c r="H142"/>
  <c r="D142"/>
  <c r="E142" s="1"/>
  <c r="H14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D130"/>
  <c r="E130" s="1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H612"/>
  <c r="D612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E454"/>
  <c r="D454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D298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D205"/>
  <c r="E205" s="1"/>
  <c r="E204" s="1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 s="1"/>
  <c r="D770"/>
  <c r="E769"/>
  <c r="D769"/>
  <c r="C768"/>
  <c r="C767" s="1"/>
  <c r="D766"/>
  <c r="E766" s="1"/>
  <c r="E765" s="1"/>
  <c r="D765"/>
  <c r="C765"/>
  <c r="D764"/>
  <c r="E764" s="1"/>
  <c r="D763"/>
  <c r="E763" s="1"/>
  <c r="D762"/>
  <c r="C761"/>
  <c r="C760" s="1"/>
  <c r="E759"/>
  <c r="D759"/>
  <c r="D758"/>
  <c r="E758" s="1"/>
  <c r="D757"/>
  <c r="D756" s="1"/>
  <c r="D755" s="1"/>
  <c r="C756"/>
  <c r="C755"/>
  <c r="D754"/>
  <c r="E754" s="1"/>
  <c r="D753"/>
  <c r="E753" s="1"/>
  <c r="E752"/>
  <c r="D752"/>
  <c r="C751"/>
  <c r="C750" s="1"/>
  <c r="E749"/>
  <c r="D749"/>
  <c r="D748"/>
  <c r="E748" s="1"/>
  <c r="D747"/>
  <c r="D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C592"/>
  <c r="H592" s="1"/>
  <c r="H591"/>
  <c r="D59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H570"/>
  <c r="D570"/>
  <c r="C569"/>
  <c r="H569" s="1"/>
  <c r="H568"/>
  <c r="D568"/>
  <c r="E568" s="1"/>
  <c r="H567"/>
  <c r="E567"/>
  <c r="D567"/>
  <c r="H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D409" s="1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D185" s="1"/>
  <c r="D184" s="1"/>
  <c r="E185"/>
  <c r="E184" s="1"/>
  <c r="C185"/>
  <c r="C184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114" i="38" l="1"/>
  <c r="D114"/>
  <c r="C153" i="36"/>
  <c r="H153" s="1"/>
  <c r="J153" s="1"/>
  <c r="E167"/>
  <c r="E181"/>
  <c r="E180" s="1"/>
  <c r="D189"/>
  <c r="D233"/>
  <c r="D236"/>
  <c r="D235" s="1"/>
  <c r="D445"/>
  <c r="D154"/>
  <c r="D228"/>
  <c r="D357"/>
  <c r="E727"/>
  <c r="E141"/>
  <c r="E140" s="1"/>
  <c r="D143"/>
  <c r="D149"/>
  <c r="C179"/>
  <c r="D211"/>
  <c r="C215"/>
  <c r="D727"/>
  <c r="D734"/>
  <c r="D211" i="34"/>
  <c r="E368"/>
  <c r="D445"/>
  <c r="E513"/>
  <c r="D544"/>
  <c r="E581"/>
  <c r="E325"/>
  <c r="D450"/>
  <c r="E474"/>
  <c r="E628"/>
  <c r="E642"/>
  <c r="C645"/>
  <c r="H645" s="1"/>
  <c r="J645" s="1"/>
  <c r="D653"/>
  <c r="E183"/>
  <c r="E182" s="1"/>
  <c r="E196"/>
  <c r="E195" s="1"/>
  <c r="C743"/>
  <c r="D761"/>
  <c r="D760" s="1"/>
  <c r="E592"/>
  <c r="D727"/>
  <c r="E757"/>
  <c r="E756" s="1"/>
  <c r="E755" s="1"/>
  <c r="D560" i="39"/>
  <c r="D559" s="1"/>
  <c r="E178"/>
  <c r="E177" s="1"/>
  <c r="D178"/>
  <c r="D177" s="1"/>
  <c r="D152"/>
  <c r="D2"/>
  <c r="E115"/>
  <c r="E339"/>
  <c r="E258" s="1"/>
  <c r="E257" s="1"/>
  <c r="E560"/>
  <c r="E559" s="1"/>
  <c r="D259"/>
  <c r="D258" s="1"/>
  <c r="D257" s="1"/>
  <c r="C258"/>
  <c r="H258" s="1"/>
  <c r="J258" s="1"/>
  <c r="E2"/>
  <c r="H560"/>
  <c r="J560" s="1"/>
  <c r="C559"/>
  <c r="H559" s="1"/>
  <c r="J559" s="1"/>
  <c r="C114"/>
  <c r="C254" s="1"/>
  <c r="H177"/>
  <c r="J177" s="1"/>
  <c r="E483" i="38"/>
  <c r="H115"/>
  <c r="J115" s="1"/>
  <c r="C114"/>
  <c r="H114" s="1"/>
  <c r="J114" s="1"/>
  <c r="E339"/>
  <c r="H560"/>
  <c r="J560" s="1"/>
  <c r="C559"/>
  <c r="H559" s="1"/>
  <c r="J559" s="1"/>
  <c r="D258"/>
  <c r="D257" s="1"/>
  <c r="H2"/>
  <c r="J2" s="1"/>
  <c r="E559"/>
  <c r="C258"/>
  <c r="C743" i="36"/>
  <c r="C509"/>
  <c r="H509" s="1"/>
  <c r="D513"/>
  <c r="D474"/>
  <c r="E392"/>
  <c r="D388"/>
  <c r="D382"/>
  <c r="D378"/>
  <c r="E360"/>
  <c r="D353"/>
  <c r="C263"/>
  <c r="H154"/>
  <c r="E4"/>
  <c r="D761" i="35"/>
  <c r="D760" s="1"/>
  <c r="D746"/>
  <c r="D610"/>
  <c r="D547"/>
  <c r="C509"/>
  <c r="H509" s="1"/>
  <c r="D497"/>
  <c r="E494"/>
  <c r="D491"/>
  <c r="D445"/>
  <c r="E417"/>
  <c r="D412"/>
  <c r="D344"/>
  <c r="E345"/>
  <c r="E344" s="1"/>
  <c r="C153"/>
  <c r="H153" s="1"/>
  <c r="J153" s="1"/>
  <c r="D136"/>
  <c r="H117"/>
  <c r="E747" i="34"/>
  <c r="E746" s="1"/>
  <c r="D718"/>
  <c r="E587"/>
  <c r="D581"/>
  <c r="E569"/>
  <c r="E486"/>
  <c r="E451"/>
  <c r="D412"/>
  <c r="E410"/>
  <c r="E392"/>
  <c r="E389"/>
  <c r="E388" s="1"/>
  <c r="E382"/>
  <c r="E378"/>
  <c r="E348"/>
  <c r="E289"/>
  <c r="C263"/>
  <c r="H263" s="1"/>
  <c r="D265"/>
  <c r="D250"/>
  <c r="C215"/>
  <c r="D136"/>
  <c r="D97"/>
  <c r="C67"/>
  <c r="H67" s="1"/>
  <c r="J67" s="1"/>
  <c r="D11"/>
  <c r="D163"/>
  <c r="E250"/>
  <c r="E229"/>
  <c r="E174"/>
  <c r="D494"/>
  <c r="E495"/>
  <c r="E494" s="1"/>
  <c r="D395" i="35"/>
  <c r="E396"/>
  <c r="E395" s="1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 s="1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207" i="35"/>
  <c r="E203" s="1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D305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63" s="1"/>
  <c r="E298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H444"/>
  <c r="E447"/>
  <c r="E445" s="1"/>
  <c r="E452"/>
  <c r="E450" s="1"/>
  <c r="E457"/>
  <c r="E455" s="1"/>
  <c r="D477"/>
  <c r="D444" s="1"/>
  <c r="E488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5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E424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E403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C378"/>
  <c r="H378" s="1"/>
  <c r="D377"/>
  <c r="E377" s="1"/>
  <c r="D376"/>
  <c r="E376" s="1"/>
  <c r="D375"/>
  <c r="E375" s="1"/>
  <c r="D374"/>
  <c r="E374" s="1"/>
  <c r="C373"/>
  <c r="H373" s="1"/>
  <c r="D372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H11"/>
  <c r="J11" s="1"/>
  <c r="D10"/>
  <c r="E10" s="1"/>
  <c r="D9"/>
  <c r="E9" s="1"/>
  <c r="D8"/>
  <c r="E8" s="1"/>
  <c r="D7"/>
  <c r="E7" s="1"/>
  <c r="D6"/>
  <c r="E6" s="1"/>
  <c r="D5"/>
  <c r="H4"/>
  <c r="J4" s="1"/>
  <c r="E551" i="36" l="1"/>
  <c r="E550" s="1"/>
  <c r="D444"/>
  <c r="E551" i="34"/>
  <c r="E550" s="1"/>
  <c r="D153"/>
  <c r="D152" s="1"/>
  <c r="C178"/>
  <c r="E263"/>
  <c r="E259" s="1"/>
  <c r="E114" i="39"/>
  <c r="D114"/>
  <c r="C257"/>
  <c r="H1"/>
  <c r="J1" s="1"/>
  <c r="H114"/>
  <c r="J114" s="1"/>
  <c r="E258" i="38"/>
  <c r="E257" s="1"/>
  <c r="H1"/>
  <c r="J1" s="1"/>
  <c r="H258"/>
  <c r="J258" s="1"/>
  <c r="C257"/>
  <c r="E135" i="36"/>
  <c r="D67"/>
  <c r="D726" i="35"/>
  <c r="D725" s="1"/>
  <c r="D263"/>
  <c r="D259" s="1"/>
  <c r="E178"/>
  <c r="E177" s="1"/>
  <c r="E67"/>
  <c r="D135" i="34"/>
  <c r="E67"/>
  <c r="C203" i="33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H178" s="1"/>
  <c r="J178" s="1"/>
  <c r="D726" i="36"/>
  <c r="D725" s="1"/>
  <c r="C725"/>
  <c r="H725" s="1"/>
  <c r="J725" s="1"/>
  <c r="E726"/>
  <c r="E725" s="1"/>
  <c r="D340"/>
  <c r="D339" s="1"/>
  <c r="C152"/>
  <c r="H152" s="1"/>
  <c r="J152" s="1"/>
  <c r="D3"/>
  <c r="E215"/>
  <c r="D561" i="37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D314"/>
  <c r="D163"/>
  <c r="D152" s="1"/>
  <c r="E178"/>
  <c r="E177" s="1"/>
  <c r="E116"/>
  <c r="E115" s="1"/>
  <c r="D561"/>
  <c r="D484"/>
  <c r="D483" s="1"/>
  <c r="D263"/>
  <c r="H3"/>
  <c r="J3" s="1"/>
  <c r="C2"/>
  <c r="H560"/>
  <c r="J560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C177"/>
  <c r="H177" s="1"/>
  <c r="J177" s="1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E362" s="1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D577"/>
  <c r="E578"/>
  <c r="E577" s="1"/>
  <c r="E607"/>
  <c r="E603" s="1"/>
  <c r="D603"/>
  <c r="D216"/>
  <c r="D215" s="1"/>
  <c r="D229"/>
  <c r="D228" s="1"/>
  <c r="D302"/>
  <c r="E303"/>
  <c r="E302" s="1"/>
  <c r="E344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560" i="36" l="1"/>
  <c r="D560"/>
  <c r="D559" s="1"/>
  <c r="D3" i="33"/>
  <c r="D259" i="34"/>
  <c r="H256" i="39"/>
  <c r="J256" s="1"/>
  <c r="C255"/>
  <c r="H257"/>
  <c r="J257" s="1"/>
  <c r="H256" i="38"/>
  <c r="J256" s="1"/>
  <c r="H257"/>
  <c r="J257" s="1"/>
  <c r="C559" i="36"/>
  <c r="H559" s="1"/>
  <c r="J559" s="1"/>
  <c r="E339"/>
  <c r="E259"/>
  <c r="D2"/>
  <c r="E339" i="35"/>
  <c r="E258" s="1"/>
  <c r="E257" s="1"/>
  <c r="C114"/>
  <c r="H114" s="1"/>
  <c r="J114" s="1"/>
  <c r="E2"/>
  <c r="D339" i="34"/>
  <c r="D258" s="1"/>
  <c r="D257" s="1"/>
  <c r="D115"/>
  <c r="D114" s="1"/>
  <c r="E2"/>
  <c r="E509" i="33"/>
  <c r="D67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63"/>
  <c r="D259" s="1"/>
  <c r="C115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538"/>
  <c r="D135"/>
  <c r="E444"/>
  <c r="E263"/>
  <c r="E561"/>
  <c r="E750"/>
  <c r="E726" s="1"/>
  <c r="E725" s="1"/>
  <c r="D483"/>
  <c r="D188"/>
  <c r="D116"/>
  <c r="E314"/>
  <c r="E717"/>
  <c r="E716" s="1"/>
  <c r="D645"/>
  <c r="D561"/>
  <c r="D340"/>
  <c r="E188"/>
  <c r="E116"/>
  <c r="D2" l="1"/>
  <c r="E560"/>
  <c r="E559" s="1"/>
  <c r="E152"/>
  <c r="E258" i="36"/>
  <c r="E257" s="1"/>
  <c r="H1" i="35"/>
  <c r="J1" s="1"/>
  <c r="E483" i="33"/>
  <c r="D339"/>
  <c r="D258" s="1"/>
  <c r="D257" s="1"/>
  <c r="E115"/>
  <c r="H115"/>
  <c r="J115" s="1"/>
  <c r="C114"/>
  <c r="H114" s="1"/>
  <c r="J114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C559"/>
  <c r="H559" s="1"/>
  <c r="J559" s="1"/>
  <c r="E178"/>
  <c r="E177" s="1"/>
  <c r="E339"/>
  <c r="E259"/>
  <c r="H2"/>
  <c r="J2" s="1"/>
  <c r="C258"/>
  <c r="H339"/>
  <c r="J339" s="1"/>
  <c r="D560"/>
  <c r="D559" s="1"/>
  <c r="D115"/>
  <c r="E114" l="1"/>
  <c r="H257" i="37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<sst xmlns="http://schemas.openxmlformats.org/spreadsheetml/2006/main" count="6374" uniqueCount="913">
  <si>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</si>
  <si>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</si>
  <si>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</si>
  <si>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</si>
  <si>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</si>
  <si>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</si>
  <si>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</si>
  <si>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</si>
  <si>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</si>
  <si>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</si>
  <si>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</si>
  <si>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</si>
  <si>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</si>
  <si>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</si>
  <si>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</si>
  <si>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</si>
  <si>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</si>
  <si>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</si>
  <si>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</si>
  <si>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</si>
  <si>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</si>
  <si>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</si>
  <si>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</si>
  <si>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</si>
  <si>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</si>
  <si>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</si>
  <si>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</si>
  <si>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</si>
  <si>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</si>
  <si>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</si>
  <si>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</si>
  <si>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</si>
  <si>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</si>
  <si>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</si>
  <si>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</si>
  <si>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</si>
  <si>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</si>
  <si>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</si>
  <si>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</si>
  <si>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</si>
  <si>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</si>
  <si>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</si>
  <si>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</si>
  <si>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</si>
  <si>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</si>
  <si>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</si>
  <si>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</si>
  <si>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</si>
  <si>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</si>
  <si>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</si>
  <si>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</si>
  <si>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</si>
  <si>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</si>
  <si>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</si>
  <si>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</si>
  <si>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</si>
  <si>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</si>
  <si>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</si>
  <si>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</si>
  <si>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</si>
  <si>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</si>
  <si>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</si>
  <si>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</si>
  <si>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</si>
  <si>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</si>
  <si>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</si>
  <si>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</si>
  <si>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</si>
  <si>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</si>
  <si>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</si>
  <si>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</si>
  <si>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</si>
  <si>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</si>
  <si>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</si>
  <si>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</si>
  <si>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</si>
  <si>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</si>
  <si>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</si>
  <si>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</si>
  <si>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</si>
  <si>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</si>
  <si>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</si>
  <si>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</si>
  <si>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</si>
  <si>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</si>
  <si>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</si>
  <si>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</si>
  <si>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</si>
  <si>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</si>
  <si>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</si>
  <si>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</si>
  <si>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</si>
  <si>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</si>
  <si>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</si>
  <si>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</si>
  <si>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</si>
  <si>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</si>
  <si>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</si>
  <si>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</si>
  <si>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</si>
  <si>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</si>
  <si>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</si>
  <si>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</si>
  <si>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</si>
  <si>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</si>
  <si>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</si>
  <si>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</si>
  <si>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</si>
  <si>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</si>
  <si>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</si>
  <si>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</si>
  <si>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</si>
  <si>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</si>
  <si>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</si>
  <si>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</si>
  <si>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</si>
  <si>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</si>
  <si>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</si>
  <si>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</si>
  <si>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</si>
  <si>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</si>
  <si>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</si>
  <si>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</si>
  <si>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</si>
  <si>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</si>
  <si>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</si>
  <si>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</si>
  <si>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</si>
  <si>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</si>
  <si>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</si>
  <si>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</si>
  <si>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</si>
  <si>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</si>
  <si>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</si>
  <si>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</si>
  <si>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</si>
  <si>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</si>
  <si>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</si>
  <si>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</si>
  <si>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</si>
  <si>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</si>
  <si>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</si>
  <si>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</si>
  <si>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</si>
  <si>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</si>
  <si>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</si>
  <si>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</si>
  <si>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</si>
  <si>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</si>
  <si>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</si>
  <si>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</si>
  <si>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</si>
  <si>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</si>
  <si>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</si>
  <si>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</si>
  <si>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</si>
  <si>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</si>
  <si>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</si>
  <si>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</si>
  <si>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</si>
  <si>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</si>
  <si>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</si>
  <si>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</si>
  <si>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</si>
  <si>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</si>
  <si>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</si>
  <si>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</si>
  <si>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</si>
  <si>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</si>
  <si>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</si>
  <si>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</si>
  <si>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</si>
  <si>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</si>
  <si>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</si>
  <si>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</si>
  <si>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</si>
  <si>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</si>
  <si>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</si>
  <si>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</si>
  <si>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</si>
  <si>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</si>
  <si>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</si>
  <si>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</si>
  <si>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</si>
  <si>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</si>
  <si>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</si>
  <si>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</si>
  <si>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</si>
  <si>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</si>
  <si>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</si>
  <si>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</si>
  <si>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</si>
  <si>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</si>
  <si>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</si>
  <si>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</si>
  <si>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</si>
  <si>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</si>
  <si>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</si>
  <si>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</si>
  <si>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</si>
  <si>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</si>
  <si>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</si>
  <si>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</si>
  <si>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</si>
  <si>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</si>
  <si>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</si>
  <si>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</si>
  <si>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</si>
  <si>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</si>
  <si>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</si>
  <si>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</si>
  <si>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</si>
  <si>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</si>
  <si>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</si>
  <si>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</si>
  <si>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</si>
  <si>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</si>
  <si>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</si>
  <si>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</si>
  <si>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</si>
  <si>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</si>
  <si>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</si>
  <si>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</si>
  <si>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</si>
  <si>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</si>
  <si>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</si>
  <si>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</si>
  <si>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</si>
  <si>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</si>
  <si>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</si>
  <si>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</si>
  <si>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</si>
  <si>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</si>
  <si>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</si>
  <si>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</si>
  <si>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</si>
  <si>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</si>
  <si>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</si>
  <si>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</si>
  <si>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</si>
  <si>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</si>
  <si>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</si>
  <si>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</si>
  <si>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</si>
  <si>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</si>
  <si>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</si>
  <si>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</si>
  <si>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</si>
  <si>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</si>
  <si>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</si>
  <si>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</si>
  <si>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</si>
  <si>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</si>
  <si>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</si>
  <si>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</si>
  <si>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</si>
  <si>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</si>
  <si>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</si>
  <si>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</si>
  <si>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</si>
  <si>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</si>
  <si>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</si>
  <si>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</si>
  <si>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</si>
  <si>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</si>
  <si>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</si>
  <si>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</si>
  <si>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</si>
  <si>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</si>
  <si>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</si>
  <si>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</si>
  <si>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</si>
  <si>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</si>
  <si>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</si>
  <si>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</si>
  <si>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</si>
  <si>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</si>
  <si>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</si>
  <si>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</si>
  <si>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</si>
  <si>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</si>
  <si>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</si>
  <si>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</si>
  <si>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</si>
  <si>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</si>
  <si>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</si>
  <si>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</si>
  <si>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</si>
  <si>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</si>
  <si>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</si>
  <si>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</si>
  <si>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</si>
  <si>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</si>
  <si>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</si>
  <si>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</si>
  <si>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</si>
  <si>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</si>
  <si>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</si>
  <si>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</si>
  <si>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</si>
  <si>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</si>
  <si>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</si>
  <si>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</si>
  <si>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</si>
  <si>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</si>
  <si>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</si>
  <si>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</si>
  <si>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</si>
  <si>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</si>
  <si>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</si>
  <si>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</si>
  <si>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</si>
  <si>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</si>
  <si>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</si>
  <si>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</si>
  <si>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</si>
  <si>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</si>
  <si>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</si>
  <si>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</si>
  <si>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</si>
  <si>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</si>
  <si>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</si>
  <si>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</si>
  <si>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</si>
  <si>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</si>
  <si>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</si>
  <si>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</si>
  <si>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</si>
  <si>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</si>
  <si>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</si>
  <si>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</si>
  <si>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</si>
  <si>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</si>
  <si>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</si>
  <si>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</si>
  <si>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</si>
  <si>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</si>
  <si>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</si>
  <si>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</si>
  <si>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</si>
  <si>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</si>
  <si>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</si>
  <si>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</si>
  <si>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</si>
  <si>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</si>
  <si>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</si>
  <si>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</si>
  <si>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</si>
  <si>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</si>
  <si>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</si>
  <si>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</si>
  <si>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</si>
  <si>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</si>
  <si>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</si>
  <si>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</si>
  <si>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</si>
  <si>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</si>
  <si>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</si>
  <si>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</si>
  <si>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</si>
  <si>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</si>
  <si>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</si>
  <si>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</si>
  <si>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</si>
  <si>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</si>
  <si>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</si>
  <si>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</si>
  <si>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</si>
  <si>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</si>
  <si>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</si>
  <si>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</si>
  <si>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</si>
  <si>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</si>
  <si>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</si>
  <si>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</si>
  <si>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</si>
  <si>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</si>
  <si>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</si>
  <si>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</si>
  <si>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</si>
  <si>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</si>
  <si>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</si>
  <si>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</si>
  <si>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</si>
  <si>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</si>
  <si>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</si>
  <si>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</si>
  <si>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</si>
  <si>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</si>
  <si>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</si>
  <si>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</si>
  <si>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</si>
  <si>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</si>
  <si>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</si>
  <si>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</si>
  <si>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</si>
  <si>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</si>
  <si>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</si>
  <si>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</si>
  <si>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</si>
  <si>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</si>
  <si>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</si>
  <si>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</si>
  <si>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</si>
  <si>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</si>
  <si>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</si>
  <si>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</si>
  <si>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</si>
  <si>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</si>
  <si>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</si>
  <si>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</si>
  <si>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</si>
  <si>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</si>
  <si>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</si>
  <si>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</si>
  <si>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</si>
  <si>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</si>
  <si>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</si>
  <si>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</si>
  <si>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</si>
  <si>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</si>
  <si>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</si>
  <si>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</si>
  <si>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</si>
  <si>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</si>
  <si>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</si>
  <si>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</si>
  <si>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</si>
  <si>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</si>
  <si>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</si>
  <si>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</si>
  <si>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</si>
  <si>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</si>
  <si>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</si>
  <si>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</si>
  <si>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</si>
  <si>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</si>
  <si>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</si>
  <si>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</si>
  <si>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</si>
  <si>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</si>
  <si>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</si>
  <si>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</si>
  <si>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</si>
  <si>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</si>
  <si>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</si>
  <si>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</si>
  <si>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</si>
  <si>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</si>
  <si>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</si>
  <si>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</si>
  <si>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</si>
  <si>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</si>
  <si>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</si>
  <si>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</si>
  <si>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</si>
  <si>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</si>
  <si>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</si>
  <si>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</si>
  <si>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</si>
  <si>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</si>
  <si>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</si>
  <si>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</si>
  <si>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</si>
  <si>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</si>
  <si>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</si>
  <si>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</si>
  <si>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</si>
  <si>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</si>
  <si>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</si>
  <si>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</si>
  <si>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</si>
  <si>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</si>
  <si>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</si>
  <si>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</si>
  <si>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</si>
  <si>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</si>
  <si>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</si>
  <si>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</si>
  <si>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</si>
  <si>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</si>
  <si>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</si>
  <si>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</si>
  <si>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</si>
  <si>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</si>
  <si>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</si>
  <si>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</si>
  <si>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</si>
  <si>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</si>
  <si>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</si>
  <si>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</si>
  <si>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</si>
  <si>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</si>
  <si>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</si>
  <si>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</si>
  <si>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</si>
  <si>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</si>
  <si>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</si>
  <si>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</si>
  <si>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</si>
  <si>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</si>
  <si>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</si>
  <si>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</si>
  <si>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</si>
  <si>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</si>
  <si>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</si>
  <si>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</si>
  <si>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</si>
  <si>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</si>
  <si>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</si>
  <si>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</si>
  <si>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</si>
  <si>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</si>
  <si>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</si>
  <si>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</si>
  <si>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</si>
  <si>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</si>
  <si>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</si>
  <si>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</si>
  <si>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</si>
  <si>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</si>
  <si>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</si>
  <si>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</si>
  <si>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</si>
  <si>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</si>
  <si>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</si>
  <si>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</si>
  <si>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</si>
  <si>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</si>
  <si>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</si>
  <si>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</si>
  <si>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</si>
  <si>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</si>
  <si>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</si>
  <si>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</si>
  <si>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</si>
  <si>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</si>
  <si>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</si>
  <si>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</si>
  <si>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</si>
  <si>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</si>
  <si>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</si>
  <si>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</si>
  <si>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</si>
  <si>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</si>
  <si>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</si>
  <si>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</si>
  <si>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</si>
  <si>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</si>
  <si>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</si>
  <si>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</si>
  <si>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</si>
  <si>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</si>
  <si>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</si>
  <si>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</si>
  <si>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</si>
  <si>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</si>
  <si>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</si>
  <si>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</si>
  <si>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</si>
  <si>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</si>
  <si>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</si>
  <si>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</si>
  <si>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</si>
  <si>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</si>
  <si>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</si>
  <si>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</si>
  <si>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</si>
  <si>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</si>
  <si>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</si>
  <si>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</si>
  <si>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</si>
  <si>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</si>
  <si>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</si>
  <si>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</si>
  <si>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</si>
  <si>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</si>
  <si>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</si>
  <si>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</si>
  <si>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</si>
  <si>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</si>
  <si>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</si>
  <si>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</si>
  <si>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</si>
  <si>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</si>
  <si>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</si>
  <si>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</si>
  <si>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</si>
  <si>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</si>
  <si>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</si>
  <si>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</si>
  <si>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</si>
  <si>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</si>
  <si>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</si>
  <si>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</si>
  <si>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</si>
  <si>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</si>
  <si>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</si>
  <si>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</si>
  <si>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</si>
  <si>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</si>
  <si>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</si>
  <si>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</si>
  <si>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</si>
  <si>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</si>
  <si>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</si>
  <si>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</si>
  <si>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</si>
  <si>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</si>
  <si>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</si>
  <si>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</si>
  <si>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</si>
  <si>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</si>
  <si>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</si>
  <si>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</si>
  <si>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</si>
  <si>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</si>
  <si>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</si>
  <si>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</si>
  <si>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</si>
  <si>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</si>
  <si>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</si>
  <si>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</si>
  <si>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</si>
  <si>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</si>
  <si>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</si>
  <si>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</si>
  <si>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</si>
  <si>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</si>
  <si>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</si>
  <si>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</si>
  <si>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</si>
  <si>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</si>
  <si>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</si>
  <si>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</si>
  <si>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</si>
  <si>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</si>
  <si>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</si>
  <si>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</si>
  <si>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</si>
  <si>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</si>
  <si>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</si>
  <si>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</si>
  <si>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</si>
  <si>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</si>
  <si>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</si>
  <si>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</si>
  <si>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</si>
  <si>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</si>
  <si>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</si>
  <si>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</si>
  <si>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</si>
  <si>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</si>
  <si>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</si>
  <si>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</si>
  <si>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</si>
  <si>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</si>
  <si>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</si>
  <si>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</si>
  <si>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</si>
  <si>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</si>
  <si>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</si>
  <si>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</si>
  <si>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</si>
  <si>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</si>
  <si>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</si>
  <si>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</si>
  <si>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</si>
  <si>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</si>
  <si>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</si>
  <si>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</si>
  <si>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</si>
  <si>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</si>
  <si>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</si>
  <si>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</si>
  <si>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</si>
  <si>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</si>
  <si>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</si>
  <si>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</si>
  <si>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</si>
  <si>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</si>
  <si>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</si>
  <si>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</si>
  <si>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</si>
  <si>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</si>
  <si>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</si>
  <si>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</si>
  <si>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</si>
  <si>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</si>
  <si>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</si>
  <si>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</si>
  <si>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</si>
  <si>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</si>
  <si>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</si>
  <si>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</si>
  <si>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</si>
  <si>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</si>
  <si>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</si>
  <si>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</si>
  <si>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</si>
  <si>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</si>
  <si>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</si>
  <si>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</si>
  <si>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</si>
  <si>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</si>
  <si>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</si>
  <si>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</si>
  <si>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</si>
  <si>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</si>
  <si>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</si>
  <si>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</si>
  <si>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</si>
  <si>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</si>
  <si>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</si>
  <si>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</si>
  <si>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</si>
  <si>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</si>
  <si>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</si>
  <si>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</si>
  <si>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</si>
  <si>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</si>
  <si>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</si>
  <si>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</si>
  <si>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</si>
  <si>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</si>
  <si>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</si>
  <si>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</si>
  <si>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</si>
  <si>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</si>
  <si>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</si>
  <si>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</si>
  <si>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</si>
  <si>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</si>
  <si>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</si>
  <si>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</si>
  <si>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</si>
  <si>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</si>
  <si>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</si>
  <si>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</si>
  <si>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</si>
  <si>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</si>
  <si>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</si>
  <si>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</si>
  <si>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</si>
  <si>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</si>
  <si>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</si>
  <si>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</si>
  <si>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</si>
  <si>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</si>
  <si>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</si>
  <si>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</si>
  <si>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</si>
  <si>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</si>
  <si>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</si>
  <si>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</si>
  <si>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</si>
  <si>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</si>
  <si>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</si>
  <si>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</si>
  <si>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</si>
  <si>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</si>
  <si>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</si>
  <si>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</si>
  <si>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</si>
  <si>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</si>
  <si>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</si>
  <si>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</si>
  <si>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</si>
  <si>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</si>
  <si>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</si>
  <si>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</si>
  <si>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</si>
  <si>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</si>
  <si>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</si>
  <si>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</si>
  <si>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</si>
  <si>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</si>
  <si>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</si>
  <si>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</si>
  <si>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</si>
  <si>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</si>
  <si>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</si>
  <si>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</si>
  <si>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</si>
  <si>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</si>
  <si>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</si>
  <si>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</si>
  <si>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</si>
  <si>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</si>
  <si>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</si>
  <si>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</si>
  <si>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</si>
  <si>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</si>
  <si>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</si>
  <si>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</si>
  <si>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</si>
  <si>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</si>
  <si>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</si>
  <si>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</si>
  <si>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</si>
  <si>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</si>
  <si>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</si>
  <si>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</si>
  <si>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</si>
  <si>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</si>
  <si>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</si>
  <si>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</si>
  <si>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</si>
  <si>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</si>
  <si>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</si>
  <si>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</si>
  <si>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</si>
  <si>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</si>
  <si>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</si>
  <si>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</si>
  <si>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</si>
  <si>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</si>
  <si>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</si>
  <si>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</si>
  <si>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</si>
  <si>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</si>
  <si>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</si>
  <si>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</si>
  <si>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</si>
  <si>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</si>
  <si>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</si>
  <si>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</si>
  <si>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</si>
  <si>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</si>
  <si>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</si>
  <si>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</si>
  <si>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</si>
  <si>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</si>
  <si>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</si>
  <si>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</si>
  <si>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</si>
  <si>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</si>
  <si>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</si>
  <si>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</si>
  <si>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</si>
  <si>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</si>
  <si>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</si>
  <si>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</si>
  <si>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</si>
  <si>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</si>
  <si>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</si>
  <si>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</si>
  <si>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</si>
  <si>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</si>
  <si>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</si>
  <si>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</si>
  <si>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</si>
  <si>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</si>
  <si>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</si>
  <si>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</si>
  <si>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</si>
  <si>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</si>
  <si>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</si>
  <si>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</si>
  <si>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</si>
  <si>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</si>
  <si>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</si>
  <si>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</si>
  <si>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</si>
  <si>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المصادقة على البرنامج السنوي للاستثمار لسنة 2016</t>
  </si>
  <si>
    <t>عدد 910 لسنة 2012</t>
  </si>
  <si>
    <t>خالد هميلة</t>
  </si>
  <si>
    <t>سندس العامري</t>
  </si>
  <si>
    <t>بشرى المولهي</t>
  </si>
  <si>
    <t>وفاء العيساوي</t>
  </si>
  <si>
    <t>عهادية العبيدي</t>
  </si>
  <si>
    <t>نوفل الكوساني</t>
  </si>
  <si>
    <t>صالح العبيدي</t>
  </si>
  <si>
    <t>محمد علي العمدوني</t>
  </si>
  <si>
    <t>كريم بودالي</t>
  </si>
  <si>
    <t>نوفل كوساني</t>
  </si>
  <si>
    <t>عمر الزيتوني</t>
  </si>
  <si>
    <t>لجنة الاعلام و الاتصال</t>
  </si>
  <si>
    <t>لجنة البتات</t>
  </si>
  <si>
    <t>الطرقات و الارصفة</t>
  </si>
  <si>
    <t>التطهير و تصريف الامطار</t>
  </si>
  <si>
    <t>تعهد و صيانة البنية الاساسية</t>
  </si>
  <si>
    <t>تجميل المدينة</t>
  </si>
  <si>
    <t>مسلخ بلدي</t>
  </si>
  <si>
    <t>اقتناء معدات اعلامية</t>
  </si>
  <si>
    <t>قصر البلدية</t>
  </si>
  <si>
    <t>تعهد و صيانة المنشات البلدية</t>
  </si>
  <si>
    <t>ملعب بلدي</t>
  </si>
  <si>
    <t>مركب شبابي</t>
  </si>
  <si>
    <t>تهذيب حي الطيب المهيري</t>
  </si>
  <si>
    <t>تهذيب المدينة العتيقة</t>
  </si>
  <si>
    <t>تهذيب عيم مناخ</t>
  </si>
  <si>
    <t>سوق الجملة</t>
  </si>
  <si>
    <t xml:space="preserve">ايسوزو </t>
  </si>
  <si>
    <t>رينو اكبراس</t>
  </si>
  <si>
    <t>سيتروان برلنقو</t>
  </si>
  <si>
    <t>رينو 19</t>
  </si>
  <si>
    <t>فوتون</t>
  </si>
  <si>
    <t>زيتور 7711</t>
  </si>
  <si>
    <t>زيتور 6911</t>
  </si>
  <si>
    <t>نيوهولاند</t>
  </si>
  <si>
    <t>لانديني</t>
  </si>
  <si>
    <t>16 راك سجي ساب</t>
  </si>
  <si>
    <t>كايس</t>
  </si>
  <si>
    <t>رينو 26 طن</t>
  </si>
  <si>
    <t>ايفيكو 26 طن</t>
  </si>
  <si>
    <t>ايفيكو 7 طن</t>
  </si>
  <si>
    <t>رينو 160</t>
  </si>
  <si>
    <t>رينو</t>
  </si>
  <si>
    <t>ايفيكو 11 طن</t>
  </si>
  <si>
    <t>فورد 17 طن</t>
  </si>
  <si>
    <t>ايفيكو 5 طن</t>
  </si>
  <si>
    <t>مكنسة فورد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</si>
</sst>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3" workbookViewId="0">
      <selection activeCell="B59" sqref="B59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9" t="s">
        <v>83</v>
      </c>
      <c r="B1" s="179"/>
    </row>
    <row r="2" spans="1:7">
      <c r="A2" s="10" t="s">
        <v>84</v>
      </c>
      <c r="B2" s="12">
        <v>41542</v>
      </c>
    </row>
    <row r="3" spans="1:7">
      <c r="A3" s="10" t="s">
        <v>750</v>
      </c>
      <c r="B3" s="12" t="s">
        <v>865</v>
      </c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 t="s">
        <v>866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867</v>
      </c>
      <c r="G8" s="117" t="s">
        <v>803</v>
      </c>
    </row>
    <row r="9" spans="1:7">
      <c r="A9" s="88" t="s">
        <v>86</v>
      </c>
      <c r="B9" s="10" t="s">
        <v>868</v>
      </c>
    </row>
    <row r="10" spans="1:7">
      <c r="A10" s="88" t="s">
        <v>86</v>
      </c>
      <c r="B10" s="10" t="s">
        <v>869</v>
      </c>
    </row>
    <row r="11" spans="1:7">
      <c r="A11" s="88" t="s">
        <v>86</v>
      </c>
      <c r="B11" s="10" t="s">
        <v>870</v>
      </c>
    </row>
    <row r="12" spans="1:7">
      <c r="A12" s="88" t="s">
        <v>86</v>
      </c>
      <c r="B12" s="10" t="s">
        <v>871</v>
      </c>
    </row>
    <row r="13" spans="1:7">
      <c r="A13" s="88" t="s">
        <v>86</v>
      </c>
      <c r="B13" s="10" t="s">
        <v>872</v>
      </c>
    </row>
    <row r="14" spans="1:7">
      <c r="A14" s="88" t="s">
        <v>86</v>
      </c>
      <c r="B14" s="10" t="s">
        <v>873</v>
      </c>
    </row>
    <row r="15" spans="1:7">
      <c r="A15" s="88" t="s">
        <v>86</v>
      </c>
      <c r="B15" s="10" t="s">
        <v>874</v>
      </c>
    </row>
    <row r="16" spans="1:7">
      <c r="A16" s="88" t="s">
        <v>86</v>
      </c>
      <c r="B16" s="10" t="s">
        <v>875</v>
      </c>
    </row>
    <row r="17" spans="1:7">
      <c r="A17" s="88" t="s">
        <v>86</v>
      </c>
      <c r="B17" s="10" t="s">
        <v>876</v>
      </c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867</v>
      </c>
    </row>
    <row r="50" spans="1:2">
      <c r="A50" s="10" t="s">
        <v>87</v>
      </c>
      <c r="B50" s="10" t="s">
        <v>876</v>
      </c>
    </row>
    <row r="51" spans="1:2">
      <c r="A51" s="10" t="s">
        <v>88</v>
      </c>
      <c r="B51" s="10" t="s">
        <v>868</v>
      </c>
    </row>
    <row r="52" spans="1:2">
      <c r="A52" s="10" t="s">
        <v>89</v>
      </c>
      <c r="B52" s="10" t="s">
        <v>871</v>
      </c>
    </row>
    <row r="53" spans="1:2">
      <c r="A53" s="10" t="s">
        <v>90</v>
      </c>
      <c r="B53" s="10" t="s">
        <v>870</v>
      </c>
    </row>
    <row r="54" spans="1:2">
      <c r="A54" s="10" t="s">
        <v>92</v>
      </c>
      <c r="B54" s="10" t="s">
        <v>869</v>
      </c>
    </row>
    <row r="55" spans="1:2">
      <c r="A55" s="10" t="s">
        <v>93</v>
      </c>
      <c r="B55" s="10" t="s">
        <v>872</v>
      </c>
    </row>
    <row r="56" spans="1:2">
      <c r="A56" s="10" t="s">
        <v>94</v>
      </c>
      <c r="B56" s="10" t="s">
        <v>873</v>
      </c>
    </row>
    <row r="57" spans="1:2">
      <c r="A57" s="111" t="s">
        <v>806</v>
      </c>
      <c r="B57" s="115" t="s">
        <v>804</v>
      </c>
    </row>
    <row r="58" spans="1:2">
      <c r="A58" s="10" t="s">
        <v>877</v>
      </c>
      <c r="B58" s="10" t="s">
        <v>874</v>
      </c>
    </row>
    <row r="59" spans="1:2">
      <c r="A59" s="10" t="s">
        <v>878</v>
      </c>
      <c r="B59" s="10" t="s">
        <v>866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5" sqref="B1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41666</v>
      </c>
    </row>
    <row r="8" spans="1:11">
      <c r="A8" s="10" t="s">
        <v>102</v>
      </c>
      <c r="B8" s="12">
        <v>41753</v>
      </c>
    </row>
    <row r="9" spans="1:11">
      <c r="A9" s="10" t="s">
        <v>99</v>
      </c>
      <c r="B9" s="12">
        <v>41813</v>
      </c>
    </row>
    <row r="10" spans="1:11">
      <c r="A10" s="10" t="s">
        <v>100</v>
      </c>
      <c r="B10" s="12">
        <v>41939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41743</v>
      </c>
    </row>
    <row r="13" spans="1:11">
      <c r="A13" s="10"/>
      <c r="B13" s="12">
        <v>41820</v>
      </c>
    </row>
    <row r="14" spans="1:11">
      <c r="A14" s="10"/>
      <c r="B14" s="12">
        <v>41913</v>
      </c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A13" sqref="A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42076</v>
      </c>
    </row>
    <row r="3" spans="1:11">
      <c r="A3" s="10" t="s">
        <v>98</v>
      </c>
      <c r="B3" s="12">
        <v>42157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42035</v>
      </c>
    </row>
    <row r="8" spans="1:11">
      <c r="A8" s="10" t="s">
        <v>102</v>
      </c>
      <c r="B8" s="12">
        <v>42131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 t="s">
        <v>864</v>
      </c>
      <c r="B12" s="12">
        <v>42368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183" t="s">
        <v>613</v>
      </c>
      <c r="O1" s="183"/>
      <c r="P1" s="183"/>
      <c r="Q1" s="183"/>
      <c r="R1" s="183"/>
      <c r="S1" s="194" t="s">
        <v>738</v>
      </c>
      <c r="T1" s="183" t="s">
        <v>613</v>
      </c>
      <c r="U1" s="183"/>
      <c r="V1" s="183"/>
      <c r="W1" s="183"/>
      <c r="X1" s="183"/>
      <c r="Y1" s="184" t="s">
        <v>614</v>
      </c>
      <c r="Z1" s="184" t="s">
        <v>615</v>
      </c>
      <c r="AA1" s="184" t="s">
        <v>616</v>
      </c>
      <c r="AB1" s="184" t="s">
        <v>617</v>
      </c>
      <c r="AC1" s="184" t="s">
        <v>618</v>
      </c>
      <c r="AD1" s="184" t="s">
        <v>619</v>
      </c>
      <c r="AE1" s="186" t="s">
        <v>620</v>
      </c>
      <c r="AF1" s="188" t="s">
        <v>621</v>
      </c>
      <c r="AG1" s="190" t="s">
        <v>622</v>
      </c>
      <c r="AH1" s="192" t="s">
        <v>623</v>
      </c>
      <c r="AI1" s="18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5"/>
      <c r="Z2" s="185"/>
      <c r="AA2" s="185"/>
      <c r="AB2" s="185"/>
      <c r="AC2" s="185"/>
      <c r="AD2" s="185"/>
      <c r="AE2" s="187"/>
      <c r="AF2" s="189"/>
      <c r="AG2" s="191"/>
      <c r="AH2" s="193"/>
      <c r="AI2" s="18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879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912067</v>
      </c>
      <c r="N3" s="74">
        <v>273620</v>
      </c>
      <c r="O3" s="74">
        <v>337465</v>
      </c>
      <c r="P3" s="74">
        <v>300982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2011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880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50000</v>
      </c>
      <c r="N4" s="67">
        <v>15000</v>
      </c>
      <c r="O4" s="67">
        <v>18500</v>
      </c>
      <c r="P4" s="66">
        <v>16500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2012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73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97346</v>
      </c>
      <c r="N5" s="67">
        <v>29204</v>
      </c>
      <c r="O5" s="67">
        <v>36018</v>
      </c>
      <c r="P5" s="66">
        <v>32124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2010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881</v>
      </c>
      <c r="C6" s="10"/>
      <c r="D6" s="72" t="s">
        <v>631</v>
      </c>
      <c r="E6" s="72" t="s">
        <v>632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130000</v>
      </c>
      <c r="N6" s="67">
        <v>39000</v>
      </c>
      <c r="O6" s="67">
        <v>48100</v>
      </c>
      <c r="P6" s="67">
        <v>42900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2012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882</v>
      </c>
      <c r="C7" s="10"/>
      <c r="D7" s="72" t="s">
        <v>631</v>
      </c>
      <c r="E7" s="80" t="s">
        <v>638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70000</v>
      </c>
      <c r="N7" s="67">
        <v>21000</v>
      </c>
      <c r="O7" s="67">
        <v>25900</v>
      </c>
      <c r="P7" s="67">
        <v>23100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883</v>
      </c>
      <c r="C8" s="10"/>
      <c r="D8" s="72" t="s">
        <v>631</v>
      </c>
      <c r="E8" s="80" t="s">
        <v>638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100000</v>
      </c>
      <c r="N8" s="67">
        <v>40000</v>
      </c>
      <c r="O8" s="67">
        <v>60000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641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250000</v>
      </c>
      <c r="N9" s="67">
        <v>70000</v>
      </c>
      <c r="O9" s="67">
        <v>180000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2012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884</v>
      </c>
      <c r="C10" s="10"/>
      <c r="D10" s="72" t="s">
        <v>631</v>
      </c>
      <c r="E10" s="65" t="s">
        <v>641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66551</v>
      </c>
      <c r="N10" s="67">
        <v>18634</v>
      </c>
      <c r="O10" s="67">
        <v>47917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885</v>
      </c>
      <c r="C11" s="10"/>
      <c r="D11" s="72" t="s">
        <v>631</v>
      </c>
      <c r="E11" s="65" t="s">
        <v>644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140000</v>
      </c>
      <c r="N11" s="67">
        <v>70000</v>
      </c>
      <c r="O11" s="67">
        <v>70000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886</v>
      </c>
      <c r="C12" s="10"/>
      <c r="D12" s="72" t="s">
        <v>631</v>
      </c>
      <c r="E12" s="65" t="s">
        <v>644</v>
      </c>
      <c r="F12" s="72" t="s">
        <v>633</v>
      </c>
      <c r="G12" s="65"/>
      <c r="H12" s="65"/>
      <c r="I12" s="65"/>
      <c r="J12" s="65"/>
      <c r="K12" s="65"/>
      <c r="L12" s="65"/>
      <c r="M12" s="66">
        <f t="shared" si="0"/>
        <v>100000</v>
      </c>
      <c r="N12" s="67">
        <v>50000</v>
      </c>
      <c r="O12" s="67">
        <v>50000</v>
      </c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647</v>
      </c>
      <c r="C13" s="10"/>
      <c r="D13" s="72" t="s">
        <v>631</v>
      </c>
      <c r="E13" s="65" t="s">
        <v>647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71845</v>
      </c>
      <c r="N13" s="67"/>
      <c r="O13" s="67">
        <v>71845</v>
      </c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2010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887</v>
      </c>
      <c r="C14" s="10"/>
      <c r="D14" s="65" t="s">
        <v>637</v>
      </c>
      <c r="E14" s="65"/>
      <c r="F14" s="72" t="s">
        <v>633</v>
      </c>
      <c r="G14" s="65"/>
      <c r="H14" s="65"/>
      <c r="I14" s="65"/>
      <c r="J14" s="65"/>
      <c r="K14" s="65"/>
      <c r="L14" s="65"/>
      <c r="M14" s="66">
        <f t="shared" si="0"/>
        <v>320000</v>
      </c>
      <c r="N14" s="67">
        <v>57600</v>
      </c>
      <c r="O14" s="67">
        <v>57600</v>
      </c>
      <c r="P14" s="67">
        <v>204800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888</v>
      </c>
      <c r="C15" s="10"/>
      <c r="D15" s="65" t="s">
        <v>637</v>
      </c>
      <c r="E15" s="65"/>
      <c r="F15" s="72" t="s">
        <v>633</v>
      </c>
      <c r="G15" s="65"/>
      <c r="H15" s="65"/>
      <c r="I15" s="65"/>
      <c r="J15" s="65"/>
      <c r="K15" s="65"/>
      <c r="L15" s="65"/>
      <c r="M15" s="66">
        <f t="shared" si="0"/>
        <v>250000</v>
      </c>
      <c r="N15" s="67">
        <v>0</v>
      </c>
      <c r="O15" s="67">
        <v>0</v>
      </c>
      <c r="P15" s="67">
        <v>250000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2011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 t="s">
        <v>889</v>
      </c>
      <c r="C16" s="10"/>
      <c r="D16" s="65" t="s">
        <v>640</v>
      </c>
      <c r="E16" s="10"/>
      <c r="F16" s="72" t="s">
        <v>633</v>
      </c>
      <c r="G16" s="10"/>
      <c r="H16" s="65"/>
      <c r="I16" s="65"/>
      <c r="J16" s="65"/>
      <c r="K16" s="65"/>
      <c r="L16" s="65"/>
      <c r="M16" s="66">
        <f t="shared" si="0"/>
        <v>600000</v>
      </c>
      <c r="N16" s="67">
        <v>90000</v>
      </c>
      <c r="O16" s="67">
        <v>90000</v>
      </c>
      <c r="P16" s="67">
        <v>420000</v>
      </c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2011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 t="s">
        <v>890</v>
      </c>
      <c r="C17" s="10"/>
      <c r="D17" s="65" t="s">
        <v>640</v>
      </c>
      <c r="E17" s="10"/>
      <c r="F17" s="72" t="s">
        <v>633</v>
      </c>
      <c r="G17" s="10"/>
      <c r="H17" s="65"/>
      <c r="I17" s="65"/>
      <c r="J17" s="65"/>
      <c r="K17" s="65"/>
      <c r="L17" s="65"/>
      <c r="M17" s="66">
        <f t="shared" si="0"/>
        <v>965000</v>
      </c>
      <c r="N17" s="67">
        <v>144750</v>
      </c>
      <c r="O17" s="67">
        <v>144750</v>
      </c>
      <c r="P17" s="67">
        <v>675500</v>
      </c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2014</v>
      </c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 t="s">
        <v>891</v>
      </c>
      <c r="C18" s="10"/>
      <c r="D18" s="65" t="s">
        <v>640</v>
      </c>
      <c r="E18" s="10"/>
      <c r="F18" s="72" t="s">
        <v>633</v>
      </c>
      <c r="G18" s="10"/>
      <c r="H18" s="65"/>
      <c r="I18" s="65"/>
      <c r="J18" s="65"/>
      <c r="K18" s="65"/>
      <c r="L18" s="65"/>
      <c r="M18" s="66">
        <f t="shared" si="0"/>
        <v>126000</v>
      </c>
      <c r="N18" s="67">
        <v>18900</v>
      </c>
      <c r="O18" s="67">
        <v>18900</v>
      </c>
      <c r="P18" s="67">
        <v>88200</v>
      </c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2010</v>
      </c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 t="s">
        <v>892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380000</v>
      </c>
      <c r="N19" s="67">
        <v>114000</v>
      </c>
      <c r="O19" s="67">
        <v>266000</v>
      </c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>
        <v>2011</v>
      </c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501" workbookViewId="0">
      <selection activeCell="C502" sqref="C50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" customWidth="1"/>
    <col min="4" max="4" width="19.42578125" customWidth="1"/>
    <col min="5" max="5" width="20.28515625" customWidth="1"/>
    <col min="7" max="7" width="15.5703125" bestFit="1" customWidth="1"/>
    <col min="8" max="8" width="24.71093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5765860.7709999997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3960000</v>
      </c>
      <c r="D2" s="26">
        <f>D3+D67</f>
        <v>3960000</v>
      </c>
      <c r="E2" s="26">
        <f>E3+E67</f>
        <v>3960000</v>
      </c>
      <c r="G2" s="39" t="s">
        <v>60</v>
      </c>
      <c r="H2" s="41">
        <f>C2</f>
        <v>3960000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1828000</v>
      </c>
      <c r="D3" s="23">
        <f>D4+D11+D38+D61</f>
        <v>1828000</v>
      </c>
      <c r="E3" s="23">
        <f>E4+E11+E38+E61</f>
        <v>1828000</v>
      </c>
      <c r="G3" s="39" t="s">
        <v>57</v>
      </c>
      <c r="H3" s="41">
        <f t="shared" ref="H3:H66" si="0">C3</f>
        <v>1828000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990000</v>
      </c>
      <c r="D4" s="21">
        <f>SUM(D5:D10)</f>
        <v>990000</v>
      </c>
      <c r="E4" s="21">
        <f>SUM(E5:E10)</f>
        <v>990000</v>
      </c>
      <c r="F4" s="17"/>
      <c r="G4" s="39" t="s">
        <v>53</v>
      </c>
      <c r="H4" s="41">
        <f t="shared" si="0"/>
        <v>990000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500000</v>
      </c>
      <c r="D11" s="21">
        <f>SUM(D12:D37)</f>
        <v>500000</v>
      </c>
      <c r="E11" s="21">
        <f>SUM(E12:E37)</f>
        <v>500000</v>
      </c>
      <c r="F11" s="17"/>
      <c r="G11" s="39" t="s">
        <v>54</v>
      </c>
      <c r="H11" s="41">
        <f t="shared" si="0"/>
        <v>500000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253000</v>
      </c>
      <c r="D12" s="2">
        <f>C12</f>
        <v>253000</v>
      </c>
      <c r="E12" s="2">
        <f>D12</f>
        <v>253000</v>
      </c>
      <c r="H12" s="41">
        <f t="shared" si="0"/>
        <v>253000</v>
      </c>
    </row>
    <row r="13" spans="1:14" outlineLevel="1">
      <c r="A13" s="3">
        <v>2102</v>
      </c>
      <c r="B13" s="1" t="s">
        <v>126</v>
      </c>
      <c r="C13" s="2">
        <v>90000</v>
      </c>
      <c r="D13" s="2">
        <f t="shared" ref="D13:E28" si="2">C13</f>
        <v>90000</v>
      </c>
      <c r="E13" s="2">
        <f t="shared" si="2"/>
        <v>90000</v>
      </c>
      <c r="H13" s="41">
        <f t="shared" si="0"/>
        <v>90000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70000</v>
      </c>
      <c r="D17" s="2">
        <f t="shared" si="2"/>
        <v>70000</v>
      </c>
      <c r="E17" s="2">
        <f t="shared" si="2"/>
        <v>70000</v>
      </c>
      <c r="H17" s="41">
        <f t="shared" si="0"/>
        <v>70000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12000</v>
      </c>
      <c r="D33" s="2">
        <f t="shared" si="3"/>
        <v>12000</v>
      </c>
      <c r="E33" s="2">
        <f t="shared" si="3"/>
        <v>12000</v>
      </c>
      <c r="H33" s="41">
        <f t="shared" si="0"/>
        <v>12000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35000</v>
      </c>
      <c r="D36" s="2">
        <f t="shared" si="3"/>
        <v>35000</v>
      </c>
      <c r="E36" s="2">
        <f t="shared" si="3"/>
        <v>35000</v>
      </c>
      <c r="H36" s="41">
        <f t="shared" si="0"/>
        <v>35000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338000</v>
      </c>
      <c r="D38" s="21">
        <f>SUM(D39:D60)</f>
        <v>338000</v>
      </c>
      <c r="E38" s="21">
        <f>SUM(E39:E60)</f>
        <v>338000</v>
      </c>
      <c r="G38" s="39" t="s">
        <v>55</v>
      </c>
      <c r="H38" s="41">
        <f t="shared" si="0"/>
        <v>338000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15000</v>
      </c>
      <c r="D46" s="2">
        <f t="shared" si="4"/>
        <v>15000</v>
      </c>
      <c r="E46" s="2">
        <f t="shared" si="4"/>
        <v>15000</v>
      </c>
      <c r="H46" s="41">
        <f t="shared" si="0"/>
        <v>15000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2132000</v>
      </c>
      <c r="D67" s="25">
        <f>D97+D68</f>
        <v>2132000</v>
      </c>
      <c r="E67" s="25">
        <f>E97+E68</f>
        <v>2132000</v>
      </c>
      <c r="G67" s="39" t="s">
        <v>59</v>
      </c>
      <c r="H67" s="41">
        <f t="shared" ref="H67:H130" si="7">C67</f>
        <v>2132000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340000</v>
      </c>
      <c r="D68" s="21">
        <f>SUM(D69:D96)</f>
        <v>340000</v>
      </c>
      <c r="E68" s="21">
        <f>SUM(E69:E96)</f>
        <v>340000</v>
      </c>
      <c r="G68" s="39" t="s">
        <v>56</v>
      </c>
      <c r="H68" s="41">
        <f t="shared" si="7"/>
        <v>340000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1792000</v>
      </c>
      <c r="D97" s="21">
        <f>SUM(D98:D113)</f>
        <v>1792000</v>
      </c>
      <c r="E97" s="21">
        <f>SUM(E98:E113)</f>
        <v>1792000</v>
      </c>
      <c r="G97" s="39" t="s">
        <v>58</v>
      </c>
      <c r="H97" s="41">
        <f t="shared" si="7"/>
        <v>1792000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  <c r="H98" s="41">
        <f t="shared" si="7"/>
        <v>900000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800000</v>
      </c>
      <c r="D100" s="2">
        <f t="shared" si="10"/>
        <v>800000</v>
      </c>
      <c r="E100" s="2">
        <f t="shared" si="10"/>
        <v>800000</v>
      </c>
      <c r="H100" s="41">
        <f t="shared" si="7"/>
        <v>800000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20000</v>
      </c>
      <c r="D106" s="2">
        <f t="shared" si="10"/>
        <v>20000</v>
      </c>
      <c r="E106" s="2">
        <f t="shared" si="10"/>
        <v>20000</v>
      </c>
      <c r="H106" s="41">
        <f t="shared" si="7"/>
        <v>20000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1805860.7709999999</v>
      </c>
      <c r="D114" s="26">
        <f>D115+D152+D177</f>
        <v>1805860.7709999999</v>
      </c>
      <c r="E114" s="26">
        <f>E115+E152+E177</f>
        <v>1805860.7709999999</v>
      </c>
      <c r="G114" s="39" t="s">
        <v>62</v>
      </c>
      <c r="H114" s="41">
        <f t="shared" si="7"/>
        <v>1805860.7709999999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948260.77099999995</v>
      </c>
      <c r="D115" s="23">
        <f>D116+D135</f>
        <v>948260.77099999995</v>
      </c>
      <c r="E115" s="23">
        <f>E116+E135</f>
        <v>948260.77099999995</v>
      </c>
      <c r="G115" s="39" t="s">
        <v>61</v>
      </c>
      <c r="H115" s="41">
        <f t="shared" si="7"/>
        <v>948260.77099999995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479400</v>
      </c>
      <c r="D116" s="21">
        <f>D117+D120+D123+D126+D129+D132</f>
        <v>479400</v>
      </c>
      <c r="E116" s="21">
        <f>E117+E120+E123+E126+E129+E132</f>
        <v>479400</v>
      </c>
      <c r="G116" s="39" t="s">
        <v>583</v>
      </c>
      <c r="H116" s="41">
        <f t="shared" si="7"/>
        <v>479400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479400</v>
      </c>
      <c r="D117" s="2">
        <f>D118+D119</f>
        <v>479400</v>
      </c>
      <c r="E117" s="2">
        <f>E118+E119</f>
        <v>479400</v>
      </c>
      <c r="H117" s="41">
        <f t="shared" si="7"/>
        <v>479400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479400</v>
      </c>
      <c r="D119" s="128">
        <f>C119</f>
        <v>479400</v>
      </c>
      <c r="E119" s="128">
        <f>D119</f>
        <v>479400</v>
      </c>
      <c r="H119" s="41">
        <f t="shared" si="7"/>
        <v>479400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468860.77100000001</v>
      </c>
      <c r="D135" s="21">
        <f>D136+D140+D143+D146+D149</f>
        <v>468860.77100000001</v>
      </c>
      <c r="E135" s="21">
        <f>E136+E140+E143+E146+E149</f>
        <v>468860.77100000001</v>
      </c>
      <c r="G135" s="39" t="s">
        <v>584</v>
      </c>
      <c r="H135" s="41">
        <f t="shared" si="11"/>
        <v>468860.77100000001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18860.771000000001</v>
      </c>
      <c r="D136" s="2">
        <f>D137+D138+D139</f>
        <v>18860.771000000001</v>
      </c>
      <c r="E136" s="2">
        <f>E137+E138+E139</f>
        <v>18860.771000000001</v>
      </c>
      <c r="H136" s="41">
        <f t="shared" si="11"/>
        <v>18860.771000000001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10000</v>
      </c>
      <c r="D138" s="128">
        <f t="shared" ref="D138:E139" si="12">C138</f>
        <v>10000</v>
      </c>
      <c r="E138" s="128">
        <f t="shared" si="12"/>
        <v>10000</v>
      </c>
      <c r="H138" s="41">
        <f t="shared" si="11"/>
        <v>10000</v>
      </c>
    </row>
    <row r="139" spans="1:10" ht="15" customHeight="1" outlineLevel="2">
      <c r="A139" s="130"/>
      <c r="B139" s="129" t="s">
        <v>861</v>
      </c>
      <c r="C139" s="128">
        <v>8860.7710000000006</v>
      </c>
      <c r="D139" s="128">
        <f t="shared" si="12"/>
        <v>8860.7710000000006</v>
      </c>
      <c r="E139" s="128">
        <f t="shared" si="12"/>
        <v>8860.7710000000006</v>
      </c>
      <c r="H139" s="41">
        <f t="shared" si="11"/>
        <v>8860.7710000000006</v>
      </c>
    </row>
    <row r="140" spans="1:10" ht="15" customHeight="1" outlineLevel="1">
      <c r="A140" s="3">
        <v>8002</v>
      </c>
      <c r="B140" s="1" t="s">
        <v>204</v>
      </c>
      <c r="C140" s="2">
        <f>C141+C142</f>
        <v>300000</v>
      </c>
      <c r="D140" s="2">
        <f>D141+D142</f>
        <v>300000</v>
      </c>
      <c r="E140" s="2">
        <f>E141+E142</f>
        <v>300000</v>
      </c>
      <c r="H140" s="41">
        <f t="shared" si="11"/>
        <v>300000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>
        <v>300000</v>
      </c>
      <c r="D142" s="128">
        <f>C142</f>
        <v>300000</v>
      </c>
      <c r="E142" s="128">
        <f>D142</f>
        <v>300000</v>
      </c>
      <c r="H142" s="41">
        <f t="shared" si="11"/>
        <v>300000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150000</v>
      </c>
      <c r="D149" s="2">
        <f>D150+D151</f>
        <v>150000</v>
      </c>
      <c r="E149" s="2">
        <f>E150+E151</f>
        <v>150000</v>
      </c>
      <c r="H149" s="41">
        <f t="shared" si="11"/>
        <v>150000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>
        <v>150000</v>
      </c>
      <c r="D151" s="128">
        <f>C151</f>
        <v>150000</v>
      </c>
      <c r="E151" s="128">
        <f>D151</f>
        <v>150000</v>
      </c>
      <c r="H151" s="41">
        <f t="shared" si="11"/>
        <v>150000</v>
      </c>
    </row>
    <row r="152" spans="1:10">
      <c r="A152" s="163" t="s">
        <v>581</v>
      </c>
      <c r="B152" s="164"/>
      <c r="C152" s="23">
        <f>C153+C163+C170</f>
        <v>692600</v>
      </c>
      <c r="D152" s="23">
        <f>D153+D163+D170</f>
        <v>692600</v>
      </c>
      <c r="E152" s="23">
        <f>E153+E163+E170</f>
        <v>692600</v>
      </c>
      <c r="G152" s="39" t="s">
        <v>66</v>
      </c>
      <c r="H152" s="41">
        <f t="shared" si="11"/>
        <v>692600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692600</v>
      </c>
      <c r="D153" s="21">
        <f>D154+D157+D160</f>
        <v>692600</v>
      </c>
      <c r="E153" s="21">
        <f>E154+E157+E160</f>
        <v>692600</v>
      </c>
      <c r="G153" s="39" t="s">
        <v>585</v>
      </c>
      <c r="H153" s="41">
        <f t="shared" si="11"/>
        <v>692600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692600</v>
      </c>
      <c r="D154" s="2">
        <f>D155+D156</f>
        <v>692600</v>
      </c>
      <c r="E154" s="2">
        <f>E155+E156</f>
        <v>692600</v>
      </c>
      <c r="H154" s="41">
        <f t="shared" si="11"/>
        <v>692600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692600</v>
      </c>
      <c r="D156" s="128">
        <f>C156</f>
        <v>692600</v>
      </c>
      <c r="E156" s="128">
        <f>D156</f>
        <v>692600</v>
      </c>
      <c r="H156" s="41">
        <f t="shared" si="11"/>
        <v>692600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165000</v>
      </c>
      <c r="D177" s="27">
        <f>D178</f>
        <v>165000</v>
      </c>
      <c r="E177" s="27">
        <f>E178</f>
        <v>165000</v>
      </c>
      <c r="G177" s="39" t="s">
        <v>216</v>
      </c>
      <c r="H177" s="41">
        <f t="shared" si="11"/>
        <v>165000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165000</v>
      </c>
      <c r="D178" s="21">
        <f>D179+D184+D188+D197+D200+D203+D215+D222+D228+D235+D238+D243+D250</f>
        <v>165000</v>
      </c>
      <c r="E178" s="21">
        <f>E179+E184+E188+E197+E200+E203+E215+E222+E228+E235+E238+E243+E250</f>
        <v>165000</v>
      </c>
      <c r="G178" s="39" t="s">
        <v>587</v>
      </c>
      <c r="H178" s="41">
        <f t="shared" si="11"/>
        <v>165000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40000</v>
      </c>
      <c r="D184" s="2">
        <f>D185</f>
        <v>40000</v>
      </c>
      <c r="E184" s="2">
        <f>E185</f>
        <v>40000</v>
      </c>
    </row>
    <row r="185" spans="1:10" outlineLevel="2">
      <c r="A185" s="130">
        <v>2</v>
      </c>
      <c r="B185" s="129" t="s">
        <v>856</v>
      </c>
      <c r="C185" s="128">
        <f>C186+C187</f>
        <v>40000</v>
      </c>
      <c r="D185" s="128">
        <f>D186+D187</f>
        <v>40000</v>
      </c>
      <c r="E185" s="128">
        <f>E186+E187</f>
        <v>40000</v>
      </c>
    </row>
    <row r="186" spans="1:10" outlineLevel="3">
      <c r="A186" s="90"/>
      <c r="B186" s="89" t="s">
        <v>855</v>
      </c>
      <c r="C186" s="127">
        <v>40000</v>
      </c>
      <c r="D186" s="127">
        <f>C186</f>
        <v>40000</v>
      </c>
      <c r="E186" s="127">
        <f>D186</f>
        <v>40000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100000</v>
      </c>
      <c r="D203" s="2">
        <f>D204+D211+D213+D207</f>
        <v>100000</v>
      </c>
      <c r="E203" s="2">
        <f>E204+E211+E213+E207</f>
        <v>100000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100000</v>
      </c>
      <c r="D207" s="128">
        <f>D209+D208+D210</f>
        <v>100000</v>
      </c>
      <c r="E207" s="128">
        <f>E209+E208+E210</f>
        <v>100000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>
        <v>100000</v>
      </c>
      <c r="D209" s="127">
        <f t="shared" si="15"/>
        <v>100000</v>
      </c>
      <c r="E209" s="127">
        <f t="shared" si="15"/>
        <v>100000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4140.799</v>
      </c>
      <c r="D215" s="2">
        <f>D220++D216</f>
        <v>4140.799</v>
      </c>
      <c r="E215" s="2">
        <f>E220++E216</f>
        <v>4140.799</v>
      </c>
    </row>
    <row r="216" spans="1:5" outlineLevel="2">
      <c r="A216" s="130">
        <v>2</v>
      </c>
      <c r="B216" s="129" t="s">
        <v>856</v>
      </c>
      <c r="C216" s="128">
        <f>C219+C218+C217</f>
        <v>4140.799</v>
      </c>
      <c r="D216" s="128">
        <f>D219+D218+D217</f>
        <v>4140.799</v>
      </c>
      <c r="E216" s="128">
        <f>E219+E218+E217</f>
        <v>4140.799</v>
      </c>
    </row>
    <row r="217" spans="1:5" outlineLevel="3">
      <c r="A217" s="90"/>
      <c r="B217" s="89" t="s">
        <v>855</v>
      </c>
      <c r="C217" s="127">
        <v>4140.799</v>
      </c>
      <c r="D217" s="127">
        <f t="shared" ref="D217:E219" si="16">C217</f>
        <v>4140.799</v>
      </c>
      <c r="E217" s="127">
        <f t="shared" si="16"/>
        <v>4140.799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20859.201000000001</v>
      </c>
      <c r="D250" s="2">
        <f>D251+D252</f>
        <v>20859.201000000001</v>
      </c>
      <c r="E250" s="2">
        <f>E251+E252</f>
        <v>20859.201000000001</v>
      </c>
    </row>
    <row r="251" spans="1:10" outlineLevel="3">
      <c r="A251" s="90"/>
      <c r="B251" s="89" t="s">
        <v>855</v>
      </c>
      <c r="C251" s="127">
        <v>20859.201000000001</v>
      </c>
      <c r="D251" s="127">
        <f>C251</f>
        <v>20859.201000000001</v>
      </c>
      <c r="E251" s="127">
        <f>D251</f>
        <v>20859.201000000001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5765860.7709999997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3620860.7710000002</v>
      </c>
      <c r="D257" s="37">
        <f>D258+D550</f>
        <v>3620860.7710000002</v>
      </c>
      <c r="E257" s="37">
        <f>E258+E550</f>
        <v>4753360.7710000006</v>
      </c>
      <c r="G257" s="39" t="s">
        <v>60</v>
      </c>
      <c r="H257" s="41">
        <f>C257</f>
        <v>3620860.7710000002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3420860.7710000002</v>
      </c>
      <c r="D258" s="36">
        <f>D259+D339+D483+D547</f>
        <v>3420860.7710000002</v>
      </c>
      <c r="E258" s="36">
        <f>E259+E339+E483+E547</f>
        <v>4553360.7710000006</v>
      </c>
      <c r="G258" s="39" t="s">
        <v>57</v>
      </c>
      <c r="H258" s="41">
        <f t="shared" ref="H258:H321" si="21">C258</f>
        <v>3420860.7710000002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2382146</v>
      </c>
      <c r="D259" s="33">
        <f>D260+D263+D314</f>
        <v>2382146</v>
      </c>
      <c r="E259" s="33">
        <f>E260+E263+E314</f>
        <v>3540646</v>
      </c>
      <c r="G259" s="39" t="s">
        <v>590</v>
      </c>
      <c r="H259" s="41">
        <f t="shared" si="21"/>
        <v>2382146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1120000</v>
      </c>
      <c r="D260" s="32">
        <f>SUM(D261:D262)</f>
        <v>1120000</v>
      </c>
      <c r="E260" s="32">
        <f>SUM(E261:E262)</f>
        <v>1120000</v>
      </c>
      <c r="H260" s="41">
        <f t="shared" si="21"/>
        <v>1120000</v>
      </c>
    </row>
    <row r="261" spans="1:10" outlineLevel="2">
      <c r="A261" s="7">
        <v>1100</v>
      </c>
      <c r="B261" s="4" t="s">
        <v>32</v>
      </c>
      <c r="C261" s="5">
        <v>1120000</v>
      </c>
      <c r="D261" s="5">
        <f>C261</f>
        <v>1120000</v>
      </c>
      <c r="E261" s="5">
        <f>D261</f>
        <v>1120000</v>
      </c>
      <c r="H261" s="41">
        <f t="shared" si="21"/>
        <v>1120000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1262146</v>
      </c>
      <c r="D263" s="32">
        <f>D264+D265+D289+D296+D298+D302+D305+D308+D313</f>
        <v>1262146</v>
      </c>
      <c r="E263" s="32">
        <f>E264+E265+E289+E296+E298+E302+E305+E308+E313</f>
        <v>2420646</v>
      </c>
      <c r="H263" s="41">
        <f t="shared" si="21"/>
        <v>1262146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v>1079700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770400</v>
      </c>
      <c r="D265" s="5">
        <f>SUM(D266:D288)</f>
        <v>770400</v>
      </c>
      <c r="E265" s="5">
        <v>884000</v>
      </c>
      <c r="H265" s="41">
        <f t="shared" si="21"/>
        <v>770400</v>
      </c>
    </row>
    <row r="266" spans="1:10" outlineLevel="3">
      <c r="A266" s="29"/>
      <c r="B266" s="28" t="s">
        <v>218</v>
      </c>
      <c r="C266" s="30">
        <v>65000</v>
      </c>
      <c r="D266" s="30">
        <f>C266</f>
        <v>65000</v>
      </c>
      <c r="E266" s="30">
        <f>D266</f>
        <v>65000</v>
      </c>
      <c r="H266" s="41">
        <f t="shared" si="21"/>
        <v>65000</v>
      </c>
    </row>
    <row r="267" spans="1:10" outlineLevel="3">
      <c r="A267" s="29"/>
      <c r="B267" s="28" t="s">
        <v>219</v>
      </c>
      <c r="C267" s="30">
        <v>550000</v>
      </c>
      <c r="D267" s="30">
        <f t="shared" ref="D267:E282" si="22">C267</f>
        <v>550000</v>
      </c>
      <c r="E267" s="30">
        <f t="shared" si="22"/>
        <v>550000</v>
      </c>
      <c r="H267" s="41">
        <f t="shared" si="21"/>
        <v>550000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1300</v>
      </c>
      <c r="D269" s="30">
        <f t="shared" si="22"/>
        <v>1300</v>
      </c>
      <c r="E269" s="30">
        <f t="shared" si="22"/>
        <v>1300</v>
      </c>
      <c r="H269" s="41">
        <f t="shared" si="21"/>
        <v>1300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20000</v>
      </c>
      <c r="D271" s="30">
        <f t="shared" si="22"/>
        <v>20000</v>
      </c>
      <c r="E271" s="30">
        <f t="shared" si="22"/>
        <v>20000</v>
      </c>
      <c r="H271" s="41">
        <f t="shared" si="21"/>
        <v>20000</v>
      </c>
    </row>
    <row r="272" spans="1:10" outlineLevel="3">
      <c r="A272" s="29"/>
      <c r="B272" s="28" t="s">
        <v>224</v>
      </c>
      <c r="C272" s="30">
        <v>7000</v>
      </c>
      <c r="D272" s="30">
        <f t="shared" si="22"/>
        <v>7000</v>
      </c>
      <c r="E272" s="30">
        <f t="shared" si="22"/>
        <v>7000</v>
      </c>
      <c r="H272" s="41">
        <f t="shared" si="21"/>
        <v>7000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9000</v>
      </c>
      <c r="D276" s="30">
        <f t="shared" si="22"/>
        <v>9000</v>
      </c>
      <c r="E276" s="30">
        <f t="shared" si="22"/>
        <v>9000</v>
      </c>
      <c r="H276" s="41">
        <f t="shared" si="21"/>
        <v>9000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12000</v>
      </c>
      <c r="D280" s="30">
        <f t="shared" si="22"/>
        <v>12000</v>
      </c>
      <c r="E280" s="30">
        <f t="shared" si="22"/>
        <v>12000</v>
      </c>
      <c r="H280" s="41">
        <f t="shared" si="21"/>
        <v>12000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100</v>
      </c>
      <c r="D283" s="30">
        <f t="shared" ref="D283:E288" si="23">C283</f>
        <v>100</v>
      </c>
      <c r="E283" s="30">
        <f t="shared" si="23"/>
        <v>100</v>
      </c>
      <c r="H283" s="41">
        <f t="shared" si="21"/>
        <v>100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42000</v>
      </c>
      <c r="D285" s="30">
        <f t="shared" si="23"/>
        <v>42000</v>
      </c>
      <c r="E285" s="30">
        <f t="shared" si="23"/>
        <v>42000</v>
      </c>
      <c r="H285" s="41">
        <f t="shared" si="21"/>
        <v>42000</v>
      </c>
    </row>
    <row r="286" spans="1:8" outlineLevel="3">
      <c r="A286" s="29"/>
      <c r="B286" s="28" t="s">
        <v>238</v>
      </c>
      <c r="C286" s="30">
        <v>60000</v>
      </c>
      <c r="D286" s="30">
        <f t="shared" si="23"/>
        <v>60000</v>
      </c>
      <c r="E286" s="30">
        <f t="shared" si="23"/>
        <v>60000</v>
      </c>
      <c r="H286" s="41">
        <f t="shared" si="21"/>
        <v>60000</v>
      </c>
    </row>
    <row r="287" spans="1:8" outlineLevel="3">
      <c r="A287" s="29"/>
      <c r="B287" s="28" t="s">
        <v>239</v>
      </c>
      <c r="C287" s="30">
        <v>4000</v>
      </c>
      <c r="D287" s="30">
        <f t="shared" si="23"/>
        <v>4000</v>
      </c>
      <c r="E287" s="30">
        <f t="shared" si="23"/>
        <v>4000</v>
      </c>
      <c r="H287" s="41">
        <f t="shared" si="21"/>
        <v>4000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16740</v>
      </c>
      <c r="D289" s="5">
        <f>SUM(D290:D295)</f>
        <v>16740</v>
      </c>
      <c r="E289" s="5">
        <f>SUM(E290:E295)</f>
        <v>16740</v>
      </c>
      <c r="H289" s="41">
        <f t="shared" si="21"/>
        <v>16740</v>
      </c>
    </row>
    <row r="290" spans="1:8" outlineLevel="3">
      <c r="A290" s="29"/>
      <c r="B290" s="28" t="s">
        <v>241</v>
      </c>
      <c r="C290" s="30">
        <v>11000</v>
      </c>
      <c r="D290" s="30">
        <f>C290</f>
        <v>11000</v>
      </c>
      <c r="E290" s="30">
        <f>D290</f>
        <v>11000</v>
      </c>
      <c r="H290" s="41">
        <f t="shared" si="21"/>
        <v>11000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2800</v>
      </c>
      <c r="D292" s="30">
        <f t="shared" si="24"/>
        <v>2800</v>
      </c>
      <c r="E292" s="30">
        <f t="shared" si="24"/>
        <v>2800</v>
      </c>
      <c r="H292" s="41">
        <f t="shared" si="21"/>
        <v>2800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2940</v>
      </c>
      <c r="D295" s="30">
        <f t="shared" si="24"/>
        <v>2940</v>
      </c>
      <c r="E295" s="30">
        <f t="shared" si="24"/>
        <v>2940</v>
      </c>
      <c r="H295" s="41">
        <f t="shared" si="21"/>
        <v>2940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120400</v>
      </c>
      <c r="D298" s="5">
        <f>SUM(D299:D301)</f>
        <v>120400</v>
      </c>
      <c r="E298" s="5">
        <v>41700</v>
      </c>
      <c r="H298" s="41">
        <f t="shared" si="21"/>
        <v>120400</v>
      </c>
    </row>
    <row r="299" spans="1:8" outlineLevel="3">
      <c r="A299" s="29"/>
      <c r="B299" s="28" t="s">
        <v>248</v>
      </c>
      <c r="C299" s="30">
        <v>400</v>
      </c>
      <c r="D299" s="30">
        <f>C299</f>
        <v>400</v>
      </c>
      <c r="E299" s="30"/>
      <c r="H299" s="41">
        <f t="shared" si="21"/>
        <v>400</v>
      </c>
    </row>
    <row r="300" spans="1:8" outlineLevel="3">
      <c r="A300" s="29"/>
      <c r="B300" s="28" t="s">
        <v>249</v>
      </c>
      <c r="C300" s="30">
        <v>120000</v>
      </c>
      <c r="D300" s="30">
        <f t="shared" ref="D300:E301" si="25">C300</f>
        <v>120000</v>
      </c>
      <c r="E300" s="30"/>
      <c r="H300" s="41">
        <f t="shared" si="21"/>
        <v>120000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v>12400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5000</v>
      </c>
      <c r="D303" s="30">
        <f>C303</f>
        <v>5000</v>
      </c>
      <c r="E303" s="30"/>
      <c r="H303" s="41">
        <f t="shared" si="21"/>
        <v>5000</v>
      </c>
    </row>
    <row r="304" spans="1:8" outlineLevel="3">
      <c r="A304" s="29"/>
      <c r="B304" s="28" t="s">
        <v>253</v>
      </c>
      <c r="C304" s="30">
        <v>2000</v>
      </c>
      <c r="D304" s="30">
        <f>C304</f>
        <v>2000</v>
      </c>
      <c r="E304" s="30"/>
      <c r="H304" s="41">
        <f t="shared" si="21"/>
        <v>2000</v>
      </c>
    </row>
    <row r="305" spans="1:8" outlineLevel="2">
      <c r="A305" s="6">
        <v>1101</v>
      </c>
      <c r="B305" s="4" t="s">
        <v>38</v>
      </c>
      <c r="C305" s="5">
        <f>SUM(C306:C307)</f>
        <v>33606</v>
      </c>
      <c r="D305" s="5">
        <f>SUM(D306:D307)</f>
        <v>33606</v>
      </c>
      <c r="E305" s="5">
        <v>36706</v>
      </c>
      <c r="H305" s="41">
        <f t="shared" si="21"/>
        <v>33606</v>
      </c>
    </row>
    <row r="306" spans="1:8" outlineLevel="3">
      <c r="A306" s="29"/>
      <c r="B306" s="28" t="s">
        <v>254</v>
      </c>
      <c r="C306" s="30">
        <v>23000</v>
      </c>
      <c r="D306" s="30">
        <f>C306</f>
        <v>23000</v>
      </c>
      <c r="E306" s="30"/>
      <c r="H306" s="41">
        <f t="shared" si="21"/>
        <v>23000</v>
      </c>
    </row>
    <row r="307" spans="1:8" outlineLevel="3">
      <c r="A307" s="29"/>
      <c r="B307" s="28" t="s">
        <v>255</v>
      </c>
      <c r="C307" s="30">
        <v>10606</v>
      </c>
      <c r="D307" s="30">
        <f>C307</f>
        <v>10606</v>
      </c>
      <c r="E307" s="30"/>
      <c r="H307" s="41">
        <f t="shared" si="21"/>
        <v>10606</v>
      </c>
    </row>
    <row r="308" spans="1:8" outlineLevel="2">
      <c r="A308" s="6">
        <v>1101</v>
      </c>
      <c r="B308" s="4" t="s">
        <v>39</v>
      </c>
      <c r="C308" s="5">
        <f>SUM(C309:C312)</f>
        <v>313000</v>
      </c>
      <c r="D308" s="5">
        <f>SUM(D309:D312)</f>
        <v>313000</v>
      </c>
      <c r="E308" s="5">
        <v>348400</v>
      </c>
      <c r="H308" s="41">
        <f t="shared" si="21"/>
        <v>313000</v>
      </c>
    </row>
    <row r="309" spans="1:8" outlineLevel="3">
      <c r="A309" s="29"/>
      <c r="B309" s="28" t="s">
        <v>256</v>
      </c>
      <c r="C309" s="30">
        <v>220000</v>
      </c>
      <c r="D309" s="30">
        <f>C309</f>
        <v>220000</v>
      </c>
      <c r="E309" s="30"/>
      <c r="H309" s="41">
        <f t="shared" si="21"/>
        <v>220000</v>
      </c>
    </row>
    <row r="310" spans="1:8" outlineLevel="3">
      <c r="A310" s="29"/>
      <c r="B310" s="28" t="s">
        <v>257</v>
      </c>
      <c r="C310" s="30">
        <v>75000</v>
      </c>
      <c r="D310" s="30">
        <f t="shared" ref="D310:E312" si="26">C310</f>
        <v>75000</v>
      </c>
      <c r="E310" s="30"/>
      <c r="H310" s="41">
        <f t="shared" si="21"/>
        <v>75000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18000</v>
      </c>
      <c r="D312" s="30">
        <f t="shared" si="26"/>
        <v>18000</v>
      </c>
      <c r="E312" s="30"/>
      <c r="H312" s="41">
        <f t="shared" si="21"/>
        <v>18000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933808</v>
      </c>
      <c r="D339" s="33">
        <f>D340+D444+D482</f>
        <v>933808</v>
      </c>
      <c r="E339" s="33">
        <f>E340+E444+E482</f>
        <v>933808</v>
      </c>
      <c r="G339" s="39" t="s">
        <v>591</v>
      </c>
      <c r="H339" s="41">
        <f t="shared" si="28"/>
        <v>933808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840808</v>
      </c>
      <c r="D340" s="32">
        <f>D341+D342+D343+D344+D347+D348+D353+D356+D357+D362+D367+BH290668+D371+D372+D373+D376+D377+D378+D382+D388+D391+D392+D395+D398+D399+D404+D407+D408+D409+D412+D415+D416+D419+D420+D421+D422+D429+D443</f>
        <v>840808</v>
      </c>
      <c r="E340" s="32">
        <f>E341+E342+E343+E344+E347+E348+E353+E356+E357+E362+E367+BI290668+E371+E372+E373+E376+E377+E378+E382+E388+E391+E392+E395+E398+E399+E404+E407+E408+E409+E412+E415+E416+E419+E420+E421+E422+E429+E443</f>
        <v>840808</v>
      </c>
      <c r="H340" s="41">
        <f t="shared" si="28"/>
        <v>840808</v>
      </c>
    </row>
    <row r="341" spans="1:10" outlineLevel="2">
      <c r="A341" s="6">
        <v>2201</v>
      </c>
      <c r="B341" s="34" t="s">
        <v>272</v>
      </c>
      <c r="C341" s="5">
        <v>900</v>
      </c>
      <c r="D341" s="5">
        <f>C341</f>
        <v>900</v>
      </c>
      <c r="E341" s="5">
        <f>D341</f>
        <v>900</v>
      </c>
      <c r="H341" s="41">
        <f t="shared" si="28"/>
        <v>900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280000</v>
      </c>
      <c r="D343" s="5">
        <f t="shared" si="31"/>
        <v>280000</v>
      </c>
      <c r="E343" s="5">
        <f t="shared" si="31"/>
        <v>280000</v>
      </c>
      <c r="H343" s="41">
        <f t="shared" si="28"/>
        <v>280000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outlineLevel="2">
      <c r="A348" s="6">
        <v>2201</v>
      </c>
      <c r="B348" s="4" t="s">
        <v>277</v>
      </c>
      <c r="C348" s="5">
        <f>SUM(C349:C352)</f>
        <v>128000</v>
      </c>
      <c r="D348" s="5">
        <f>SUM(D349:D352)</f>
        <v>128000</v>
      </c>
      <c r="E348" s="5">
        <f>SUM(E349:E352)</f>
        <v>128000</v>
      </c>
      <c r="H348" s="41">
        <f t="shared" si="28"/>
        <v>128000</v>
      </c>
    </row>
    <row r="349" spans="1:10" outlineLevel="3">
      <c r="A349" s="29"/>
      <c r="B349" s="28" t="s">
        <v>278</v>
      </c>
      <c r="C349" s="30">
        <v>120000</v>
      </c>
      <c r="D349" s="30">
        <f>C349</f>
        <v>120000</v>
      </c>
      <c r="E349" s="30">
        <f>D349</f>
        <v>120000</v>
      </c>
      <c r="H349" s="41">
        <f t="shared" si="28"/>
        <v>120000</v>
      </c>
    </row>
    <row r="350" spans="1:10" outlineLevel="3">
      <c r="A350" s="29"/>
      <c r="B350" s="28" t="s">
        <v>279</v>
      </c>
      <c r="C350" s="30">
        <v>7000</v>
      </c>
      <c r="D350" s="30">
        <f t="shared" ref="D350:E352" si="33">C350</f>
        <v>7000</v>
      </c>
      <c r="E350" s="30">
        <f t="shared" si="33"/>
        <v>7000</v>
      </c>
      <c r="H350" s="41">
        <f t="shared" si="28"/>
        <v>7000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15500</v>
      </c>
      <c r="D357" s="5">
        <f>SUM(D358:D361)</f>
        <v>15500</v>
      </c>
      <c r="E357" s="5">
        <f>SUM(E358:E361)</f>
        <v>15500</v>
      </c>
      <c r="H357" s="41">
        <f t="shared" si="28"/>
        <v>15500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2500</v>
      </c>
      <c r="D360" s="30">
        <f t="shared" si="35"/>
        <v>2500</v>
      </c>
      <c r="E360" s="30">
        <f t="shared" si="35"/>
        <v>2500</v>
      </c>
      <c r="H360" s="41">
        <f t="shared" si="28"/>
        <v>2500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  <c r="H362" s="41">
        <f t="shared" si="28"/>
        <v>75000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16500</v>
      </c>
      <c r="D372" s="5">
        <f t="shared" si="37"/>
        <v>16500</v>
      </c>
      <c r="E372" s="5">
        <f t="shared" si="37"/>
        <v>16500</v>
      </c>
      <c r="H372" s="41">
        <f t="shared" si="28"/>
        <v>16500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6808</v>
      </c>
      <c r="D382" s="5">
        <f>SUM(D383:D387)</f>
        <v>6808</v>
      </c>
      <c r="E382" s="5">
        <f>SUM(E383:E387)</f>
        <v>6808</v>
      </c>
      <c r="H382" s="41">
        <f t="shared" si="28"/>
        <v>6808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3808</v>
      </c>
      <c r="D386" s="30">
        <f t="shared" si="40"/>
        <v>3808</v>
      </c>
      <c r="E386" s="30">
        <f t="shared" si="40"/>
        <v>3808</v>
      </c>
      <c r="H386" s="41">
        <f t="shared" ref="H386:H449" si="41">C386</f>
        <v>3808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33000</v>
      </c>
      <c r="D392" s="5">
        <f>SUM(D393:D394)</f>
        <v>33000</v>
      </c>
      <c r="E392" s="5">
        <f>SUM(E393:E394)</f>
        <v>33000</v>
      </c>
      <c r="H392" s="41">
        <f t="shared" si="41"/>
        <v>33000</v>
      </c>
    </row>
    <row r="393" spans="1:8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3500</v>
      </c>
      <c r="D422" s="5">
        <f>SUM(D423:D428)</f>
        <v>3500</v>
      </c>
      <c r="E422" s="5">
        <f>SUM(E423:E428)</f>
        <v>3500</v>
      </c>
      <c r="H422" s="41">
        <f t="shared" si="41"/>
        <v>3500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199100</v>
      </c>
      <c r="D429" s="5">
        <f>SUM(D430:D442)</f>
        <v>199100</v>
      </c>
      <c r="E429" s="5">
        <f>SUM(E430:E442)</f>
        <v>199100</v>
      </c>
      <c r="H429" s="41">
        <f t="shared" si="41"/>
        <v>199100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151100</v>
      </c>
      <c r="D431" s="30">
        <f t="shared" ref="D431:E442" si="49">C431</f>
        <v>151100</v>
      </c>
      <c r="E431" s="30">
        <f t="shared" si="49"/>
        <v>151100</v>
      </c>
      <c r="H431" s="41">
        <f t="shared" si="41"/>
        <v>151100</v>
      </c>
    </row>
    <row r="432" spans="1:8" outlineLevel="3">
      <c r="A432" s="29"/>
      <c r="B432" s="28" t="s">
        <v>345</v>
      </c>
      <c r="C432" s="30">
        <v>25000</v>
      </c>
      <c r="D432" s="30">
        <f t="shared" si="49"/>
        <v>25000</v>
      </c>
      <c r="E432" s="30">
        <f t="shared" si="49"/>
        <v>25000</v>
      </c>
      <c r="H432" s="41">
        <f t="shared" si="41"/>
        <v>25000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15000</v>
      </c>
      <c r="D441" s="30">
        <f t="shared" si="49"/>
        <v>15000</v>
      </c>
      <c r="E441" s="30">
        <f t="shared" si="49"/>
        <v>15000</v>
      </c>
      <c r="H441" s="41">
        <f t="shared" si="41"/>
        <v>15000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93000</v>
      </c>
      <c r="D444" s="32">
        <f>D445+D454+D455+D459+D462+D463+D468+D474+D477+D480+D481+D450</f>
        <v>93000</v>
      </c>
      <c r="E444" s="32">
        <f>E445+E454+E455+E459+E462+E463+E468+E474+E477+E480+E481+E450</f>
        <v>93000</v>
      </c>
      <c r="H444" s="41">
        <f t="shared" si="41"/>
        <v>93000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  <c r="H445" s="41">
        <f t="shared" si="41"/>
        <v>6000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45000</v>
      </c>
      <c r="D450" s="5">
        <f>SUM(D451:D453)</f>
        <v>45000</v>
      </c>
      <c r="E450" s="5">
        <f>SUM(E451:E453)</f>
        <v>45000</v>
      </c>
      <c r="H450" s="41">
        <f t="shared" ref="H450:H513" si="51">C450</f>
        <v>45000</v>
      </c>
    </row>
    <row r="451" spans="1:8" ht="15" customHeight="1" outlineLevel="3">
      <c r="A451" s="28"/>
      <c r="B451" s="28" t="s">
        <v>364</v>
      </c>
      <c r="C451" s="30">
        <v>5000</v>
      </c>
      <c r="D451" s="30">
        <f>C451</f>
        <v>5000</v>
      </c>
      <c r="E451" s="30">
        <f>D451</f>
        <v>5000</v>
      </c>
      <c r="H451" s="41">
        <f t="shared" si="51"/>
        <v>5000</v>
      </c>
    </row>
    <row r="452" spans="1:8" ht="15" customHeight="1" outlineLevel="3">
      <c r="A452" s="28"/>
      <c r="B452" s="28" t="s">
        <v>365</v>
      </c>
      <c r="C452" s="30">
        <v>40000</v>
      </c>
      <c r="D452" s="30">
        <f t="shared" ref="D452:E453" si="52">C452</f>
        <v>40000</v>
      </c>
      <c r="E452" s="30">
        <f t="shared" si="52"/>
        <v>40000</v>
      </c>
      <c r="H452" s="41">
        <f t="shared" si="51"/>
        <v>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85153.7</v>
      </c>
      <c r="D483" s="35">
        <f>D484+D504+D509+D522+D528+D538</f>
        <v>85153.7</v>
      </c>
      <c r="E483" s="35">
        <f>E484+E504+E509+E522+E528+E538</f>
        <v>59153.7</v>
      </c>
      <c r="G483" s="39" t="s">
        <v>592</v>
      </c>
      <c r="H483" s="41">
        <f t="shared" si="51"/>
        <v>85153.7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15860</v>
      </c>
      <c r="D484" s="32">
        <f>D485+D486+D490+D491+D494+D497+D500+D501+D502+D503</f>
        <v>15860</v>
      </c>
      <c r="E484" s="32">
        <f>E485+E486+E490+E491+E494+E497+E500+E501+E502+E503</f>
        <v>15860</v>
      </c>
      <c r="H484" s="41">
        <f t="shared" si="51"/>
        <v>15860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860</v>
      </c>
      <c r="D490" s="5">
        <f>C490</f>
        <v>860</v>
      </c>
      <c r="E490" s="5">
        <f>D490</f>
        <v>860</v>
      </c>
      <c r="H490" s="41">
        <f t="shared" si="51"/>
        <v>860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4793.7</v>
      </c>
      <c r="D504" s="32">
        <f>SUM(D505:D508)</f>
        <v>4793.7</v>
      </c>
      <c r="E504" s="32">
        <f>SUM(E505:E508)</f>
        <v>4793.7</v>
      </c>
      <c r="H504" s="41">
        <f t="shared" si="51"/>
        <v>4793.7</v>
      </c>
    </row>
    <row r="505" spans="1:12" outlineLevel="2" collapsed="1">
      <c r="A505" s="6">
        <v>3303</v>
      </c>
      <c r="B505" s="4" t="s">
        <v>411</v>
      </c>
      <c r="C505" s="5">
        <v>4793.7</v>
      </c>
      <c r="D505" s="5">
        <f>C505</f>
        <v>4793.7</v>
      </c>
      <c r="E505" s="5">
        <f>D505</f>
        <v>4793.7</v>
      </c>
      <c r="H505" s="41">
        <f t="shared" si="51"/>
        <v>4793.7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64500</v>
      </c>
      <c r="D509" s="32">
        <f>D510+D511+D512+D513+D517+D518+D519+D520+D521</f>
        <v>64500</v>
      </c>
      <c r="E509" s="32">
        <f>E510+E511+E512+E513+E517+E518+E519+E520+E521</f>
        <v>38500</v>
      </c>
      <c r="F509" s="51"/>
      <c r="H509" s="41">
        <f t="shared" si="51"/>
        <v>64500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v>29000</v>
      </c>
      <c r="H520" s="41">
        <f t="shared" si="63"/>
        <v>55000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19753.071</v>
      </c>
      <c r="D547" s="35">
        <f>D548+D549</f>
        <v>19753.071</v>
      </c>
      <c r="E547" s="35">
        <f>E548+E549</f>
        <v>19753.071</v>
      </c>
      <c r="G547" s="39" t="s">
        <v>593</v>
      </c>
      <c r="H547" s="41">
        <f t="shared" si="63"/>
        <v>19753.071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19753.071</v>
      </c>
      <c r="D548" s="32">
        <f>C548</f>
        <v>19753.071</v>
      </c>
      <c r="E548" s="32">
        <f>D548</f>
        <v>19753.071</v>
      </c>
      <c r="H548" s="41">
        <f t="shared" si="63"/>
        <v>19753.071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200000</v>
      </c>
      <c r="D550" s="36">
        <f>D551</f>
        <v>200000</v>
      </c>
      <c r="E550" s="36">
        <f>E551</f>
        <v>200000</v>
      </c>
      <c r="G550" s="39" t="s">
        <v>59</v>
      </c>
      <c r="H550" s="41">
        <f t="shared" si="63"/>
        <v>200000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200000</v>
      </c>
      <c r="D551" s="33">
        <f>D552+D556</f>
        <v>200000</v>
      </c>
      <c r="E551" s="33">
        <f>E552+E556</f>
        <v>200000</v>
      </c>
      <c r="G551" s="39" t="s">
        <v>594</v>
      </c>
      <c r="H551" s="41">
        <f t="shared" si="63"/>
        <v>200000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200000</v>
      </c>
      <c r="D552" s="32">
        <f>SUM(D553:D555)</f>
        <v>200000</v>
      </c>
      <c r="E552" s="32">
        <f>SUM(E553:E555)</f>
        <v>200000</v>
      </c>
      <c r="H552" s="41">
        <f t="shared" si="63"/>
        <v>200000</v>
      </c>
    </row>
    <row r="553" spans="1:10" outlineLevel="2" collapsed="1">
      <c r="A553" s="6">
        <v>5500</v>
      </c>
      <c r="B553" s="4" t="s">
        <v>458</v>
      </c>
      <c r="C553" s="5">
        <v>200000</v>
      </c>
      <c r="D553" s="5">
        <f t="shared" ref="D553:E555" si="67">C553</f>
        <v>200000</v>
      </c>
      <c r="E553" s="5">
        <f t="shared" si="67"/>
        <v>200000</v>
      </c>
      <c r="H553" s="41">
        <f t="shared" si="63"/>
        <v>200000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2145000</v>
      </c>
      <c r="D559" s="37">
        <f>D560+D716+D725</f>
        <v>2145000</v>
      </c>
      <c r="E559" s="37">
        <f>E560+E716+E725</f>
        <v>2145000</v>
      </c>
      <c r="G559" s="39" t="s">
        <v>62</v>
      </c>
      <c r="H559" s="41">
        <f t="shared" si="63"/>
        <v>2145000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1670000</v>
      </c>
      <c r="D560" s="36">
        <f>D561+D638+D642+D645</f>
        <v>1670000</v>
      </c>
      <c r="E560" s="36">
        <f>E561+E638+E642+E645</f>
        <v>1670000</v>
      </c>
      <c r="G560" s="39" t="s">
        <v>61</v>
      </c>
      <c r="H560" s="41">
        <f t="shared" si="63"/>
        <v>1670000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1670000</v>
      </c>
      <c r="D561" s="38">
        <f>D562+D567+D568+D569+D576+D577+D581+D584+D585+D586+D587+D592+D595+D599+D603+D610+D616+D628</f>
        <v>1670000</v>
      </c>
      <c r="E561" s="38">
        <f>E562+E567+E568+E569+E576+E577+E581+E584+E585+E586+E587+E592+E595+E599+E603+E610+E616+E628</f>
        <v>1670000</v>
      </c>
      <c r="G561" s="39" t="s">
        <v>595</v>
      </c>
      <c r="H561" s="41">
        <f t="shared" si="63"/>
        <v>1670000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140000</v>
      </c>
      <c r="D569" s="32">
        <f>SUM(D570:D575)</f>
        <v>140000</v>
      </c>
      <c r="E569" s="32">
        <f>SUM(E570:E575)</f>
        <v>140000</v>
      </c>
      <c r="H569" s="41">
        <f t="shared" si="63"/>
        <v>140000</v>
      </c>
    </row>
    <row r="570" spans="1:10" outlineLevel="2">
      <c r="A570" s="7">
        <v>6603</v>
      </c>
      <c r="B570" s="4" t="s">
        <v>474</v>
      </c>
      <c r="C570" s="5">
        <v>140000</v>
      </c>
      <c r="D570" s="5">
        <f>C570</f>
        <v>140000</v>
      </c>
      <c r="E570" s="5">
        <f>D570</f>
        <v>140000</v>
      </c>
      <c r="H570" s="41">
        <f t="shared" si="63"/>
        <v>140000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250000</v>
      </c>
      <c r="D581" s="32">
        <f>SUM(D582:D583)</f>
        <v>250000</v>
      </c>
      <c r="E581" s="32">
        <f>SUM(E582:E583)</f>
        <v>250000</v>
      </c>
      <c r="H581" s="41">
        <f t="shared" si="71"/>
        <v>250000</v>
      </c>
    </row>
    <row r="582" spans="1:8" outlineLevel="2">
      <c r="A582" s="7">
        <v>6606</v>
      </c>
      <c r="B582" s="4" t="s">
        <v>486</v>
      </c>
      <c r="C582" s="5">
        <v>250000</v>
      </c>
      <c r="D582" s="5">
        <f t="shared" ref="D582:E586" si="72">C582</f>
        <v>250000</v>
      </c>
      <c r="E582" s="5">
        <f t="shared" si="72"/>
        <v>250000</v>
      </c>
      <c r="H582" s="41">
        <f t="shared" si="71"/>
        <v>250000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4000</v>
      </c>
      <c r="D587" s="32">
        <f>SUM(D588:D591)</f>
        <v>4000</v>
      </c>
      <c r="E587" s="32">
        <f>SUM(E588:E591)</f>
        <v>4000</v>
      </c>
      <c r="H587" s="41">
        <f t="shared" si="71"/>
        <v>4000</v>
      </c>
    </row>
    <row r="588" spans="1:8" outlineLevel="2">
      <c r="A588" s="7">
        <v>6610</v>
      </c>
      <c r="B588" s="4" t="s">
        <v>492</v>
      </c>
      <c r="C588" s="5">
        <v>4000</v>
      </c>
      <c r="D588" s="5">
        <f>C588</f>
        <v>4000</v>
      </c>
      <c r="E588" s="5">
        <f>D588</f>
        <v>4000</v>
      </c>
      <c r="H588" s="41">
        <f t="shared" si="71"/>
        <v>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50000</v>
      </c>
      <c r="D595" s="32">
        <f>SUM(D596:D598)</f>
        <v>50000</v>
      </c>
      <c r="E595" s="32">
        <f>SUM(E596:E598)</f>
        <v>50000</v>
      </c>
      <c r="H595" s="41">
        <f t="shared" si="71"/>
        <v>50000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50000</v>
      </c>
      <c r="D597" s="5">
        <f t="shared" ref="D597:E598" si="74">C597</f>
        <v>50000</v>
      </c>
      <c r="E597" s="5">
        <f t="shared" si="74"/>
        <v>50000</v>
      </c>
      <c r="H597" s="41">
        <f t="shared" si="71"/>
        <v>50000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186000</v>
      </c>
      <c r="D599" s="32">
        <f>SUM(D600:D602)</f>
        <v>186000</v>
      </c>
      <c r="E599" s="32">
        <f>SUM(E600:E602)</f>
        <v>186000</v>
      </c>
      <c r="H599" s="41">
        <f t="shared" si="71"/>
        <v>186000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56000</v>
      </c>
      <c r="D601" s="5">
        <f t="shared" si="75"/>
        <v>56000</v>
      </c>
      <c r="E601" s="5">
        <f t="shared" si="75"/>
        <v>56000</v>
      </c>
      <c r="H601" s="41">
        <f t="shared" si="71"/>
        <v>56000</v>
      </c>
    </row>
    <row r="602" spans="1:8" outlineLevel="2">
      <c r="A602" s="7">
        <v>6613</v>
      </c>
      <c r="B602" s="4" t="s">
        <v>501</v>
      </c>
      <c r="C602" s="5">
        <v>130000</v>
      </c>
      <c r="D602" s="5">
        <f t="shared" si="75"/>
        <v>130000</v>
      </c>
      <c r="E602" s="5">
        <f t="shared" si="75"/>
        <v>130000</v>
      </c>
      <c r="H602" s="41">
        <f t="shared" si="71"/>
        <v>130000</v>
      </c>
    </row>
    <row r="603" spans="1:8" outlineLevel="1">
      <c r="A603" s="150" t="s">
        <v>506</v>
      </c>
      <c r="B603" s="151"/>
      <c r="C603" s="32">
        <f>SUM(C604:C609)</f>
        <v>600000</v>
      </c>
      <c r="D603" s="32">
        <f>SUM(D604:D609)</f>
        <v>600000</v>
      </c>
      <c r="E603" s="32">
        <f>SUM(E604:E609)</f>
        <v>600000</v>
      </c>
      <c r="H603" s="41">
        <f t="shared" si="71"/>
        <v>600000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600000</v>
      </c>
      <c r="D609" s="5">
        <f t="shared" si="76"/>
        <v>600000</v>
      </c>
      <c r="E609" s="5">
        <f t="shared" si="76"/>
        <v>600000</v>
      </c>
      <c r="H609" s="41">
        <f t="shared" si="71"/>
        <v>600000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40000</v>
      </c>
      <c r="D616" s="32">
        <f>SUM(D617:D627)</f>
        <v>40000</v>
      </c>
      <c r="E616" s="32">
        <f>SUM(E617:E627)</f>
        <v>40000</v>
      </c>
      <c r="H616" s="41">
        <f t="shared" si="71"/>
        <v>40000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20000</v>
      </c>
      <c r="D620" s="5">
        <f t="shared" si="78"/>
        <v>20000</v>
      </c>
      <c r="E620" s="5">
        <f t="shared" si="78"/>
        <v>20000</v>
      </c>
      <c r="H620" s="41">
        <f t="shared" si="71"/>
        <v>20000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20000</v>
      </c>
      <c r="D626" s="5">
        <f t="shared" si="78"/>
        <v>20000</v>
      </c>
      <c r="E626" s="5">
        <f t="shared" si="78"/>
        <v>20000</v>
      </c>
      <c r="H626" s="41">
        <f t="shared" si="71"/>
        <v>20000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380000</v>
      </c>
      <c r="D628" s="32">
        <f>SUM(D629:D637)</f>
        <v>380000</v>
      </c>
      <c r="E628" s="32">
        <f>SUM(E629:E637)</f>
        <v>380000</v>
      </c>
      <c r="H628" s="41">
        <f t="shared" si="71"/>
        <v>380000</v>
      </c>
    </row>
    <row r="629" spans="1:10" outlineLevel="2">
      <c r="A629" s="7">
        <v>6617</v>
      </c>
      <c r="B629" s="4" t="s">
        <v>532</v>
      </c>
      <c r="C629" s="5">
        <v>380000</v>
      </c>
      <c r="D629" s="5">
        <f>C629</f>
        <v>380000</v>
      </c>
      <c r="E629" s="5">
        <f>D629</f>
        <v>380000</v>
      </c>
      <c r="H629" s="41">
        <f t="shared" si="71"/>
        <v>380000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310000</v>
      </c>
      <c r="D716" s="36">
        <f>D717</f>
        <v>310000</v>
      </c>
      <c r="E716" s="36">
        <f>E717</f>
        <v>310000</v>
      </c>
      <c r="G716" s="39" t="s">
        <v>66</v>
      </c>
      <c r="H716" s="41">
        <f t="shared" si="92"/>
        <v>310000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310000</v>
      </c>
      <c r="D717" s="33">
        <f>D718+D722</f>
        <v>310000</v>
      </c>
      <c r="E717" s="33">
        <f>E718+E722</f>
        <v>310000</v>
      </c>
      <c r="G717" s="39" t="s">
        <v>599</v>
      </c>
      <c r="H717" s="41">
        <f t="shared" si="92"/>
        <v>310000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310000</v>
      </c>
      <c r="D718" s="31">
        <f>SUM(D719:D721)</f>
        <v>310000</v>
      </c>
      <c r="E718" s="31">
        <f>SUM(E719:E721)</f>
        <v>310000</v>
      </c>
      <c r="H718" s="41">
        <f t="shared" si="92"/>
        <v>310000</v>
      </c>
    </row>
    <row r="719" spans="1:10" ht="15" customHeight="1" outlineLevel="2">
      <c r="A719" s="6">
        <v>10950</v>
      </c>
      <c r="B719" s="4" t="s">
        <v>572</v>
      </c>
      <c r="C719" s="5">
        <v>310000</v>
      </c>
      <c r="D719" s="5">
        <f>C719</f>
        <v>310000</v>
      </c>
      <c r="E719" s="5">
        <f>D719</f>
        <v>310000</v>
      </c>
      <c r="H719" s="41">
        <f t="shared" si="92"/>
        <v>310000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165000</v>
      </c>
      <c r="D725" s="36">
        <f>D726</f>
        <v>165000</v>
      </c>
      <c r="E725" s="36">
        <f>E726</f>
        <v>165000</v>
      </c>
      <c r="G725" s="39" t="s">
        <v>216</v>
      </c>
      <c r="H725" s="41">
        <f t="shared" si="92"/>
        <v>165000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165000</v>
      </c>
      <c r="D726" s="33">
        <f>D727+D730+D733+D739+D741+D743+D750+D755+D760+D765+D767+D771+D777</f>
        <v>165000</v>
      </c>
      <c r="E726" s="33">
        <f>E727+E730+E733+E739+E741+E743+E750+E755+E760+E765+E767+E771+E777</f>
        <v>165000</v>
      </c>
      <c r="G726" s="39" t="s">
        <v>600</v>
      </c>
      <c r="H726" s="41">
        <f t="shared" si="92"/>
        <v>165000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140000</v>
      </c>
      <c r="D743" s="31">
        <f>D744+D748+D749+D746</f>
        <v>140000</v>
      </c>
      <c r="E743" s="31">
        <f>E744+E748+E749+E746</f>
        <v>140000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140000</v>
      </c>
      <c r="D746" s="5">
        <f>D747</f>
        <v>140000</v>
      </c>
      <c r="E746" s="5">
        <f>E747</f>
        <v>140000</v>
      </c>
    </row>
    <row r="747" spans="1:5" outlineLevel="3">
      <c r="A747" s="29"/>
      <c r="B747" s="28" t="s">
        <v>838</v>
      </c>
      <c r="C747" s="30">
        <v>140000</v>
      </c>
      <c r="D747" s="30">
        <f t="shared" ref="D747:E749" si="97">C747</f>
        <v>140000</v>
      </c>
      <c r="E747" s="30">
        <f t="shared" si="97"/>
        <v>140000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0">C762</f>
        <v>4140.799</v>
      </c>
      <c r="E762" s="30">
        <f t="shared" si="100"/>
        <v>4140.799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20859.201000000001</v>
      </c>
      <c r="D777" s="31">
        <f>D778</f>
        <v>20859.201000000001</v>
      </c>
      <c r="E777" s="31">
        <f>E778</f>
        <v>20859.201000000001</v>
      </c>
    </row>
    <row r="778" spans="1:5" outlineLevel="2">
      <c r="A778" s="6"/>
      <c r="B778" s="4" t="s">
        <v>816</v>
      </c>
      <c r="C778" s="5">
        <v>20859.201000000001</v>
      </c>
      <c r="D778" s="5">
        <f>C778</f>
        <v>20859.201000000001</v>
      </c>
      <c r="E778" s="5">
        <f>D778</f>
        <v>20859.201000000001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35" sqref="G35:G40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893</v>
      </c>
      <c r="C2" s="10">
        <v>2207094</v>
      </c>
      <c r="D2" s="12"/>
      <c r="F2" s="10" t="s">
        <v>773</v>
      </c>
      <c r="G2" s="10" t="s">
        <v>779</v>
      </c>
    </row>
    <row r="3" spans="1:13">
      <c r="A3" s="10" t="s">
        <v>769</v>
      </c>
      <c r="B3" s="10" t="s">
        <v>893</v>
      </c>
      <c r="C3" s="10">
        <v>2209670</v>
      </c>
      <c r="D3" s="12"/>
      <c r="F3" s="10" t="s">
        <v>775</v>
      </c>
      <c r="G3" s="10" t="s">
        <v>779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894</v>
      </c>
      <c r="C4" s="10">
        <v>2207166</v>
      </c>
      <c r="D4" s="12"/>
      <c r="F4" s="10" t="s">
        <v>776</v>
      </c>
      <c r="G4" s="10" t="s">
        <v>779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895</v>
      </c>
      <c r="C5" s="10">
        <v>2208643</v>
      </c>
      <c r="D5" s="12"/>
      <c r="F5" s="10" t="s">
        <v>776</v>
      </c>
      <c r="G5" s="10" t="s">
        <v>779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895</v>
      </c>
      <c r="C6" s="10">
        <v>2208570</v>
      </c>
      <c r="D6" s="12"/>
      <c r="F6" s="10" t="s">
        <v>776</v>
      </c>
      <c r="G6" s="10" t="s">
        <v>779</v>
      </c>
      <c r="K6" s="117" t="s">
        <v>767</v>
      </c>
      <c r="L6" s="117" t="s">
        <v>775</v>
      </c>
    </row>
    <row r="7" spans="1:13">
      <c r="A7" s="10" t="s">
        <v>765</v>
      </c>
      <c r="B7" s="10" t="s">
        <v>896</v>
      </c>
      <c r="C7" s="10">
        <v>2208651</v>
      </c>
      <c r="D7" s="12"/>
      <c r="F7" s="10" t="s">
        <v>776</v>
      </c>
      <c r="G7" s="10" t="s">
        <v>779</v>
      </c>
      <c r="K7" s="117" t="s">
        <v>768</v>
      </c>
      <c r="L7" s="117" t="s">
        <v>776</v>
      </c>
    </row>
    <row r="8" spans="1:13">
      <c r="A8" s="10" t="s">
        <v>764</v>
      </c>
      <c r="D8" s="12"/>
      <c r="F8" s="10" t="s">
        <v>775</v>
      </c>
      <c r="G8" s="10" t="s">
        <v>779</v>
      </c>
      <c r="K8" s="117" t="s">
        <v>769</v>
      </c>
    </row>
    <row r="9" spans="1:13">
      <c r="A9" s="10" t="s">
        <v>764</v>
      </c>
      <c r="D9" s="12"/>
      <c r="F9" s="10" t="s">
        <v>774</v>
      </c>
      <c r="G9" s="10" t="s">
        <v>779</v>
      </c>
      <c r="K9" s="117" t="s">
        <v>770</v>
      </c>
    </row>
    <row r="10" spans="1:13">
      <c r="A10" s="10" t="s">
        <v>764</v>
      </c>
      <c r="B10" s="10" t="s">
        <v>897</v>
      </c>
      <c r="C10" s="10">
        <v>2213707</v>
      </c>
      <c r="D10" s="12"/>
      <c r="F10" s="10" t="s">
        <v>773</v>
      </c>
      <c r="G10" s="10" t="s">
        <v>777</v>
      </c>
      <c r="K10" s="117" t="s">
        <v>771</v>
      </c>
    </row>
    <row r="11" spans="1:13">
      <c r="A11" s="10" t="s">
        <v>764</v>
      </c>
      <c r="B11" s="10" t="s">
        <v>897</v>
      </c>
      <c r="C11" s="10">
        <v>2213708</v>
      </c>
      <c r="D11" s="12"/>
      <c r="F11" s="10" t="s">
        <v>775</v>
      </c>
      <c r="G11" s="10" t="s">
        <v>777</v>
      </c>
    </row>
    <row r="12" spans="1:13">
      <c r="A12" s="10" t="s">
        <v>764</v>
      </c>
      <c r="B12" s="10" t="s">
        <v>898</v>
      </c>
      <c r="C12" s="10">
        <v>2209728</v>
      </c>
      <c r="D12" s="12"/>
      <c r="F12" s="10" t="s">
        <v>775</v>
      </c>
      <c r="G12" s="10" t="s">
        <v>778</v>
      </c>
      <c r="K12" s="117" t="s">
        <v>770</v>
      </c>
    </row>
    <row r="13" spans="1:13">
      <c r="A13" s="10" t="s">
        <v>764</v>
      </c>
      <c r="B13" s="10" t="s">
        <v>899</v>
      </c>
      <c r="C13" s="10">
        <v>2210572</v>
      </c>
      <c r="D13" s="12"/>
      <c r="F13" s="10" t="s">
        <v>773</v>
      </c>
      <c r="G13" s="10" t="s">
        <v>778</v>
      </c>
    </row>
    <row r="14" spans="1:13">
      <c r="A14" s="10" t="s">
        <v>764</v>
      </c>
      <c r="B14" s="10" t="s">
        <v>899</v>
      </c>
      <c r="C14" s="10">
        <v>2209668</v>
      </c>
      <c r="D14" s="12"/>
      <c r="F14" s="10" t="s">
        <v>773</v>
      </c>
      <c r="G14" s="10" t="s">
        <v>777</v>
      </c>
    </row>
    <row r="15" spans="1:13">
      <c r="A15" s="10" t="s">
        <v>764</v>
      </c>
      <c r="B15" s="10" t="s">
        <v>900</v>
      </c>
      <c r="C15" s="10">
        <v>2212865</v>
      </c>
      <c r="D15" s="12"/>
      <c r="F15" s="10" t="s">
        <v>775</v>
      </c>
      <c r="G15" s="10" t="s">
        <v>777</v>
      </c>
    </row>
    <row r="16" spans="1:13">
      <c r="A16" s="10" t="s">
        <v>764</v>
      </c>
      <c r="B16" s="10" t="s">
        <v>900</v>
      </c>
      <c r="C16" s="10">
        <v>2211939</v>
      </c>
      <c r="D16" s="12"/>
      <c r="E16" s="12"/>
      <c r="F16" s="10" t="s">
        <v>775</v>
      </c>
      <c r="G16" s="10" t="s">
        <v>777</v>
      </c>
    </row>
    <row r="17" spans="1:7">
      <c r="A17" s="10" t="s">
        <v>764</v>
      </c>
      <c r="B17" s="10" t="s">
        <v>900</v>
      </c>
      <c r="C17" s="10">
        <v>2211940</v>
      </c>
      <c r="D17" s="12"/>
      <c r="F17" s="10" t="s">
        <v>775</v>
      </c>
      <c r="G17" s="10" t="s">
        <v>777</v>
      </c>
    </row>
    <row r="18" spans="1:7">
      <c r="A18" s="10" t="s">
        <v>764</v>
      </c>
      <c r="B18" s="10" t="s">
        <v>900</v>
      </c>
      <c r="C18" s="10">
        <v>2211941</v>
      </c>
      <c r="D18" s="12"/>
      <c r="F18" s="10" t="s">
        <v>773</v>
      </c>
      <c r="G18" s="10" t="s">
        <v>777</v>
      </c>
    </row>
    <row r="19" spans="1:7">
      <c r="A19" s="10" t="s">
        <v>764</v>
      </c>
      <c r="B19" s="10" t="s">
        <v>900</v>
      </c>
      <c r="C19" s="10">
        <v>2211942</v>
      </c>
      <c r="D19" s="12"/>
      <c r="F19" s="10" t="s">
        <v>775</v>
      </c>
      <c r="G19" s="10" t="s">
        <v>777</v>
      </c>
    </row>
    <row r="20" spans="1:7">
      <c r="A20" s="10" t="s">
        <v>764</v>
      </c>
      <c r="B20" s="10" t="s">
        <v>901</v>
      </c>
      <c r="C20" s="10">
        <v>2212846</v>
      </c>
      <c r="D20" s="12"/>
      <c r="F20" s="10" t="s">
        <v>775</v>
      </c>
      <c r="G20" s="10" t="s">
        <v>777</v>
      </c>
    </row>
    <row r="21" spans="1:7">
      <c r="A21" s="10" t="s">
        <v>764</v>
      </c>
      <c r="B21" s="10" t="s">
        <v>900</v>
      </c>
      <c r="C21" s="10">
        <v>2214346</v>
      </c>
      <c r="D21" s="12"/>
      <c r="F21" s="10" t="s">
        <v>775</v>
      </c>
      <c r="G21" s="10" t="s">
        <v>777</v>
      </c>
    </row>
    <row r="22" spans="1:7">
      <c r="A22" s="10" t="s">
        <v>764</v>
      </c>
      <c r="B22" s="10" t="s">
        <v>900</v>
      </c>
      <c r="C22" s="10">
        <v>2214347</v>
      </c>
      <c r="D22" s="12"/>
      <c r="F22" s="10" t="s">
        <v>775</v>
      </c>
      <c r="G22" s="10" t="s">
        <v>777</v>
      </c>
    </row>
    <row r="23" spans="1:7">
      <c r="B23" s="10" t="s">
        <v>902</v>
      </c>
      <c r="C23" s="10">
        <v>2204148</v>
      </c>
      <c r="D23" s="12"/>
      <c r="F23" s="10" t="s">
        <v>773</v>
      </c>
      <c r="G23" s="10" t="s">
        <v>778</v>
      </c>
    </row>
    <row r="24" spans="1:7">
      <c r="A24" s="10" t="s">
        <v>764</v>
      </c>
      <c r="B24" s="10" t="s">
        <v>903</v>
      </c>
      <c r="C24" s="10">
        <v>2214116</v>
      </c>
      <c r="D24" s="12"/>
      <c r="F24" s="10" t="s">
        <v>775</v>
      </c>
      <c r="G24" s="10" t="s">
        <v>777</v>
      </c>
    </row>
    <row r="25" spans="1:7">
      <c r="A25" s="10" t="s">
        <v>765</v>
      </c>
      <c r="B25" s="10" t="s">
        <v>904</v>
      </c>
      <c r="C25" s="10">
        <v>2207836</v>
      </c>
      <c r="D25" s="12"/>
      <c r="F25" s="10" t="s">
        <v>773</v>
      </c>
      <c r="G25" s="10" t="s">
        <v>777</v>
      </c>
    </row>
    <row r="26" spans="1:7">
      <c r="A26" s="10" t="s">
        <v>765</v>
      </c>
      <c r="B26" s="10" t="s">
        <v>905</v>
      </c>
      <c r="C26" s="10">
        <v>5152</v>
      </c>
      <c r="D26" s="12"/>
      <c r="F26" s="10" t="s">
        <v>773</v>
      </c>
      <c r="G26" s="10" t="s">
        <v>777</v>
      </c>
    </row>
    <row r="27" spans="1:7">
      <c r="A27" s="10" t="s">
        <v>765</v>
      </c>
      <c r="B27" s="10" t="s">
        <v>904</v>
      </c>
      <c r="C27" s="10">
        <v>2214563</v>
      </c>
      <c r="D27" s="12"/>
      <c r="F27" s="10" t="s">
        <v>775</v>
      </c>
      <c r="G27" s="10" t="s">
        <v>777</v>
      </c>
    </row>
    <row r="28" spans="1:7">
      <c r="A28" s="10" t="s">
        <v>765</v>
      </c>
      <c r="B28" s="10" t="s">
        <v>906</v>
      </c>
      <c r="C28" s="10">
        <v>22346</v>
      </c>
      <c r="D28" s="12"/>
      <c r="F28" s="10" t="s">
        <v>774</v>
      </c>
      <c r="G28" s="10" t="s">
        <v>777</v>
      </c>
    </row>
    <row r="29" spans="1:7">
      <c r="A29" s="10" t="s">
        <v>765</v>
      </c>
      <c r="B29" s="10" t="s">
        <v>906</v>
      </c>
      <c r="C29" s="10">
        <v>2216488</v>
      </c>
      <c r="D29" s="12"/>
      <c r="F29" s="10" t="s">
        <v>774</v>
      </c>
      <c r="G29" s="10" t="s">
        <v>777</v>
      </c>
    </row>
    <row r="30" spans="1:7">
      <c r="A30" s="10" t="s">
        <v>765</v>
      </c>
      <c r="B30" s="10" t="s">
        <v>906</v>
      </c>
      <c r="C30" s="10">
        <v>2216489</v>
      </c>
      <c r="D30" s="12"/>
      <c r="F30" s="10" t="s">
        <v>775</v>
      </c>
      <c r="G30" s="10" t="s">
        <v>777</v>
      </c>
    </row>
    <row r="31" spans="1:7">
      <c r="A31" s="10" t="s">
        <v>765</v>
      </c>
      <c r="B31" s="10" t="s">
        <v>907</v>
      </c>
      <c r="C31" s="10">
        <v>2208884</v>
      </c>
      <c r="D31" s="12"/>
      <c r="F31" s="10" t="s">
        <v>775</v>
      </c>
      <c r="G31" s="10" t="s">
        <v>778</v>
      </c>
    </row>
    <row r="32" spans="1:7">
      <c r="A32" s="10" t="s">
        <v>765</v>
      </c>
      <c r="B32" s="10" t="s">
        <v>908</v>
      </c>
      <c r="C32" s="10">
        <v>2207778</v>
      </c>
      <c r="D32" s="12"/>
      <c r="F32" s="10" t="s">
        <v>773</v>
      </c>
      <c r="G32" s="10" t="s">
        <v>778</v>
      </c>
    </row>
    <row r="33" spans="1:7">
      <c r="A33" s="10" t="s">
        <v>765</v>
      </c>
      <c r="B33" s="10" t="s">
        <v>907</v>
      </c>
      <c r="C33" s="10">
        <v>2208883</v>
      </c>
      <c r="D33" s="12"/>
      <c r="F33" s="10" t="s">
        <v>774</v>
      </c>
      <c r="G33" s="10" t="s">
        <v>777</v>
      </c>
    </row>
    <row r="34" spans="1:7">
      <c r="A34" s="10" t="s">
        <v>765</v>
      </c>
      <c r="B34" s="10" t="s">
        <v>909</v>
      </c>
      <c r="C34" s="10">
        <v>2215786</v>
      </c>
      <c r="D34" s="12"/>
      <c r="F34" s="10" t="s">
        <v>774</v>
      </c>
      <c r="G34" s="10" t="s">
        <v>778</v>
      </c>
    </row>
    <row r="35" spans="1:7">
      <c r="A35" s="10" t="s">
        <v>765</v>
      </c>
      <c r="B35" s="10" t="s">
        <v>910</v>
      </c>
      <c r="C35" s="10">
        <v>224189</v>
      </c>
      <c r="D35" s="12"/>
      <c r="F35" s="10" t="s">
        <v>774</v>
      </c>
      <c r="G35" s="10" t="s">
        <v>777</v>
      </c>
    </row>
    <row r="36" spans="1:7">
      <c r="A36" s="10" t="s">
        <v>765</v>
      </c>
      <c r="B36" s="10" t="s">
        <v>911</v>
      </c>
      <c r="C36" s="10">
        <v>2216424</v>
      </c>
      <c r="F36" s="10" t="s">
        <v>774</v>
      </c>
      <c r="G36" s="10" t="s">
        <v>777</v>
      </c>
    </row>
    <row r="37" spans="1:7">
      <c r="A37" s="10" t="s">
        <v>765</v>
      </c>
      <c r="B37" s="10" t="s">
        <v>911</v>
      </c>
      <c r="C37" s="10">
        <v>2216425</v>
      </c>
      <c r="D37" s="12"/>
      <c r="F37" s="10" t="s">
        <v>774</v>
      </c>
      <c r="G37" s="10" t="s">
        <v>777</v>
      </c>
    </row>
    <row r="38" spans="1:7">
      <c r="A38" s="10" t="s">
        <v>765</v>
      </c>
      <c r="B38" s="10" t="s">
        <v>911</v>
      </c>
      <c r="C38" s="10">
        <v>2216426</v>
      </c>
      <c r="F38" s="10" t="s">
        <v>774</v>
      </c>
      <c r="G38" s="10" t="s">
        <v>777</v>
      </c>
    </row>
    <row r="39" spans="1:7">
      <c r="A39" s="10" t="s">
        <v>765</v>
      </c>
      <c r="B39" s="10" t="s">
        <v>911</v>
      </c>
      <c r="C39" s="10">
        <v>2216427</v>
      </c>
      <c r="F39" s="10" t="s">
        <v>774</v>
      </c>
      <c r="G39" s="10" t="s">
        <v>777</v>
      </c>
    </row>
    <row r="40" spans="1:7">
      <c r="A40" s="10" t="s">
        <v>765</v>
      </c>
      <c r="B40" s="10" t="s">
        <v>912</v>
      </c>
      <c r="C40" s="10">
        <v>224126</v>
      </c>
      <c r="D40" s="12"/>
      <c r="F40" s="10" t="s">
        <v>774</v>
      </c>
      <c r="G40" s="10" t="s">
        <v>777</v>
      </c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A2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95" workbookViewId="0">
      <selection activeCell="D613" sqref="D613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9.42578125" customWidth="1"/>
    <col min="4" max="5" width="13.85546875" bestFit="1" customWidth="1"/>
    <col min="7" max="7" width="15.5703125" bestFit="1" customWidth="1"/>
    <col min="8" max="8" width="27.42578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7084257.8230000008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3270000</v>
      </c>
      <c r="D2" s="26">
        <f>D3+D67</f>
        <v>3270000</v>
      </c>
      <c r="E2" s="26">
        <f>E3+E67</f>
        <v>3270000</v>
      </c>
      <c r="G2" s="39" t="s">
        <v>60</v>
      </c>
      <c r="H2" s="41">
        <f>C2</f>
        <v>3270000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1738000</v>
      </c>
      <c r="D3" s="23">
        <f>D4+D11+D38+D61</f>
        <v>1738000</v>
      </c>
      <c r="E3" s="23">
        <f>E4+E11+E38+E61</f>
        <v>1738000</v>
      </c>
      <c r="G3" s="39" t="s">
        <v>57</v>
      </c>
      <c r="H3" s="41">
        <f t="shared" ref="H3:H66" si="0">C3</f>
        <v>1738000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890000</v>
      </c>
      <c r="D4" s="21">
        <f>SUM(D5:D10)</f>
        <v>890000</v>
      </c>
      <c r="E4" s="21">
        <f>SUM(E5:E10)</f>
        <v>890000</v>
      </c>
      <c r="F4" s="17"/>
      <c r="G4" s="39" t="s">
        <v>53</v>
      </c>
      <c r="H4" s="41">
        <f t="shared" si="0"/>
        <v>890000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500000</v>
      </c>
      <c r="D11" s="21">
        <f>SUM(D12:D37)</f>
        <v>500000</v>
      </c>
      <c r="E11" s="21">
        <f>SUM(E12:E37)</f>
        <v>500000</v>
      </c>
      <c r="F11" s="17"/>
      <c r="G11" s="39" t="s">
        <v>54</v>
      </c>
      <c r="H11" s="41">
        <f t="shared" si="0"/>
        <v>500000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303000</v>
      </c>
      <c r="D12" s="2">
        <f>C12</f>
        <v>303000</v>
      </c>
      <c r="E12" s="2">
        <f>D12</f>
        <v>303000</v>
      </c>
      <c r="H12" s="41">
        <f t="shared" si="0"/>
        <v>303000</v>
      </c>
    </row>
    <row r="13" spans="1:14" outlineLevel="1">
      <c r="A13" s="3">
        <v>2102</v>
      </c>
      <c r="B13" s="1" t="s">
        <v>126</v>
      </c>
      <c r="C13" s="2">
        <v>90000</v>
      </c>
      <c r="D13" s="2">
        <f t="shared" ref="D13:E28" si="2">C13</f>
        <v>90000</v>
      </c>
      <c r="E13" s="2">
        <f t="shared" si="2"/>
        <v>90000</v>
      </c>
      <c r="H13" s="41">
        <f t="shared" si="0"/>
        <v>90000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20000</v>
      </c>
      <c r="D17" s="2">
        <f t="shared" si="2"/>
        <v>20000</v>
      </c>
      <c r="E17" s="2">
        <f t="shared" si="2"/>
        <v>20000</v>
      </c>
      <c r="H17" s="41">
        <f t="shared" si="0"/>
        <v>20000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12000</v>
      </c>
      <c r="D35" s="2">
        <f t="shared" si="3"/>
        <v>12000</v>
      </c>
      <c r="E35" s="2">
        <f t="shared" si="3"/>
        <v>12000</v>
      </c>
      <c r="H35" s="41">
        <f t="shared" si="0"/>
        <v>12000</v>
      </c>
    </row>
    <row r="36" spans="1:10" outlineLevel="1">
      <c r="A36" s="3">
        <v>2406</v>
      </c>
      <c r="B36" s="1" t="s">
        <v>9</v>
      </c>
      <c r="C36" s="2">
        <v>35000</v>
      </c>
      <c r="D36" s="2">
        <f t="shared" si="3"/>
        <v>35000</v>
      </c>
      <c r="E36" s="2">
        <f t="shared" si="3"/>
        <v>35000</v>
      </c>
      <c r="H36" s="41">
        <f t="shared" si="0"/>
        <v>35000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348000</v>
      </c>
      <c r="D38" s="21">
        <f>SUM(D39:D60)</f>
        <v>348000</v>
      </c>
      <c r="E38" s="21">
        <f>SUM(E39:E60)</f>
        <v>348000</v>
      </c>
      <c r="G38" s="39" t="s">
        <v>55</v>
      </c>
      <c r="H38" s="41">
        <f t="shared" si="0"/>
        <v>348000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15000</v>
      </c>
      <c r="D46" s="2">
        <f t="shared" si="4"/>
        <v>15000</v>
      </c>
      <c r="E46" s="2">
        <f t="shared" si="4"/>
        <v>15000</v>
      </c>
      <c r="H46" s="41">
        <f t="shared" si="0"/>
        <v>15000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130000</v>
      </c>
      <c r="D55" s="2">
        <f t="shared" si="4"/>
        <v>130000</v>
      </c>
      <c r="E55" s="2">
        <f t="shared" si="4"/>
        <v>130000</v>
      </c>
      <c r="H55" s="41">
        <f t="shared" si="0"/>
        <v>130000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1532000</v>
      </c>
      <c r="D67" s="25">
        <f>D97+D68</f>
        <v>1532000</v>
      </c>
      <c r="E67" s="25">
        <f>E97+E68</f>
        <v>1532000</v>
      </c>
      <c r="G67" s="39" t="s">
        <v>59</v>
      </c>
      <c r="H67" s="41">
        <f t="shared" ref="H67:H130" si="7">C67</f>
        <v>1532000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340000</v>
      </c>
      <c r="D68" s="21">
        <f>SUM(D69:D96)</f>
        <v>340000</v>
      </c>
      <c r="E68" s="21">
        <f>SUM(E69:E96)</f>
        <v>340000</v>
      </c>
      <c r="G68" s="39" t="s">
        <v>56</v>
      </c>
      <c r="H68" s="41">
        <f t="shared" si="7"/>
        <v>340000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1192000</v>
      </c>
      <c r="D97" s="21">
        <f>SUM(D98:D113)</f>
        <v>1192000</v>
      </c>
      <c r="E97" s="21">
        <f>SUM(E98:E113)</f>
        <v>1192000</v>
      </c>
      <c r="G97" s="39" t="s">
        <v>58</v>
      </c>
      <c r="H97" s="41">
        <f t="shared" si="7"/>
        <v>1192000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20000</v>
      </c>
      <c r="D106" s="2">
        <f t="shared" si="10"/>
        <v>20000</v>
      </c>
      <c r="E106" s="2">
        <f t="shared" si="10"/>
        <v>20000</v>
      </c>
      <c r="H106" s="41">
        <f t="shared" si="7"/>
        <v>20000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3814257.8230000008</v>
      </c>
      <c r="D114" s="26">
        <f>D115+D152+D177</f>
        <v>3814257.8230000008</v>
      </c>
      <c r="E114" s="26">
        <f>E115+E152+E177</f>
        <v>3814257.8230000008</v>
      </c>
      <c r="G114" s="39" t="s">
        <v>62</v>
      </c>
      <c r="H114" s="41">
        <f t="shared" si="7"/>
        <v>3814257.8230000008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2595132.4690000005</v>
      </c>
      <c r="D115" s="23">
        <f>D116+D135</f>
        <v>2595132.4690000005</v>
      </c>
      <c r="E115" s="23">
        <f>E116+E135</f>
        <v>2595132.4690000005</v>
      </c>
      <c r="G115" s="39" t="s">
        <v>61</v>
      </c>
      <c r="H115" s="41">
        <f t="shared" si="7"/>
        <v>2595132.4690000005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1241425.6360000002</v>
      </c>
      <c r="D116" s="21">
        <f>D117+D120+D123+D126+D129+D132</f>
        <v>1241425.6360000002</v>
      </c>
      <c r="E116" s="21">
        <f>E117+E120+E123+E126+E129+E132</f>
        <v>1241425.6360000002</v>
      </c>
      <c r="G116" s="39" t="s">
        <v>583</v>
      </c>
      <c r="H116" s="41">
        <f t="shared" si="7"/>
        <v>1241425.6360000002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1150293.436</v>
      </c>
      <c r="D117" s="2">
        <f>D118+D119</f>
        <v>1150293.436</v>
      </c>
      <c r="E117" s="2">
        <f>E118+E119</f>
        <v>1150293.436</v>
      </c>
      <c r="H117" s="41">
        <f t="shared" si="7"/>
        <v>1150293.436</v>
      </c>
    </row>
    <row r="118" spans="1:10" ht="15" customHeight="1" outlineLevel="2">
      <c r="A118" s="130"/>
      <c r="B118" s="129" t="s">
        <v>855</v>
      </c>
      <c r="C118" s="128">
        <v>150863.43599999999</v>
      </c>
      <c r="D118" s="128">
        <f>C118</f>
        <v>150863.43599999999</v>
      </c>
      <c r="E118" s="128">
        <f>D118</f>
        <v>150863.43599999999</v>
      </c>
      <c r="H118" s="41">
        <f t="shared" si="7"/>
        <v>150863.43599999999</v>
      </c>
    </row>
    <row r="119" spans="1:10" ht="15" customHeight="1" outlineLevel="2">
      <c r="A119" s="130"/>
      <c r="B119" s="129" t="s">
        <v>860</v>
      </c>
      <c r="C119" s="128">
        <v>999430</v>
      </c>
      <c r="D119" s="128">
        <f>C119</f>
        <v>999430</v>
      </c>
      <c r="E119" s="128">
        <f>D119</f>
        <v>999430</v>
      </c>
      <c r="H119" s="41">
        <f t="shared" si="7"/>
        <v>999430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91037.664000000004</v>
      </c>
      <c r="D123" s="2">
        <f>D124+D125</f>
        <v>91037.664000000004</v>
      </c>
      <c r="E123" s="2">
        <f>E124+E125</f>
        <v>91037.664000000004</v>
      </c>
      <c r="H123" s="41">
        <f t="shared" si="7"/>
        <v>91037.664000000004</v>
      </c>
    </row>
    <row r="124" spans="1:10" ht="15" customHeight="1" outlineLevel="2">
      <c r="A124" s="130"/>
      <c r="B124" s="129" t="s">
        <v>855</v>
      </c>
      <c r="C124" s="128">
        <v>91037.664000000004</v>
      </c>
      <c r="D124" s="128">
        <f>C124</f>
        <v>91037.664000000004</v>
      </c>
      <c r="E124" s="128">
        <f>D124</f>
        <v>91037.664000000004</v>
      </c>
      <c r="H124" s="41">
        <f t="shared" si="7"/>
        <v>91037.664000000004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94.536000000000001</v>
      </c>
      <c r="D132" s="2">
        <f>D133+D134</f>
        <v>94.536000000000001</v>
      </c>
      <c r="E132" s="2">
        <f>E133+E134</f>
        <v>94.536000000000001</v>
      </c>
      <c r="H132" s="41">
        <f t="shared" si="11"/>
        <v>94.536000000000001</v>
      </c>
    </row>
    <row r="133" spans="1:10" ht="15" customHeight="1" outlineLevel="2">
      <c r="A133" s="130"/>
      <c r="B133" s="129" t="s">
        <v>855</v>
      </c>
      <c r="C133" s="128">
        <v>94.536000000000001</v>
      </c>
      <c r="D133" s="128">
        <f>C133</f>
        <v>94.536000000000001</v>
      </c>
      <c r="E133" s="128">
        <f>D133</f>
        <v>94.536000000000001</v>
      </c>
      <c r="H133" s="41">
        <f t="shared" si="11"/>
        <v>94.536000000000001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1353706.8330000001</v>
      </c>
      <c r="D135" s="21">
        <f>D136+D140+D143+D146+D149</f>
        <v>1353706.8330000001</v>
      </c>
      <c r="E135" s="21">
        <f>E136+E140+E143+E146+E149</f>
        <v>1353706.8330000001</v>
      </c>
      <c r="G135" s="39" t="s">
        <v>584</v>
      </c>
      <c r="H135" s="41">
        <f t="shared" si="11"/>
        <v>1353706.8330000001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625362.57000000007</v>
      </c>
      <c r="D136" s="2">
        <f>D137+D138+D139</f>
        <v>625362.57000000007</v>
      </c>
      <c r="E136" s="2">
        <f>E137+E138+E139</f>
        <v>625362.57000000007</v>
      </c>
      <c r="H136" s="41">
        <f t="shared" si="11"/>
        <v>625362.57000000007</v>
      </c>
    </row>
    <row r="137" spans="1:10" ht="15" customHeight="1" outlineLevel="2">
      <c r="A137" s="130"/>
      <c r="B137" s="129" t="s">
        <v>855</v>
      </c>
      <c r="C137" s="128">
        <v>345109.47</v>
      </c>
      <c r="D137" s="128">
        <f>C137</f>
        <v>345109.47</v>
      </c>
      <c r="E137" s="128">
        <f>D137</f>
        <v>345109.47</v>
      </c>
      <c r="H137" s="41">
        <f t="shared" si="11"/>
        <v>345109.47</v>
      </c>
    </row>
    <row r="138" spans="1:10" ht="15" customHeight="1" outlineLevel="2">
      <c r="A138" s="130"/>
      <c r="B138" s="129" t="s">
        <v>862</v>
      </c>
      <c r="C138" s="128">
        <v>185705.658</v>
      </c>
      <c r="D138" s="128">
        <f t="shared" ref="D138:E139" si="12">C138</f>
        <v>185705.658</v>
      </c>
      <c r="E138" s="128">
        <f t="shared" si="12"/>
        <v>185705.658</v>
      </c>
      <c r="H138" s="41">
        <f t="shared" si="11"/>
        <v>185705.658</v>
      </c>
    </row>
    <row r="139" spans="1:10" ht="15" customHeight="1" outlineLevel="2">
      <c r="A139" s="130"/>
      <c r="B139" s="129" t="s">
        <v>861</v>
      </c>
      <c r="C139" s="128">
        <v>94547.441999999995</v>
      </c>
      <c r="D139" s="128">
        <f t="shared" si="12"/>
        <v>94547.441999999995</v>
      </c>
      <c r="E139" s="128">
        <f t="shared" si="12"/>
        <v>94547.441999999995</v>
      </c>
      <c r="H139" s="41">
        <f t="shared" si="11"/>
        <v>94547.441999999995</v>
      </c>
    </row>
    <row r="140" spans="1:10" ht="15" customHeight="1" outlineLevel="1">
      <c r="A140" s="3">
        <v>8002</v>
      </c>
      <c r="B140" s="1" t="s">
        <v>204</v>
      </c>
      <c r="C140" s="2">
        <f>C141+C142</f>
        <v>382623</v>
      </c>
      <c r="D140" s="2">
        <f>D141+D142</f>
        <v>382623</v>
      </c>
      <c r="E140" s="2">
        <f>E141+E142</f>
        <v>382623</v>
      </c>
      <c r="H140" s="41">
        <f t="shared" si="11"/>
        <v>382623</v>
      </c>
    </row>
    <row r="141" spans="1:10" ht="15" customHeight="1" outlineLevel="2">
      <c r="A141" s="130"/>
      <c r="B141" s="129" t="s">
        <v>855</v>
      </c>
      <c r="C141" s="128">
        <v>72623</v>
      </c>
      <c r="D141" s="128">
        <f>C141</f>
        <v>72623</v>
      </c>
      <c r="E141" s="128">
        <f>D141</f>
        <v>72623</v>
      </c>
      <c r="H141" s="41">
        <f t="shared" si="11"/>
        <v>72623</v>
      </c>
    </row>
    <row r="142" spans="1:10" ht="15" customHeight="1" outlineLevel="2">
      <c r="A142" s="130"/>
      <c r="B142" s="129" t="s">
        <v>860</v>
      </c>
      <c r="C142" s="128">
        <v>310000</v>
      </c>
      <c r="D142" s="128">
        <f>C142</f>
        <v>310000</v>
      </c>
      <c r="E142" s="128">
        <f>D142</f>
        <v>310000</v>
      </c>
      <c r="H142" s="41">
        <f t="shared" si="11"/>
        <v>310000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345721.26299999998</v>
      </c>
      <c r="D149" s="2">
        <f>D150+D151</f>
        <v>345721.26299999998</v>
      </c>
      <c r="E149" s="2">
        <f>E150+E151</f>
        <v>345721.26299999998</v>
      </c>
      <c r="H149" s="41">
        <f t="shared" si="11"/>
        <v>345721.26299999998</v>
      </c>
    </row>
    <row r="150" spans="1:10" ht="15" customHeight="1" outlineLevel="2">
      <c r="A150" s="130"/>
      <c r="B150" s="129" t="s">
        <v>855</v>
      </c>
      <c r="C150" s="128">
        <v>345721.26299999998</v>
      </c>
      <c r="D150" s="128">
        <f>C150</f>
        <v>345721.26299999998</v>
      </c>
      <c r="E150" s="128">
        <f>D150</f>
        <v>345721.26299999998</v>
      </c>
      <c r="H150" s="41">
        <f t="shared" si="11"/>
        <v>345721.26299999998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1091722.615</v>
      </c>
      <c r="D152" s="23">
        <f>D153+D163+D170</f>
        <v>1091722.615</v>
      </c>
      <c r="E152" s="23">
        <f>E153+E163+E170</f>
        <v>1091722.615</v>
      </c>
      <c r="G152" s="39" t="s">
        <v>66</v>
      </c>
      <c r="H152" s="41">
        <f t="shared" si="11"/>
        <v>1091722.615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1091722.615</v>
      </c>
      <c r="D153" s="21">
        <f>D154+D157+D160</f>
        <v>1091722.615</v>
      </c>
      <c r="E153" s="21">
        <f>E154+E157+E160</f>
        <v>1091722.615</v>
      </c>
      <c r="G153" s="39" t="s">
        <v>585</v>
      </c>
      <c r="H153" s="41">
        <f t="shared" si="11"/>
        <v>1091722.615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1091722.615</v>
      </c>
      <c r="D154" s="2">
        <f>D155+D156</f>
        <v>1091722.615</v>
      </c>
      <c r="E154" s="2">
        <f>E155+E156</f>
        <v>1091722.615</v>
      </c>
      <c r="H154" s="41">
        <f t="shared" si="11"/>
        <v>1091722.615</v>
      </c>
    </row>
    <row r="155" spans="1:10" ht="15" customHeight="1" outlineLevel="2">
      <c r="A155" s="130"/>
      <c r="B155" s="129" t="s">
        <v>855</v>
      </c>
      <c r="C155" s="128">
        <v>90152.615000000005</v>
      </c>
      <c r="D155" s="128">
        <f>C155</f>
        <v>90152.615000000005</v>
      </c>
      <c r="E155" s="128">
        <f>D155</f>
        <v>90152.615000000005</v>
      </c>
      <c r="H155" s="41">
        <f t="shared" si="11"/>
        <v>90152.615000000005</v>
      </c>
    </row>
    <row r="156" spans="1:10" ht="15" customHeight="1" outlineLevel="2">
      <c r="A156" s="130"/>
      <c r="B156" s="129" t="s">
        <v>860</v>
      </c>
      <c r="C156" s="128">
        <v>1001570</v>
      </c>
      <c r="D156" s="128">
        <f>C156</f>
        <v>1001570</v>
      </c>
      <c r="E156" s="128">
        <f>D156</f>
        <v>1001570</v>
      </c>
      <c r="H156" s="41">
        <f t="shared" si="11"/>
        <v>1001570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127402.739</v>
      </c>
      <c r="D177" s="27">
        <f>D178</f>
        <v>127402.739</v>
      </c>
      <c r="E177" s="27">
        <f>E178</f>
        <v>127402.739</v>
      </c>
      <c r="G177" s="39" t="s">
        <v>216</v>
      </c>
      <c r="H177" s="41">
        <f t="shared" si="11"/>
        <v>127402.739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127402.739</v>
      </c>
      <c r="D178" s="21">
        <f>D179+D184+D188+D197+D200+D203+D215+D222+D228+D235+D238+D243+D250</f>
        <v>127402.739</v>
      </c>
      <c r="E178" s="21">
        <f>E179+E184+E188+E197+E200+E203+E215+E222+E228+E235+E238+E243+E250</f>
        <v>127402.739</v>
      </c>
      <c r="G178" s="39" t="s">
        <v>587</v>
      </c>
      <c r="H178" s="41">
        <f t="shared" si="11"/>
        <v>127402.739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44140.798999999999</v>
      </c>
      <c r="D203" s="2">
        <f>D204+D211+D213+D207</f>
        <v>44140.798999999999</v>
      </c>
      <c r="E203" s="2">
        <f>E204+E211+E213+E207</f>
        <v>44140.798999999999</v>
      </c>
    </row>
    <row r="204" spans="1:5" outlineLevel="2">
      <c r="A204" s="130">
        <v>1</v>
      </c>
      <c r="B204" s="129" t="s">
        <v>859</v>
      </c>
      <c r="C204" s="128">
        <f>C205+C206</f>
        <v>40000</v>
      </c>
      <c r="D204" s="128">
        <f>D205+D206</f>
        <v>40000</v>
      </c>
      <c r="E204" s="128">
        <f>E205+E206</f>
        <v>40000</v>
      </c>
    </row>
    <row r="205" spans="1:5" outlineLevel="3">
      <c r="A205" s="90"/>
      <c r="B205" s="89" t="s">
        <v>855</v>
      </c>
      <c r="C205" s="127">
        <v>40000</v>
      </c>
      <c r="D205" s="127">
        <f>C205</f>
        <v>40000</v>
      </c>
      <c r="E205" s="127">
        <f>D205</f>
        <v>40000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4140.799</v>
      </c>
      <c r="D207" s="128">
        <f>D209+D208+D210</f>
        <v>4140.799</v>
      </c>
      <c r="E207" s="128">
        <f>E209+E208+E210</f>
        <v>4140.799</v>
      </c>
    </row>
    <row r="208" spans="1:5" outlineLevel="3">
      <c r="A208" s="90"/>
      <c r="B208" s="89" t="s">
        <v>855</v>
      </c>
      <c r="C208" s="127">
        <v>4140.799</v>
      </c>
      <c r="D208" s="127">
        <f t="shared" ref="D208:E210" si="15">C208</f>
        <v>4140.799</v>
      </c>
      <c r="E208" s="127">
        <f t="shared" si="15"/>
        <v>4140.799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83261.94</v>
      </c>
      <c r="D250" s="2">
        <f>D251+D252</f>
        <v>83261.94</v>
      </c>
      <c r="E250" s="2">
        <f>E251+E252</f>
        <v>83261.94</v>
      </c>
    </row>
    <row r="251" spans="1:10" outlineLevel="3">
      <c r="A251" s="90"/>
      <c r="B251" s="89" t="s">
        <v>855</v>
      </c>
      <c r="C251" s="127">
        <v>83261.94</v>
      </c>
      <c r="D251" s="127">
        <f>C251</f>
        <v>83261.94</v>
      </c>
      <c r="E251" s="127">
        <f>D251</f>
        <v>83261.94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7069257.7830000008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3254999.96</v>
      </c>
      <c r="D257" s="37">
        <f>D258+D550</f>
        <v>3254999.96</v>
      </c>
      <c r="E257" s="37">
        <f>E258+E550</f>
        <v>3254999.96</v>
      </c>
      <c r="G257" s="39" t="s">
        <v>60</v>
      </c>
      <c r="H257" s="41">
        <f>C257</f>
        <v>3254999.96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3111260.227</v>
      </c>
      <c r="D258" s="36">
        <f>D259+D339+D483+D547</f>
        <v>3111260.227</v>
      </c>
      <c r="E258" s="36">
        <f>E259+E339+E483+E547</f>
        <v>3111260.227</v>
      </c>
      <c r="G258" s="39" t="s">
        <v>57</v>
      </c>
      <c r="H258" s="41">
        <f t="shared" ref="H258:H321" si="21">C258</f>
        <v>3111260.227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2559740</v>
      </c>
      <c r="D259" s="33">
        <f>D260+D263+D314</f>
        <v>2559740</v>
      </c>
      <c r="E259" s="33">
        <f>E260+E263+E314</f>
        <v>2559740</v>
      </c>
      <c r="G259" s="39" t="s">
        <v>590</v>
      </c>
      <c r="H259" s="41">
        <f t="shared" si="21"/>
        <v>2559740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2559740</v>
      </c>
      <c r="D263" s="32">
        <f>D264+D265+D289+D296+D298+D302+D305+D308+D313</f>
        <v>2559740</v>
      </c>
      <c r="E263" s="32">
        <f>E264+E265+E289+E296+E298+E302+E305+E308+E313</f>
        <v>2559740</v>
      </c>
      <c r="H263" s="41">
        <f t="shared" si="21"/>
        <v>2559740</v>
      </c>
    </row>
    <row r="264" spans="1:10" outlineLevel="2">
      <c r="A264" s="6">
        <v>1101</v>
      </c>
      <c r="B264" s="4" t="s">
        <v>34</v>
      </c>
      <c r="C264" s="5">
        <v>990000</v>
      </c>
      <c r="D264" s="5">
        <f>C264</f>
        <v>990000</v>
      </c>
      <c r="E264" s="5">
        <f>D264</f>
        <v>990000</v>
      </c>
      <c r="H264" s="41">
        <f t="shared" si="21"/>
        <v>990000</v>
      </c>
    </row>
    <row r="265" spans="1:10" outlineLevel="2">
      <c r="A265" s="6">
        <v>1101</v>
      </c>
      <c r="B265" s="4" t="s">
        <v>35</v>
      </c>
      <c r="C265" s="5">
        <f>SUM(C266:C288)</f>
        <v>1050000</v>
      </c>
      <c r="D265" s="5">
        <f>SUM(D266:D288)</f>
        <v>1050000</v>
      </c>
      <c r="E265" s="5">
        <f>SUM(E266:E288)</f>
        <v>1050000</v>
      </c>
      <c r="H265" s="41">
        <f t="shared" si="21"/>
        <v>1050000</v>
      </c>
    </row>
    <row r="266" spans="1:10" outlineLevel="3">
      <c r="A266" s="29"/>
      <c r="B266" s="28" t="s">
        <v>218</v>
      </c>
      <c r="C266" s="30">
        <v>65000</v>
      </c>
      <c r="D266" s="30">
        <f>C266</f>
        <v>65000</v>
      </c>
      <c r="E266" s="30">
        <f>D266</f>
        <v>65000</v>
      </c>
      <c r="H266" s="41">
        <f t="shared" si="21"/>
        <v>65000</v>
      </c>
    </row>
    <row r="267" spans="1:10" outlineLevel="3">
      <c r="A267" s="29"/>
      <c r="B267" s="28" t="s">
        <v>219</v>
      </c>
      <c r="C267" s="30">
        <v>779200</v>
      </c>
      <c r="D267" s="30">
        <f t="shared" ref="D267:E282" si="22">C267</f>
        <v>779200</v>
      </c>
      <c r="E267" s="30">
        <f t="shared" si="22"/>
        <v>779200</v>
      </c>
      <c r="H267" s="41">
        <f t="shared" si="21"/>
        <v>779200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1200</v>
      </c>
      <c r="D269" s="30">
        <f t="shared" si="22"/>
        <v>1200</v>
      </c>
      <c r="E269" s="30">
        <f t="shared" si="22"/>
        <v>1200</v>
      </c>
      <c r="H269" s="41">
        <f t="shared" si="21"/>
        <v>1200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23000</v>
      </c>
      <c r="D271" s="30">
        <f t="shared" si="22"/>
        <v>23000</v>
      </c>
      <c r="E271" s="30">
        <f t="shared" si="22"/>
        <v>23000</v>
      </c>
      <c r="H271" s="41">
        <f t="shared" si="21"/>
        <v>23000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10500</v>
      </c>
      <c r="D276" s="30">
        <f t="shared" si="22"/>
        <v>10500</v>
      </c>
      <c r="E276" s="30">
        <f t="shared" si="22"/>
        <v>10500</v>
      </c>
      <c r="H276" s="41">
        <f t="shared" si="21"/>
        <v>10500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13500</v>
      </c>
      <c r="D280" s="30">
        <f t="shared" si="22"/>
        <v>13500</v>
      </c>
      <c r="E280" s="30">
        <f t="shared" si="22"/>
        <v>13500</v>
      </c>
      <c r="H280" s="41">
        <f t="shared" si="21"/>
        <v>13500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100</v>
      </c>
      <c r="D283" s="30">
        <f t="shared" ref="D283:E288" si="23">C283</f>
        <v>100</v>
      </c>
      <c r="E283" s="30">
        <f t="shared" si="23"/>
        <v>100</v>
      </c>
      <c r="H283" s="41">
        <f t="shared" si="21"/>
        <v>100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150000</v>
      </c>
      <c r="D286" s="30">
        <f t="shared" si="23"/>
        <v>150000</v>
      </c>
      <c r="E286" s="30">
        <f t="shared" si="23"/>
        <v>150000</v>
      </c>
      <c r="H286" s="41">
        <f t="shared" si="21"/>
        <v>150000</v>
      </c>
    </row>
    <row r="287" spans="1:8" outlineLevel="3">
      <c r="A287" s="29"/>
      <c r="B287" s="28" t="s">
        <v>239</v>
      </c>
      <c r="C287" s="30">
        <v>7500</v>
      </c>
      <c r="D287" s="30">
        <f t="shared" si="23"/>
        <v>7500</v>
      </c>
      <c r="E287" s="30">
        <f t="shared" si="23"/>
        <v>7500</v>
      </c>
      <c r="H287" s="41">
        <f t="shared" si="21"/>
        <v>7500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16740</v>
      </c>
      <c r="D289" s="5">
        <f>SUM(D290:D295)</f>
        <v>16740</v>
      </c>
      <c r="E289" s="5">
        <f>SUM(E290:E295)</f>
        <v>16740</v>
      </c>
      <c r="H289" s="41">
        <f t="shared" si="21"/>
        <v>16740</v>
      </c>
    </row>
    <row r="290" spans="1:8" outlineLevel="3">
      <c r="A290" s="29"/>
      <c r="B290" s="28" t="s">
        <v>241</v>
      </c>
      <c r="C290" s="30">
        <v>11000</v>
      </c>
      <c r="D290" s="30">
        <f>C290</f>
        <v>11000</v>
      </c>
      <c r="E290" s="30">
        <f>D290</f>
        <v>11000</v>
      </c>
      <c r="H290" s="41">
        <f t="shared" si="21"/>
        <v>11000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2800</v>
      </c>
      <c r="D292" s="30">
        <f t="shared" si="24"/>
        <v>2800</v>
      </c>
      <c r="E292" s="30">
        <f t="shared" si="24"/>
        <v>2800</v>
      </c>
      <c r="H292" s="41">
        <f t="shared" si="21"/>
        <v>2800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2940</v>
      </c>
      <c r="D295" s="30">
        <f t="shared" si="24"/>
        <v>2940</v>
      </c>
      <c r="E295" s="30">
        <f t="shared" si="24"/>
        <v>2940</v>
      </c>
      <c r="H295" s="41">
        <f t="shared" si="21"/>
        <v>2940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72000</v>
      </c>
      <c r="D298" s="5">
        <f>SUM(D299:D301)</f>
        <v>72000</v>
      </c>
      <c r="E298" s="5">
        <f>SUM(E299:E301)</f>
        <v>72000</v>
      </c>
      <c r="H298" s="41">
        <f t="shared" si="21"/>
        <v>72000</v>
      </c>
    </row>
    <row r="299" spans="1:8" outlineLevel="3">
      <c r="A299" s="29"/>
      <c r="B299" s="28" t="s">
        <v>248</v>
      </c>
      <c r="C299" s="30">
        <v>30000</v>
      </c>
      <c r="D299" s="30">
        <f>C299</f>
        <v>30000</v>
      </c>
      <c r="E299" s="30">
        <f>D299</f>
        <v>30000</v>
      </c>
      <c r="H299" s="41">
        <f t="shared" si="21"/>
        <v>30000</v>
      </c>
    </row>
    <row r="300" spans="1:8" outlineLevel="3">
      <c r="A300" s="29"/>
      <c r="B300" s="28" t="s">
        <v>249</v>
      </c>
      <c r="C300" s="30">
        <v>42000</v>
      </c>
      <c r="D300" s="30">
        <f t="shared" ref="D300:E301" si="25">C300</f>
        <v>42000</v>
      </c>
      <c r="E300" s="30">
        <f t="shared" si="25"/>
        <v>42000</v>
      </c>
      <c r="H300" s="41">
        <f t="shared" si="21"/>
        <v>42000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10000</v>
      </c>
      <c r="D302" s="5">
        <f>SUM(D303:D304)</f>
        <v>10000</v>
      </c>
      <c r="E302" s="5">
        <f>SUM(E303:E304)</f>
        <v>10000</v>
      </c>
      <c r="H302" s="41">
        <f t="shared" si="21"/>
        <v>10000</v>
      </c>
    </row>
    <row r="303" spans="1:8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  <c r="H303" s="41">
        <f t="shared" si="21"/>
        <v>5000</v>
      </c>
    </row>
    <row r="304" spans="1:8" outlineLevel="3">
      <c r="A304" s="29"/>
      <c r="B304" s="28" t="s">
        <v>253</v>
      </c>
      <c r="C304" s="30">
        <v>5000</v>
      </c>
      <c r="D304" s="30">
        <f>C304</f>
        <v>5000</v>
      </c>
      <c r="E304" s="30">
        <f>D304</f>
        <v>5000</v>
      </c>
      <c r="H304" s="41">
        <f t="shared" si="21"/>
        <v>5000</v>
      </c>
    </row>
    <row r="305" spans="1:8" outlineLevel="2">
      <c r="A305" s="6">
        <v>1101</v>
      </c>
      <c r="B305" s="4" t="s">
        <v>38</v>
      </c>
      <c r="C305" s="5">
        <f>SUM(C306:C307)</f>
        <v>40000</v>
      </c>
      <c r="D305" s="5">
        <f>SUM(D306:D307)</f>
        <v>40000</v>
      </c>
      <c r="E305" s="5">
        <f>SUM(E306:E307)</f>
        <v>40000</v>
      </c>
      <c r="H305" s="41">
        <f t="shared" si="21"/>
        <v>40000</v>
      </c>
    </row>
    <row r="306" spans="1:8" outlineLevel="3">
      <c r="A306" s="29"/>
      <c r="B306" s="28" t="s">
        <v>254</v>
      </c>
      <c r="C306" s="30">
        <v>30000</v>
      </c>
      <c r="D306" s="30">
        <f>C306</f>
        <v>30000</v>
      </c>
      <c r="E306" s="30">
        <f>D306</f>
        <v>30000</v>
      </c>
      <c r="H306" s="41">
        <f t="shared" si="21"/>
        <v>30000</v>
      </c>
    </row>
    <row r="307" spans="1:8" outlineLevel="3">
      <c r="A307" s="29"/>
      <c r="B307" s="28" t="s">
        <v>255</v>
      </c>
      <c r="C307" s="30">
        <v>10000</v>
      </c>
      <c r="D307" s="30">
        <f>C307</f>
        <v>10000</v>
      </c>
      <c r="E307" s="30">
        <f>D307</f>
        <v>10000</v>
      </c>
      <c r="H307" s="41">
        <f t="shared" si="21"/>
        <v>10000</v>
      </c>
    </row>
    <row r="308" spans="1:8" outlineLevel="2">
      <c r="A308" s="6">
        <v>1101</v>
      </c>
      <c r="B308" s="4" t="s">
        <v>39</v>
      </c>
      <c r="C308" s="5">
        <f>SUM(C309:C312)</f>
        <v>380000</v>
      </c>
      <c r="D308" s="5">
        <f>SUM(D309:D312)</f>
        <v>380000</v>
      </c>
      <c r="E308" s="5">
        <f>SUM(E309:E312)</f>
        <v>380000</v>
      </c>
      <c r="H308" s="41">
        <f t="shared" si="21"/>
        <v>380000</v>
      </c>
    </row>
    <row r="309" spans="1:8" outlineLevel="3">
      <c r="A309" s="29"/>
      <c r="B309" s="28" t="s">
        <v>256</v>
      </c>
      <c r="C309" s="30">
        <v>270000</v>
      </c>
      <c r="D309" s="30">
        <f>C309</f>
        <v>270000</v>
      </c>
      <c r="E309" s="30">
        <f>D309</f>
        <v>270000</v>
      </c>
      <c r="H309" s="41">
        <f t="shared" si="21"/>
        <v>270000</v>
      </c>
    </row>
    <row r="310" spans="1:8" outlineLevel="3">
      <c r="A310" s="29"/>
      <c r="B310" s="28" t="s">
        <v>257</v>
      </c>
      <c r="C310" s="30">
        <v>85000</v>
      </c>
      <c r="D310" s="30">
        <f t="shared" ref="D310:E312" si="26">C310</f>
        <v>85000</v>
      </c>
      <c r="E310" s="30">
        <f t="shared" si="26"/>
        <v>85000</v>
      </c>
      <c r="H310" s="41">
        <f t="shared" si="21"/>
        <v>85000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25000</v>
      </c>
      <c r="D312" s="30">
        <f t="shared" si="26"/>
        <v>25000</v>
      </c>
      <c r="E312" s="30">
        <f t="shared" si="26"/>
        <v>25000</v>
      </c>
      <c r="H312" s="41">
        <f t="shared" si="21"/>
        <v>25000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457008</v>
      </c>
      <c r="D339" s="33">
        <f>D340+D444+D482</f>
        <v>457008</v>
      </c>
      <c r="E339" s="33">
        <f>E340+E444+E482</f>
        <v>457008</v>
      </c>
      <c r="G339" s="39" t="s">
        <v>591</v>
      </c>
      <c r="H339" s="41">
        <f t="shared" si="28"/>
        <v>457008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401808</v>
      </c>
      <c r="D340" s="32">
        <f>D341+D342+D343+D344+D347+D348+D353+D356+D357+D362+D367+BH290668+D371+D372+D373+D376+D377+D378+D382+D388+D391+D392+D395+D398+D399+D404+D407+D408+D409+D412+D415+D416+D419+D420+D421+D422+D429+D443</f>
        <v>401808</v>
      </c>
      <c r="E340" s="32">
        <f>E341+E342+E343+E344+E347+E348+E353+E356+E357+E362+E367+BI290668+E371+E372+E373+E376+E377+E378+E382+E388+E391+E392+E395+E398+E399+E404+E407+E408+E409+E412+E415+E416+E419+E420+E421+E422+E429+E443</f>
        <v>401808</v>
      </c>
      <c r="H340" s="41">
        <f t="shared" si="28"/>
        <v>401808</v>
      </c>
    </row>
    <row r="341" spans="1:10" outlineLevel="2">
      <c r="A341" s="6">
        <v>2201</v>
      </c>
      <c r="B341" s="34" t="s">
        <v>272</v>
      </c>
      <c r="C341" s="5">
        <v>900</v>
      </c>
      <c r="D341" s="5">
        <f>C341</f>
        <v>900</v>
      </c>
      <c r="E341" s="5">
        <f>D341</f>
        <v>900</v>
      </c>
      <c r="H341" s="41">
        <f t="shared" si="28"/>
        <v>900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outlineLevel="2">
      <c r="A348" s="6">
        <v>2201</v>
      </c>
      <c r="B348" s="4" t="s">
        <v>277</v>
      </c>
      <c r="C348" s="5">
        <f>SUM(C349:C352)</f>
        <v>143000</v>
      </c>
      <c r="D348" s="5">
        <f>SUM(D349:D352)</f>
        <v>143000</v>
      </c>
      <c r="E348" s="5">
        <f>SUM(E349:E352)</f>
        <v>143000</v>
      </c>
      <c r="H348" s="41">
        <f t="shared" si="28"/>
        <v>143000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15500</v>
      </c>
      <c r="D357" s="5">
        <f>SUM(D358:D361)</f>
        <v>15500</v>
      </c>
      <c r="E357" s="5">
        <f>SUM(E358:E361)</f>
        <v>15500</v>
      </c>
      <c r="H357" s="41">
        <f t="shared" si="28"/>
        <v>15500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2500</v>
      </c>
      <c r="D360" s="30">
        <f t="shared" si="35"/>
        <v>2500</v>
      </c>
      <c r="E360" s="30">
        <f t="shared" si="35"/>
        <v>2500</v>
      </c>
      <c r="H360" s="41">
        <f t="shared" si="28"/>
        <v>2500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16500</v>
      </c>
      <c r="D372" s="5">
        <f t="shared" si="37"/>
        <v>16500</v>
      </c>
      <c r="E372" s="5">
        <f t="shared" si="37"/>
        <v>16500</v>
      </c>
      <c r="H372" s="41">
        <f t="shared" si="28"/>
        <v>16500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6808</v>
      </c>
      <c r="D382" s="5">
        <f>SUM(D383:D387)</f>
        <v>6808</v>
      </c>
      <c r="E382" s="5">
        <f>SUM(E383:E387)</f>
        <v>6808</v>
      </c>
      <c r="H382" s="41">
        <f t="shared" si="28"/>
        <v>6808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3808</v>
      </c>
      <c r="D386" s="30">
        <f t="shared" si="40"/>
        <v>3808</v>
      </c>
      <c r="E386" s="30">
        <f t="shared" si="40"/>
        <v>3808</v>
      </c>
      <c r="H386" s="41">
        <f t="shared" ref="H386:H449" si="41">C386</f>
        <v>3808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48000</v>
      </c>
      <c r="D392" s="5">
        <f>SUM(D393:D394)</f>
        <v>48000</v>
      </c>
      <c r="E392" s="5">
        <f>SUM(E393:E394)</f>
        <v>48000</v>
      </c>
      <c r="H392" s="41">
        <f t="shared" si="41"/>
        <v>48000</v>
      </c>
    </row>
    <row r="393" spans="1:8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20000</v>
      </c>
      <c r="D404" s="5">
        <f>SUM(D405:D406)</f>
        <v>20000</v>
      </c>
      <c r="E404" s="5">
        <f>SUM(E405:E406)</f>
        <v>20000</v>
      </c>
      <c r="H404" s="41">
        <f t="shared" si="41"/>
        <v>20000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20000</v>
      </c>
      <c r="D406" s="30">
        <f t="shared" si="45"/>
        <v>20000</v>
      </c>
      <c r="E406" s="30">
        <f t="shared" si="45"/>
        <v>20000</v>
      </c>
      <c r="H406" s="41">
        <f t="shared" si="41"/>
        <v>20000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3500</v>
      </c>
      <c r="D422" s="5">
        <f>SUM(D423:D428)</f>
        <v>3500</v>
      </c>
      <c r="E422" s="5">
        <f>SUM(E423:E428)</f>
        <v>3500</v>
      </c>
      <c r="H422" s="41">
        <f t="shared" si="41"/>
        <v>3500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C445+C450+C455+C474+C480</f>
        <v>55200</v>
      </c>
      <c r="D444" s="32">
        <f>D445+D454+D455+D459+D462+D463+D468+D474+D477+D480+D481+D450</f>
        <v>55200</v>
      </c>
      <c r="E444" s="32">
        <f>E445+E454+E455+E459+E462+E463+E468+E474+E477+E480+E481+E450</f>
        <v>55200</v>
      </c>
      <c r="H444" s="41">
        <f t="shared" si="41"/>
        <v>55200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  <c r="H445" s="41">
        <f t="shared" si="41"/>
        <v>6000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22200</v>
      </c>
      <c r="D450" s="5">
        <f>SUM(D451:D453)</f>
        <v>22200</v>
      </c>
      <c r="E450" s="5">
        <f>SUM(E451:E453)</f>
        <v>22200</v>
      </c>
      <c r="H450" s="41">
        <f t="shared" ref="H450:H513" si="51">C450</f>
        <v>22200</v>
      </c>
    </row>
    <row r="451" spans="1:8" ht="15" customHeight="1" outlineLevel="3">
      <c r="A451" s="28"/>
      <c r="B451" s="28" t="s">
        <v>364</v>
      </c>
      <c r="C451" s="30">
        <v>7200</v>
      </c>
      <c r="D451" s="30">
        <f>C451</f>
        <v>7200</v>
      </c>
      <c r="E451" s="30">
        <f>D451</f>
        <v>7200</v>
      </c>
      <c r="H451" s="41">
        <f t="shared" si="51"/>
        <v>7200</v>
      </c>
    </row>
    <row r="452" spans="1:8" ht="15" customHeight="1" outlineLevel="3">
      <c r="A452" s="28"/>
      <c r="B452" s="28" t="s">
        <v>365</v>
      </c>
      <c r="C452" s="30">
        <v>15000</v>
      </c>
      <c r="D452" s="30">
        <f t="shared" ref="D452:E453" si="52">C452</f>
        <v>15000</v>
      </c>
      <c r="E452" s="30">
        <f t="shared" si="52"/>
        <v>15000</v>
      </c>
      <c r="H452" s="41">
        <f t="shared" si="51"/>
        <v>15000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81360</v>
      </c>
      <c r="D483" s="35">
        <f>D484+D504+D509+D522+D528+D538</f>
        <v>81360</v>
      </c>
      <c r="E483" s="35">
        <f>E484+E504+E509+E522+E528+E538</f>
        <v>81360</v>
      </c>
      <c r="G483" s="39" t="s">
        <v>592</v>
      </c>
      <c r="H483" s="41">
        <f t="shared" si="51"/>
        <v>81360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15860</v>
      </c>
      <c r="D484" s="32">
        <f>D485+D486+D490+D491+D494+D497+D500+D501+D502+D503</f>
        <v>15860</v>
      </c>
      <c r="E484" s="32">
        <f>E485+E486+E490+E491+E494+E497+E500+E501+E502+E503</f>
        <v>15860</v>
      </c>
      <c r="H484" s="41">
        <f t="shared" si="51"/>
        <v>15860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860</v>
      </c>
      <c r="D490" s="5">
        <f>C490</f>
        <v>860</v>
      </c>
      <c r="E490" s="5">
        <f>D490</f>
        <v>860</v>
      </c>
      <c r="H490" s="41">
        <f t="shared" si="51"/>
        <v>860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64500</v>
      </c>
      <c r="D509" s="32">
        <f>D510+D511+D512+D513+D517+D518+D519+D520+D521</f>
        <v>64500</v>
      </c>
      <c r="E509" s="32">
        <f>E510+E511+E512+E513+E517+E518+E519+E520+E521</f>
        <v>64500</v>
      </c>
      <c r="F509" s="51"/>
      <c r="H509" s="41">
        <f t="shared" si="51"/>
        <v>64500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f t="shared" si="62"/>
        <v>55000</v>
      </c>
      <c r="H520" s="41">
        <f t="shared" si="63"/>
        <v>55000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13152.227000000001</v>
      </c>
      <c r="D547" s="35">
        <f>D548+D549</f>
        <v>13152.227000000001</v>
      </c>
      <c r="E547" s="35">
        <f>E548+E549</f>
        <v>13152.227000000001</v>
      </c>
      <c r="G547" s="39" t="s">
        <v>593</v>
      </c>
      <c r="H547" s="41">
        <f t="shared" si="63"/>
        <v>13152.227000000001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13152.227000000001</v>
      </c>
      <c r="D548" s="32">
        <f>C548</f>
        <v>13152.227000000001</v>
      </c>
      <c r="E548" s="32">
        <f>D548</f>
        <v>13152.227000000001</v>
      </c>
      <c r="H548" s="41">
        <f t="shared" si="63"/>
        <v>13152.227000000001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143739.73300000001</v>
      </c>
      <c r="D550" s="36">
        <f>D551</f>
        <v>143739.73300000001</v>
      </c>
      <c r="E550" s="36">
        <f>E551</f>
        <v>143739.73300000001</v>
      </c>
      <c r="G550" s="39" t="s">
        <v>59</v>
      </c>
      <c r="H550" s="41">
        <f t="shared" si="63"/>
        <v>143739.73300000001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143739.73300000001</v>
      </c>
      <c r="D551" s="33">
        <f>D552+D556</f>
        <v>143739.73300000001</v>
      </c>
      <c r="E551" s="33">
        <f>E552+E556</f>
        <v>143739.73300000001</v>
      </c>
      <c r="G551" s="39" t="s">
        <v>594</v>
      </c>
      <c r="H551" s="41">
        <f t="shared" si="63"/>
        <v>143739.73300000001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143739.73300000001</v>
      </c>
      <c r="D552" s="32">
        <f>SUM(D553:D555)</f>
        <v>143739.73300000001</v>
      </c>
      <c r="E552" s="32">
        <f>SUM(E553:E555)</f>
        <v>143739.73300000001</v>
      </c>
      <c r="H552" s="41">
        <f t="shared" si="63"/>
        <v>143739.73300000001</v>
      </c>
    </row>
    <row r="553" spans="1:10" outlineLevel="2" collapsed="1">
      <c r="A553" s="6">
        <v>5500</v>
      </c>
      <c r="B553" s="4" t="s">
        <v>458</v>
      </c>
      <c r="C553" s="5">
        <v>143739.73300000001</v>
      </c>
      <c r="D553" s="5">
        <f t="shared" ref="D553:E555" si="67">C553</f>
        <v>143739.73300000001</v>
      </c>
      <c r="E553" s="5">
        <f t="shared" si="67"/>
        <v>143739.73300000001</v>
      </c>
      <c r="H553" s="41">
        <f t="shared" si="63"/>
        <v>143739.73300000001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3814257.8230000008</v>
      </c>
      <c r="D559" s="37">
        <f>D560+D716+D725</f>
        <v>3814257.8230000008</v>
      </c>
      <c r="E559" s="37">
        <f>E560+E716+E725</f>
        <v>3814257.3230000008</v>
      </c>
      <c r="G559" s="39" t="s">
        <v>62</v>
      </c>
      <c r="H559" s="41">
        <f t="shared" si="63"/>
        <v>3814257.8230000008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3376259.1170000006</v>
      </c>
      <c r="D560" s="36">
        <f>D561+D638+D642+D645</f>
        <v>3376259.1170000006</v>
      </c>
      <c r="E560" s="36">
        <f>E561+E638+E642+E645</f>
        <v>3376258.6170000006</v>
      </c>
      <c r="G560" s="39" t="s">
        <v>61</v>
      </c>
      <c r="H560" s="41">
        <f t="shared" si="63"/>
        <v>3376259.1170000006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3376259.1170000006</v>
      </c>
      <c r="D561" s="38">
        <f>D562+D567+D568+D569+D576+D577+D581+D584+D585+D586+D587+D592+D595+D599+D603+D610+D616+D628</f>
        <v>3376259.1170000006</v>
      </c>
      <c r="E561" s="38">
        <f>E562+E567+E568+E569+E576+E577+E581+E584+E585+E586+E587+E592+E595+E599+E603+E610+E616+E628</f>
        <v>3376258.6170000006</v>
      </c>
      <c r="G561" s="39" t="s">
        <v>595</v>
      </c>
      <c r="H561" s="41">
        <f t="shared" si="63"/>
        <v>3376259.1170000006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45971.106</v>
      </c>
      <c r="D562" s="32">
        <f>SUM(D563:D566)</f>
        <v>45971.106</v>
      </c>
      <c r="E562" s="32">
        <f>SUM(E563:E566)</f>
        <v>45971.106</v>
      </c>
      <c r="H562" s="41">
        <f t="shared" si="63"/>
        <v>45971.106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45971.106</v>
      </c>
      <c r="D566" s="5">
        <f t="shared" si="68"/>
        <v>45971.106</v>
      </c>
      <c r="E566" s="5">
        <f t="shared" si="68"/>
        <v>45971.106</v>
      </c>
      <c r="H566" s="41">
        <f t="shared" si="63"/>
        <v>45971.106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330000</v>
      </c>
      <c r="D569" s="32">
        <f>SUM(D570:D575)</f>
        <v>330000</v>
      </c>
      <c r="E569" s="32">
        <f>SUM(E570:E575)</f>
        <v>330000</v>
      </c>
      <c r="H569" s="41">
        <f t="shared" si="63"/>
        <v>330000</v>
      </c>
    </row>
    <row r="570" spans="1:10" outlineLevel="2">
      <c r="A570" s="7">
        <v>6603</v>
      </c>
      <c r="B570" s="4" t="s">
        <v>474</v>
      </c>
      <c r="C570" s="5">
        <v>190000</v>
      </c>
      <c r="D570" s="5">
        <f>C570</f>
        <v>190000</v>
      </c>
      <c r="E570" s="5">
        <f>D570</f>
        <v>190000</v>
      </c>
      <c r="H570" s="41">
        <f t="shared" si="63"/>
        <v>190000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140000</v>
      </c>
      <c r="D572" s="5">
        <f t="shared" si="69"/>
        <v>140000</v>
      </c>
      <c r="E572" s="5">
        <f t="shared" si="69"/>
        <v>140000</v>
      </c>
      <c r="H572" s="41">
        <f t="shared" si="63"/>
        <v>140000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50094.536</v>
      </c>
      <c r="D577" s="32">
        <f>SUM(D578:D580)</f>
        <v>50094.536</v>
      </c>
      <c r="E577" s="32">
        <f>SUM(E578:E580)</f>
        <v>50094.536</v>
      </c>
      <c r="H577" s="41">
        <f t="shared" si="63"/>
        <v>50094.536</v>
      </c>
    </row>
    <row r="578" spans="1:8" outlineLevel="2">
      <c r="A578" s="7">
        <v>6605</v>
      </c>
      <c r="B578" s="4" t="s">
        <v>482</v>
      </c>
      <c r="C578" s="5">
        <v>94.536000000000001</v>
      </c>
      <c r="D578" s="5">
        <f t="shared" ref="D578:E580" si="70">C578</f>
        <v>94.536000000000001</v>
      </c>
      <c r="E578" s="5">
        <f t="shared" si="70"/>
        <v>94.536000000000001</v>
      </c>
      <c r="H578" s="41">
        <f t="shared" ref="H578:H641" si="71">C578</f>
        <v>94.536000000000001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50000</v>
      </c>
      <c r="D580" s="5">
        <f t="shared" si="70"/>
        <v>50000</v>
      </c>
      <c r="E580" s="5">
        <f t="shared" si="70"/>
        <v>50000</v>
      </c>
      <c r="H580" s="41">
        <f t="shared" si="71"/>
        <v>50000</v>
      </c>
    </row>
    <row r="581" spans="1:8" outlineLevel="1">
      <c r="A581" s="150" t="s">
        <v>485</v>
      </c>
      <c r="B581" s="151"/>
      <c r="C581" s="32">
        <f>SUM(C582:C583)</f>
        <v>517170.44199999998</v>
      </c>
      <c r="D581" s="32">
        <f>SUM(D582:D583)</f>
        <v>517170.44199999998</v>
      </c>
      <c r="E581" s="32">
        <f>SUM(E582:E583)</f>
        <v>517170.44199999998</v>
      </c>
      <c r="H581" s="41">
        <f t="shared" si="71"/>
        <v>517170.44199999998</v>
      </c>
    </row>
    <row r="582" spans="1:8" outlineLevel="2">
      <c r="A582" s="7">
        <v>6606</v>
      </c>
      <c r="B582" s="4" t="s">
        <v>486</v>
      </c>
      <c r="C582" s="5">
        <v>517170.44199999998</v>
      </c>
      <c r="D582" s="5">
        <f t="shared" ref="D582:E586" si="72">C582</f>
        <v>517170.44199999998</v>
      </c>
      <c r="E582" s="5">
        <f t="shared" si="72"/>
        <v>517170.44199999998</v>
      </c>
      <c r="H582" s="41">
        <f t="shared" si="71"/>
        <v>517170.44199999998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168646.85</v>
      </c>
      <c r="D585" s="32">
        <f t="shared" si="72"/>
        <v>168646.85</v>
      </c>
      <c r="E585" s="32">
        <f t="shared" si="72"/>
        <v>168646.85</v>
      </c>
      <c r="H585" s="41">
        <f t="shared" si="71"/>
        <v>168646.85</v>
      </c>
    </row>
    <row r="586" spans="1:8" outlineLevel="1" collapsed="1">
      <c r="A586" s="150" t="s">
        <v>490</v>
      </c>
      <c r="B586" s="151"/>
      <c r="C586" s="32">
        <v>127510.607</v>
      </c>
      <c r="D586" s="32">
        <f t="shared" si="72"/>
        <v>127510.607</v>
      </c>
      <c r="E586" s="32">
        <f t="shared" si="72"/>
        <v>127510.607</v>
      </c>
      <c r="H586" s="41">
        <f t="shared" si="71"/>
        <v>127510.607</v>
      </c>
    </row>
    <row r="587" spans="1:8" outlineLevel="1">
      <c r="A587" s="150" t="s">
        <v>491</v>
      </c>
      <c r="B587" s="151"/>
      <c r="C587" s="32">
        <f>SUM(C588:C591)</f>
        <v>35230.195999999996</v>
      </c>
      <c r="D587" s="32">
        <f>SUM(D588:D591)</f>
        <v>35230.195999999996</v>
      </c>
      <c r="E587" s="32">
        <f>SUM(E588:E591)</f>
        <v>35230.195999999996</v>
      </c>
      <c r="H587" s="41">
        <f t="shared" si="71"/>
        <v>35230.195999999996</v>
      </c>
    </row>
    <row r="588" spans="1:8" outlineLevel="2">
      <c r="A588" s="7">
        <v>6610</v>
      </c>
      <c r="B588" s="4" t="s">
        <v>492</v>
      </c>
      <c r="C588" s="5">
        <v>3998.89</v>
      </c>
      <c r="D588" s="5">
        <f>C588</f>
        <v>3998.89</v>
      </c>
      <c r="E588" s="5">
        <f>D588</f>
        <v>3998.89</v>
      </c>
      <c r="H588" s="41">
        <f t="shared" si="71"/>
        <v>3998.89</v>
      </c>
    </row>
    <row r="589" spans="1:8" outlineLevel="2">
      <c r="A589" s="7">
        <v>6610</v>
      </c>
      <c r="B589" s="4" t="s">
        <v>493</v>
      </c>
      <c r="C589" s="5">
        <v>10434.306</v>
      </c>
      <c r="D589" s="5">
        <f t="shared" ref="D589:E591" si="73">C589</f>
        <v>10434.306</v>
      </c>
      <c r="E589" s="5">
        <f t="shared" si="73"/>
        <v>10434.306</v>
      </c>
      <c r="H589" s="41">
        <f t="shared" si="71"/>
        <v>10434.306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20797</v>
      </c>
      <c r="D591" s="5">
        <f t="shared" si="73"/>
        <v>20797</v>
      </c>
      <c r="E591" s="5">
        <f t="shared" si="73"/>
        <v>20797</v>
      </c>
      <c r="H591" s="41">
        <f t="shared" si="71"/>
        <v>20797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1493063.692</v>
      </c>
      <c r="D599" s="32">
        <f>SUM(D600:D602)</f>
        <v>1493063.692</v>
      </c>
      <c r="E599" s="32">
        <f>SUM(E600:E602)</f>
        <v>1493063.692</v>
      </c>
      <c r="H599" s="41">
        <f t="shared" si="71"/>
        <v>1493063.692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1493063.692</v>
      </c>
      <c r="D601" s="5">
        <f t="shared" si="75"/>
        <v>1493063.692</v>
      </c>
      <c r="E601" s="5">
        <f t="shared" si="75"/>
        <v>1493063.692</v>
      </c>
      <c r="H601" s="41">
        <f t="shared" si="71"/>
        <v>1493063.692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30944.106</v>
      </c>
      <c r="D610" s="32">
        <f>SUM(D611:D615)</f>
        <v>30944.106</v>
      </c>
      <c r="E610" s="32">
        <f>SUM(E611:E615)</f>
        <v>30943.606</v>
      </c>
      <c r="H610" s="41">
        <f t="shared" si="71"/>
        <v>30944.106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21726.366000000002</v>
      </c>
      <c r="D612" s="5">
        <f t="shared" ref="D612:E615" si="77">C612</f>
        <v>21726.366000000002</v>
      </c>
      <c r="E612" s="5">
        <v>8207.6059999999998</v>
      </c>
      <c r="H612" s="41">
        <f t="shared" si="71"/>
        <v>21726.366000000002</v>
      </c>
    </row>
    <row r="613" spans="1:8" outlineLevel="2">
      <c r="A613" s="7">
        <v>6615</v>
      </c>
      <c r="B613" s="4" t="s">
        <v>516</v>
      </c>
      <c r="C613" s="5">
        <v>9217.74</v>
      </c>
      <c r="D613" s="5">
        <f t="shared" si="77"/>
        <v>9217.74</v>
      </c>
      <c r="E613" s="5">
        <v>22736</v>
      </c>
      <c r="H613" s="41">
        <f t="shared" si="71"/>
        <v>9217.74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192252.38800000001</v>
      </c>
      <c r="D616" s="32">
        <f>SUM(D617:D627)</f>
        <v>192252.38800000001</v>
      </c>
      <c r="E616" s="32">
        <f>SUM(E617:E627)</f>
        <v>192252.38800000001</v>
      </c>
      <c r="H616" s="41">
        <f t="shared" si="71"/>
        <v>192252.38800000001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164317.38</v>
      </c>
      <c r="D620" s="5">
        <f t="shared" si="78"/>
        <v>164317.38</v>
      </c>
      <c r="E620" s="5">
        <f t="shared" si="78"/>
        <v>164317.38</v>
      </c>
      <c r="H620" s="41">
        <f t="shared" si="71"/>
        <v>164317.38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27935.008000000002</v>
      </c>
      <c r="D626" s="5">
        <f t="shared" si="78"/>
        <v>27935.008000000002</v>
      </c>
      <c r="E626" s="5">
        <f t="shared" si="78"/>
        <v>27935.008000000002</v>
      </c>
      <c r="H626" s="41">
        <f t="shared" si="71"/>
        <v>27935.008000000002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385375.19400000002</v>
      </c>
      <c r="D628" s="32">
        <f>SUM(D629:D637)</f>
        <v>385375.19400000002</v>
      </c>
      <c r="E628" s="32">
        <f>SUM(E629:E637)</f>
        <v>385375.19400000002</v>
      </c>
      <c r="H628" s="41">
        <f t="shared" si="71"/>
        <v>385375.19400000002</v>
      </c>
    </row>
    <row r="629" spans="1:10" outlineLevel="2">
      <c r="A629" s="7">
        <v>6617</v>
      </c>
      <c r="B629" s="4" t="s">
        <v>532</v>
      </c>
      <c r="C629" s="5">
        <v>385375.19400000002</v>
      </c>
      <c r="D629" s="5">
        <f>C629</f>
        <v>385375.19400000002</v>
      </c>
      <c r="E629" s="5">
        <f>D629</f>
        <v>385375.19400000002</v>
      </c>
      <c r="H629" s="41">
        <f t="shared" si="71"/>
        <v>385375.19400000002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310595.967</v>
      </c>
      <c r="D716" s="36">
        <f>D717</f>
        <v>310595.967</v>
      </c>
      <c r="E716" s="36">
        <f>E717</f>
        <v>310595.967</v>
      </c>
      <c r="G716" s="39" t="s">
        <v>66</v>
      </c>
      <c r="H716" s="41">
        <f t="shared" si="92"/>
        <v>310595.967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310595.967</v>
      </c>
      <c r="D717" s="33">
        <f>D718+D722</f>
        <v>310595.967</v>
      </c>
      <c r="E717" s="33">
        <f>E718+E722</f>
        <v>310595.967</v>
      </c>
      <c r="G717" s="39" t="s">
        <v>599</v>
      </c>
      <c r="H717" s="41">
        <f t="shared" si="92"/>
        <v>310595.967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310595.967</v>
      </c>
      <c r="D718" s="31">
        <f>SUM(D719:D721)</f>
        <v>310595.967</v>
      </c>
      <c r="E718" s="31">
        <f>SUM(E719:E721)</f>
        <v>310595.967</v>
      </c>
      <c r="H718" s="41">
        <f t="shared" si="92"/>
        <v>310595.967</v>
      </c>
    </row>
    <row r="719" spans="1:10" ht="15" customHeight="1" outlineLevel="2">
      <c r="A719" s="6">
        <v>10950</v>
      </c>
      <c r="B719" s="4" t="s">
        <v>572</v>
      </c>
      <c r="C719" s="5">
        <v>310595.967</v>
      </c>
      <c r="D719" s="5">
        <f>C719</f>
        <v>310595.967</v>
      </c>
      <c r="E719" s="5">
        <f>D719</f>
        <v>310595.967</v>
      </c>
      <c r="H719" s="41">
        <f t="shared" si="92"/>
        <v>310595.967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127402.739</v>
      </c>
      <c r="D725" s="36">
        <f>D726</f>
        <v>127402.739</v>
      </c>
      <c r="E725" s="36">
        <f>E726</f>
        <v>127402.739</v>
      </c>
      <c r="G725" s="39" t="s">
        <v>216</v>
      </c>
      <c r="H725" s="41">
        <f t="shared" si="92"/>
        <v>127402.739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127402.739</v>
      </c>
      <c r="D726" s="33">
        <f>D727+D730+D733+D739+D741+D743+D750+D755+D760+D765+D767+D771+D777</f>
        <v>127402.739</v>
      </c>
      <c r="E726" s="33">
        <f>E727+E730+E733+E739+E741+E743+E750+E755+E760+E765+E767+E771+E777</f>
        <v>127402.739</v>
      </c>
      <c r="G726" s="39" t="s">
        <v>600</v>
      </c>
      <c r="H726" s="41">
        <f t="shared" si="92"/>
        <v>127402.739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40000</v>
      </c>
      <c r="D743" s="31">
        <f>D744+D748+D749+D746</f>
        <v>40000</v>
      </c>
      <c r="E743" s="31">
        <f>E744+E748+E749+E746</f>
        <v>40000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40000</v>
      </c>
      <c r="D746" s="5">
        <f>D747</f>
        <v>40000</v>
      </c>
      <c r="E746" s="5">
        <f>E747</f>
        <v>40000</v>
      </c>
    </row>
    <row r="747" spans="1:5" outlineLevel="3">
      <c r="A747" s="29"/>
      <c r="B747" s="28" t="s">
        <v>838</v>
      </c>
      <c r="C747" s="30">
        <v>40000</v>
      </c>
      <c r="D747" s="30">
        <f t="shared" ref="D747:E749" si="97">C747</f>
        <v>40000</v>
      </c>
      <c r="E747" s="30">
        <f t="shared" si="97"/>
        <v>40000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0">C762</f>
        <v>4140.799</v>
      </c>
      <c r="E762" s="30">
        <f t="shared" si="100"/>
        <v>4140.799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83261.94</v>
      </c>
      <c r="D777" s="31">
        <f>D778</f>
        <v>83261.94</v>
      </c>
      <c r="E777" s="31">
        <f>E778</f>
        <v>83261.94</v>
      </c>
    </row>
    <row r="778" spans="1:5" outlineLevel="2">
      <c r="A778" s="6"/>
      <c r="B778" s="4" t="s">
        <v>816</v>
      </c>
      <c r="C778" s="5">
        <v>83261.94</v>
      </c>
      <c r="D778" s="5">
        <f>C778</f>
        <v>83261.94</v>
      </c>
      <c r="E778" s="5">
        <f>D778</f>
        <v>83261.94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81" workbookViewId="0">
      <selection activeCell="E602" sqref="E60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" customWidth="1"/>
    <col min="4" max="5" width="15.28515625" bestFit="1" customWidth="1"/>
    <col min="7" max="7" width="15.5703125" bestFit="1" customWidth="1"/>
    <col min="8" max="8" width="29.1406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6221427.4979999997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3910000</v>
      </c>
      <c r="D2" s="26">
        <f>D3+D67</f>
        <v>3910000</v>
      </c>
      <c r="E2" s="26">
        <f>E3+E67</f>
        <v>3910000</v>
      </c>
      <c r="G2" s="39" t="s">
        <v>60</v>
      </c>
      <c r="H2" s="41">
        <f>C2</f>
        <v>3910000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1968000</v>
      </c>
      <c r="D3" s="23">
        <f>D4+D11+D38+D61</f>
        <v>1968000</v>
      </c>
      <c r="E3" s="23">
        <f>E4+E11+E38+E61</f>
        <v>1968000</v>
      </c>
      <c r="G3" s="39" t="s">
        <v>57</v>
      </c>
      <c r="H3" s="41">
        <f t="shared" ref="H3:H66" si="0">C3</f>
        <v>1968000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890000</v>
      </c>
      <c r="D4" s="21">
        <f>SUM(D5:D10)</f>
        <v>890000</v>
      </c>
      <c r="E4" s="21">
        <f>SUM(E5:E10)</f>
        <v>890000</v>
      </c>
      <c r="F4" s="17"/>
      <c r="G4" s="39" t="s">
        <v>53</v>
      </c>
      <c r="H4" s="41">
        <f t="shared" si="0"/>
        <v>890000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605000</v>
      </c>
      <c r="D11" s="21">
        <f>SUM(D12:D37)</f>
        <v>605000</v>
      </c>
      <c r="E11" s="21">
        <f>SUM(E12:E37)</f>
        <v>605000</v>
      </c>
      <c r="F11" s="17"/>
      <c r="G11" s="39" t="s">
        <v>54</v>
      </c>
      <c r="H11" s="41">
        <f t="shared" si="0"/>
        <v>605000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368000</v>
      </c>
      <c r="D12" s="2">
        <f>C12</f>
        <v>368000</v>
      </c>
      <c r="E12" s="2">
        <f>D12</f>
        <v>368000</v>
      </c>
      <c r="H12" s="41">
        <f t="shared" si="0"/>
        <v>368000</v>
      </c>
    </row>
    <row r="13" spans="1:14" outlineLevel="1">
      <c r="A13" s="3">
        <v>2102</v>
      </c>
      <c r="B13" s="1" t="s">
        <v>126</v>
      </c>
      <c r="C13" s="2">
        <v>90000</v>
      </c>
      <c r="D13" s="2">
        <f t="shared" ref="D13:E28" si="2">C13</f>
        <v>90000</v>
      </c>
      <c r="E13" s="2">
        <f t="shared" si="2"/>
        <v>90000</v>
      </c>
      <c r="H13" s="41">
        <f t="shared" si="0"/>
        <v>90000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40000</v>
      </c>
      <c r="D17" s="2">
        <f t="shared" si="2"/>
        <v>40000</v>
      </c>
      <c r="E17" s="2">
        <f t="shared" si="2"/>
        <v>40000</v>
      </c>
      <c r="H17" s="41">
        <f t="shared" si="0"/>
        <v>40000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12000</v>
      </c>
      <c r="D35" s="2">
        <f t="shared" si="3"/>
        <v>12000</v>
      </c>
      <c r="E35" s="2">
        <f t="shared" si="3"/>
        <v>12000</v>
      </c>
      <c r="H35" s="41">
        <f t="shared" si="0"/>
        <v>12000</v>
      </c>
    </row>
    <row r="36" spans="1:10" outlineLevel="1">
      <c r="A36" s="3">
        <v>2406</v>
      </c>
      <c r="B36" s="1" t="s">
        <v>9</v>
      </c>
      <c r="C36" s="2">
        <v>55000</v>
      </c>
      <c r="D36" s="2">
        <f t="shared" si="3"/>
        <v>55000</v>
      </c>
      <c r="E36" s="2">
        <f t="shared" si="3"/>
        <v>55000</v>
      </c>
      <c r="H36" s="41">
        <f t="shared" si="0"/>
        <v>55000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473000</v>
      </c>
      <c r="D38" s="21">
        <f>SUM(D39:D60)</f>
        <v>473000</v>
      </c>
      <c r="E38" s="21">
        <f>SUM(E39:E60)</f>
        <v>473000</v>
      </c>
      <c r="G38" s="39" t="s">
        <v>55</v>
      </c>
      <c r="H38" s="41">
        <f t="shared" si="0"/>
        <v>473000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15000</v>
      </c>
      <c r="D46" s="2">
        <f t="shared" si="4"/>
        <v>15000</v>
      </c>
      <c r="E46" s="2">
        <f t="shared" si="4"/>
        <v>15000</v>
      </c>
      <c r="H46" s="41">
        <f t="shared" si="0"/>
        <v>15000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250000</v>
      </c>
      <c r="D55" s="2">
        <f t="shared" si="4"/>
        <v>250000</v>
      </c>
      <c r="E55" s="2">
        <f t="shared" si="4"/>
        <v>250000</v>
      </c>
      <c r="H55" s="41">
        <f t="shared" si="0"/>
        <v>250000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1942000</v>
      </c>
      <c r="D67" s="25">
        <f>D97+D68</f>
        <v>1942000</v>
      </c>
      <c r="E67" s="25">
        <f>E97+E68</f>
        <v>1942000</v>
      </c>
      <c r="G67" s="39" t="s">
        <v>59</v>
      </c>
      <c r="H67" s="41">
        <f t="shared" ref="H67:H130" si="7">C67</f>
        <v>1942000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350000</v>
      </c>
      <c r="D68" s="21">
        <f>SUM(D69:D96)</f>
        <v>350000</v>
      </c>
      <c r="E68" s="21">
        <f>SUM(E69:E96)</f>
        <v>350000</v>
      </c>
      <c r="G68" s="39" t="s">
        <v>56</v>
      </c>
      <c r="H68" s="41">
        <f t="shared" si="7"/>
        <v>350000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1592000</v>
      </c>
      <c r="D97" s="21">
        <f>SUM(D98:D113)</f>
        <v>1592000</v>
      </c>
      <c r="E97" s="21">
        <f>SUM(E98:E113)</f>
        <v>1592000</v>
      </c>
      <c r="G97" s="39" t="s">
        <v>58</v>
      </c>
      <c r="H97" s="41">
        <f t="shared" si="7"/>
        <v>1592000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20000</v>
      </c>
      <c r="D106" s="2">
        <f t="shared" si="10"/>
        <v>20000</v>
      </c>
      <c r="E106" s="2">
        <f t="shared" si="10"/>
        <v>20000</v>
      </c>
      <c r="H106" s="41">
        <f t="shared" si="7"/>
        <v>20000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2311427.4980000001</v>
      </c>
      <c r="D114" s="26">
        <f>D115+D152+D177</f>
        <v>2311427.4980000001</v>
      </c>
      <c r="E114" s="26">
        <f>E115+E152+E177</f>
        <v>3460120.8530000001</v>
      </c>
      <c r="G114" s="39" t="s">
        <v>62</v>
      </c>
      <c r="H114" s="41">
        <f t="shared" si="7"/>
        <v>2311427.4980000001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1982465.0920000002</v>
      </c>
      <c r="D115" s="23">
        <f>D116+D135</f>
        <v>1982465.0920000002</v>
      </c>
      <c r="E115" s="23">
        <f>E116+E135</f>
        <v>3108000.9190000002</v>
      </c>
      <c r="G115" s="39" t="s">
        <v>61</v>
      </c>
      <c r="H115" s="41">
        <f t="shared" si="7"/>
        <v>1982465.0920000002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260094.16700000002</v>
      </c>
      <c r="D116" s="21">
        <f>D117+D120+D123+D126+D129+D132</f>
        <v>260094.16700000002</v>
      </c>
      <c r="E116" s="21">
        <f>E117+E120+E123+E126+E129+E132</f>
        <v>1312414.9940000002</v>
      </c>
      <c r="G116" s="39" t="s">
        <v>583</v>
      </c>
      <c r="H116" s="41">
        <f t="shared" si="7"/>
        <v>260094.16700000002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124726.436</v>
      </c>
      <c r="D117" s="2">
        <f>D118+D119</f>
        <v>124726.436</v>
      </c>
      <c r="E117" s="2">
        <f>E118+E119</f>
        <v>895485</v>
      </c>
      <c r="H117" s="41">
        <f t="shared" si="7"/>
        <v>124726.436</v>
      </c>
    </row>
    <row r="118" spans="1:10" ht="15" customHeight="1" outlineLevel="2">
      <c r="A118" s="130"/>
      <c r="B118" s="129" t="s">
        <v>855</v>
      </c>
      <c r="C118" s="128">
        <v>124726.436</v>
      </c>
      <c r="D118" s="128">
        <f>C118</f>
        <v>124726.436</v>
      </c>
      <c r="E118" s="128">
        <v>895485</v>
      </c>
      <c r="H118" s="41">
        <f t="shared" si="7"/>
        <v>124726.436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118437.73699999999</v>
      </c>
      <c r="D123" s="2">
        <f>D124+D125</f>
        <v>118437.73699999999</v>
      </c>
      <c r="E123" s="2">
        <f>E124+E125</f>
        <v>400000</v>
      </c>
      <c r="H123" s="41">
        <f t="shared" si="7"/>
        <v>118437.73699999999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118437.73699999999</v>
      </c>
      <c r="D125" s="128">
        <f>C125</f>
        <v>118437.73699999999</v>
      </c>
      <c r="E125" s="128">
        <v>400000</v>
      </c>
      <c r="H125" s="41">
        <f t="shared" si="7"/>
        <v>118437.73699999999</v>
      </c>
    </row>
    <row r="126" spans="1:10" ht="15" customHeight="1" outlineLevel="1">
      <c r="A126" s="3">
        <v>7001</v>
      </c>
      <c r="B126" s="1" t="s">
        <v>199</v>
      </c>
      <c r="C126" s="2">
        <f>C127+C128</f>
        <v>16784.144</v>
      </c>
      <c r="D126" s="2">
        <f>D127+D128</f>
        <v>16784.144</v>
      </c>
      <c r="E126" s="2">
        <f>E127+E128</f>
        <v>16784.144</v>
      </c>
      <c r="H126" s="41">
        <f t="shared" si="7"/>
        <v>16784.144</v>
      </c>
    </row>
    <row r="127" spans="1:10" ht="15" customHeight="1" outlineLevel="2">
      <c r="A127" s="130"/>
      <c r="B127" s="129" t="s">
        <v>855</v>
      </c>
      <c r="C127" s="128">
        <v>16784.144</v>
      </c>
      <c r="D127" s="128">
        <f>C127</f>
        <v>16784.144</v>
      </c>
      <c r="E127" s="128">
        <f>D127</f>
        <v>16784.144</v>
      </c>
      <c r="H127" s="41">
        <f t="shared" si="7"/>
        <v>16784.144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145.85</v>
      </c>
      <c r="D132" s="2">
        <f>D133+D134</f>
        <v>145.85</v>
      </c>
      <c r="E132" s="2">
        <f>E133+E134</f>
        <v>145.85</v>
      </c>
      <c r="H132" s="41">
        <f t="shared" si="11"/>
        <v>145.85</v>
      </c>
    </row>
    <row r="133" spans="1:10" ht="15" customHeight="1" outlineLevel="2">
      <c r="A133" s="130"/>
      <c r="B133" s="129" t="s">
        <v>855</v>
      </c>
      <c r="C133" s="128">
        <v>145.85</v>
      </c>
      <c r="D133" s="128">
        <f>C133</f>
        <v>145.85</v>
      </c>
      <c r="E133" s="128">
        <f>D133</f>
        <v>145.85</v>
      </c>
      <c r="H133" s="41">
        <f t="shared" si="11"/>
        <v>145.85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1722370.925</v>
      </c>
      <c r="D135" s="21">
        <f>D136+D140+D143+D146+D149</f>
        <v>1722370.925</v>
      </c>
      <c r="E135" s="21">
        <f>E136+E140+E143+E146+E149</f>
        <v>1795585.925</v>
      </c>
      <c r="G135" s="39" t="s">
        <v>584</v>
      </c>
      <c r="H135" s="41">
        <f t="shared" si="11"/>
        <v>1722370.925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723559.62900000007</v>
      </c>
      <c r="D136" s="2">
        <f>D137+D138+D139</f>
        <v>723559.62900000007</v>
      </c>
      <c r="E136" s="2">
        <f>E137+E138+E139</f>
        <v>723559.62900000007</v>
      </c>
      <c r="H136" s="41">
        <f t="shared" si="11"/>
        <v>723559.62900000007</v>
      </c>
    </row>
    <row r="137" spans="1:10" ht="15" customHeight="1" outlineLevel="2">
      <c r="A137" s="130"/>
      <c r="B137" s="129" t="s">
        <v>855</v>
      </c>
      <c r="C137" s="128">
        <v>517133.21500000003</v>
      </c>
      <c r="D137" s="128">
        <f>C137</f>
        <v>517133.21500000003</v>
      </c>
      <c r="E137" s="128">
        <f>D137</f>
        <v>517133.21500000003</v>
      </c>
      <c r="H137" s="41">
        <f t="shared" si="11"/>
        <v>517133.21500000003</v>
      </c>
    </row>
    <row r="138" spans="1:10" ht="15" customHeight="1" outlineLevel="2">
      <c r="A138" s="130"/>
      <c r="B138" s="129" t="s">
        <v>862</v>
      </c>
      <c r="C138" s="128">
        <v>160000</v>
      </c>
      <c r="D138" s="128">
        <f t="shared" ref="D138:E139" si="12">C138</f>
        <v>160000</v>
      </c>
      <c r="E138" s="128">
        <f t="shared" si="12"/>
        <v>160000</v>
      </c>
      <c r="H138" s="41">
        <f t="shared" si="11"/>
        <v>160000</v>
      </c>
    </row>
    <row r="139" spans="1:10" ht="15" customHeight="1" outlineLevel="2">
      <c r="A139" s="130"/>
      <c r="B139" s="129" t="s">
        <v>861</v>
      </c>
      <c r="C139" s="128">
        <v>46426.413999999997</v>
      </c>
      <c r="D139" s="128">
        <f t="shared" si="12"/>
        <v>46426.413999999997</v>
      </c>
      <c r="E139" s="128">
        <f t="shared" si="12"/>
        <v>46426.413999999997</v>
      </c>
      <c r="H139" s="41">
        <f t="shared" si="11"/>
        <v>46426.413999999997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772333.03300000005</v>
      </c>
      <c r="D140" s="2">
        <f>D141+D142</f>
        <v>772333.03300000005</v>
      </c>
      <c r="E140" s="2">
        <f>E141+E142</f>
        <v>845548.03300000005</v>
      </c>
      <c r="H140" s="41">
        <f t="shared" si="11"/>
        <v>772333.03300000005</v>
      </c>
    </row>
    <row r="141" spans="1:10" ht="15" customHeight="1" outlineLevel="2">
      <c r="A141" s="130"/>
      <c r="B141" s="129" t="s">
        <v>855</v>
      </c>
      <c r="C141" s="128">
        <v>267333.033</v>
      </c>
      <c r="D141" s="128">
        <f>C141</f>
        <v>267333.033</v>
      </c>
      <c r="E141" s="128">
        <f>D141</f>
        <v>267333.033</v>
      </c>
      <c r="H141" s="41">
        <f t="shared" si="11"/>
        <v>267333.033</v>
      </c>
    </row>
    <row r="142" spans="1:10" ht="15" customHeight="1" outlineLevel="2">
      <c r="A142" s="130"/>
      <c r="B142" s="129" t="s">
        <v>860</v>
      </c>
      <c r="C142" s="128">
        <v>505000</v>
      </c>
      <c r="D142" s="128">
        <f>C142</f>
        <v>505000</v>
      </c>
      <c r="E142" s="128">
        <v>578215</v>
      </c>
      <c r="H142" s="41">
        <f t="shared" si="11"/>
        <v>505000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226478.26300000001</v>
      </c>
      <c r="D149" s="2">
        <f>D150+D151</f>
        <v>226478.26300000001</v>
      </c>
      <c r="E149" s="2">
        <f>E150+E151</f>
        <v>226478.26300000001</v>
      </c>
      <c r="H149" s="41">
        <f t="shared" si="11"/>
        <v>226478.26300000001</v>
      </c>
    </row>
    <row r="150" spans="1:10" ht="15" customHeight="1" outlineLevel="2">
      <c r="A150" s="130"/>
      <c r="B150" s="129" t="s">
        <v>855</v>
      </c>
      <c r="C150" s="128">
        <v>226478.26300000001</v>
      </c>
      <c r="D150" s="128">
        <f>C150</f>
        <v>226478.26300000001</v>
      </c>
      <c r="E150" s="128">
        <f>D150</f>
        <v>226478.26300000001</v>
      </c>
      <c r="H150" s="41">
        <f t="shared" si="11"/>
        <v>226478.26300000001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162553.47200000001</v>
      </c>
      <c r="D152" s="23">
        <f>D153+D163+D170</f>
        <v>162553.47200000001</v>
      </c>
      <c r="E152" s="23">
        <f>E153+E163+E170</f>
        <v>185711</v>
      </c>
      <c r="G152" s="39" t="s">
        <v>66</v>
      </c>
      <c r="H152" s="41">
        <f t="shared" si="11"/>
        <v>162553.47200000001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162553.47200000001</v>
      </c>
      <c r="D153" s="21">
        <f>D154+D157+D160</f>
        <v>162553.47200000001</v>
      </c>
      <c r="E153" s="21">
        <f>E154+E157+E160</f>
        <v>185711</v>
      </c>
      <c r="G153" s="39" t="s">
        <v>585</v>
      </c>
      <c r="H153" s="41">
        <f t="shared" si="11"/>
        <v>162553.47200000001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162553.47200000001</v>
      </c>
      <c r="D154" s="2">
        <f>D155+D156</f>
        <v>162553.47200000001</v>
      </c>
      <c r="E154" s="2">
        <f>E155+E156</f>
        <v>185711</v>
      </c>
      <c r="H154" s="41">
        <f t="shared" si="11"/>
        <v>162553.47200000001</v>
      </c>
    </row>
    <row r="155" spans="1:10" ht="15" customHeight="1" outlineLevel="2">
      <c r="A155" s="130"/>
      <c r="B155" s="129" t="s">
        <v>855</v>
      </c>
      <c r="C155" s="128">
        <v>162553.47200000001</v>
      </c>
      <c r="D155" s="128">
        <f>C155</f>
        <v>162553.47200000001</v>
      </c>
      <c r="E155" s="128">
        <v>185711</v>
      </c>
      <c r="H155" s="41">
        <f t="shared" si="11"/>
        <v>162553.47200000001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166408.93400000001</v>
      </c>
      <c r="D177" s="27">
        <f>D178</f>
        <v>166408.93400000001</v>
      </c>
      <c r="E177" s="27">
        <f>E178</f>
        <v>166408.93400000001</v>
      </c>
      <c r="G177" s="39" t="s">
        <v>216</v>
      </c>
      <c r="H177" s="41">
        <f t="shared" si="11"/>
        <v>166408.93400000001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166408.93400000001</v>
      </c>
      <c r="D178" s="21">
        <f>D179+D184+D188+D197+D200+D203+D215+D222+D228+D235+D238+D243+D250</f>
        <v>166408.93400000001</v>
      </c>
      <c r="E178" s="21">
        <f>E179+E184+E188+E197+E200+E203+E215+E222+E228+E235+E238+E243+E250</f>
        <v>166408.93400000001</v>
      </c>
      <c r="G178" s="39" t="s">
        <v>587</v>
      </c>
      <c r="H178" s="41">
        <f t="shared" si="11"/>
        <v>166408.93400000001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75821.61</v>
      </c>
      <c r="D215" s="2">
        <f>D220++D216</f>
        <v>75821.61</v>
      </c>
      <c r="E215" s="2">
        <f>E220++E216</f>
        <v>75821.61</v>
      </c>
    </row>
    <row r="216" spans="1:5" outlineLevel="2">
      <c r="A216" s="130">
        <v>2</v>
      </c>
      <c r="B216" s="129" t="s">
        <v>856</v>
      </c>
      <c r="C216" s="128">
        <f>C219+C218+C217</f>
        <v>75821.61</v>
      </c>
      <c r="D216" s="128">
        <f>D219+D218+D217</f>
        <v>75821.61</v>
      </c>
      <c r="E216" s="128">
        <f>E219+E218+E217</f>
        <v>75821.61</v>
      </c>
    </row>
    <row r="217" spans="1:5" outlineLevel="3">
      <c r="A217" s="90"/>
      <c r="B217" s="89" t="s">
        <v>855</v>
      </c>
      <c r="C217" s="127">
        <v>75821.61</v>
      </c>
      <c r="D217" s="127">
        <f t="shared" ref="D217:E219" si="16">C217</f>
        <v>75821.61</v>
      </c>
      <c r="E217" s="127">
        <f t="shared" si="16"/>
        <v>75821.61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4140.799</v>
      </c>
      <c r="D228" s="2">
        <f>D229+D233</f>
        <v>4140.799</v>
      </c>
      <c r="E228" s="2">
        <f>E229+E233</f>
        <v>4140.799</v>
      </c>
    </row>
    <row r="229" spans="1:5" outlineLevel="2">
      <c r="A229" s="130">
        <v>2</v>
      </c>
      <c r="B229" s="129" t="s">
        <v>856</v>
      </c>
      <c r="C229" s="128">
        <f>C231+C232+C230</f>
        <v>4140.799</v>
      </c>
      <c r="D229" s="128">
        <f>D231+D232+D230</f>
        <v>4140.799</v>
      </c>
      <c r="E229" s="128">
        <f>E231+E232+E230</f>
        <v>4140.799</v>
      </c>
    </row>
    <row r="230" spans="1:5" outlineLevel="3">
      <c r="A230" s="90"/>
      <c r="B230" s="89" t="s">
        <v>855</v>
      </c>
      <c r="C230" s="127">
        <v>4140.799</v>
      </c>
      <c r="D230" s="127">
        <f>C230</f>
        <v>4140.799</v>
      </c>
      <c r="E230" s="127">
        <f>D230</f>
        <v>4140.799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86446.524999999994</v>
      </c>
      <c r="D250" s="2">
        <f>D251+D252</f>
        <v>86446.524999999994</v>
      </c>
      <c r="E250" s="2">
        <f>E251+E252</f>
        <v>86446.524999999994</v>
      </c>
    </row>
    <row r="251" spans="1:10" outlineLevel="3">
      <c r="A251" s="90"/>
      <c r="B251" s="89" t="s">
        <v>855</v>
      </c>
      <c r="C251" s="127">
        <v>86446.524999999994</v>
      </c>
      <c r="D251" s="127">
        <f>C251</f>
        <v>86446.524999999994</v>
      </c>
      <c r="E251" s="127">
        <f>D251</f>
        <v>86446.524999999994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6221427.4979999997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3910000</v>
      </c>
      <c r="D257" s="37">
        <f>D258+D550</f>
        <v>3910000</v>
      </c>
      <c r="E257" s="37">
        <f>E258+E550</f>
        <v>3910000</v>
      </c>
      <c r="G257" s="39" t="s">
        <v>60</v>
      </c>
      <c r="H257" s="41">
        <f>C257</f>
        <v>3910000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3775332.0079999999</v>
      </c>
      <c r="D258" s="36">
        <f>D259+D339+D483+D547</f>
        <v>3775332.0079999999</v>
      </c>
      <c r="E258" s="36">
        <f>E259+E339+E483+E547</f>
        <v>3775332.0079999999</v>
      </c>
      <c r="G258" s="39" t="s">
        <v>57</v>
      </c>
      <c r="H258" s="41">
        <f t="shared" ref="H258:H321" si="21">C258</f>
        <v>3775332.0079999999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2632058</v>
      </c>
      <c r="D259" s="33">
        <f>D260+D263+D314</f>
        <v>2632058</v>
      </c>
      <c r="E259" s="33">
        <f>E260+E263+E314</f>
        <v>2632058</v>
      </c>
      <c r="G259" s="39" t="s">
        <v>590</v>
      </c>
      <c r="H259" s="41">
        <f t="shared" si="21"/>
        <v>2632058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28013</v>
      </c>
      <c r="D260" s="32">
        <f>SUM(D261:D262)</f>
        <v>28013</v>
      </c>
      <c r="E260" s="32">
        <f>SUM(E261:E262)</f>
        <v>28013</v>
      </c>
      <c r="H260" s="41">
        <f t="shared" si="21"/>
        <v>28013</v>
      </c>
    </row>
    <row r="261" spans="1:10" outlineLevel="2">
      <c r="A261" s="7">
        <v>1100</v>
      </c>
      <c r="B261" s="4" t="s">
        <v>32</v>
      </c>
      <c r="C261" s="5">
        <v>27250</v>
      </c>
      <c r="D261" s="5">
        <f>C261</f>
        <v>27250</v>
      </c>
      <c r="E261" s="5">
        <f>D261</f>
        <v>27250</v>
      </c>
      <c r="H261" s="41">
        <f t="shared" si="21"/>
        <v>27250</v>
      </c>
    </row>
    <row r="262" spans="1:10" outlineLevel="2">
      <c r="A262" s="6">
        <v>1100</v>
      </c>
      <c r="B262" s="4" t="s">
        <v>33</v>
      </c>
      <c r="C262" s="5">
        <v>763</v>
      </c>
      <c r="D262" s="5">
        <f>C262</f>
        <v>763</v>
      </c>
      <c r="E262" s="5">
        <f>D262</f>
        <v>763</v>
      </c>
      <c r="H262" s="41">
        <f t="shared" si="21"/>
        <v>763</v>
      </c>
    </row>
    <row r="263" spans="1:10" outlineLevel="1">
      <c r="A263" s="150" t="s">
        <v>269</v>
      </c>
      <c r="B263" s="151"/>
      <c r="C263" s="32">
        <f>C264+C265+C289+C296+C298+C302+C305+C308+C313</f>
        <v>2604045</v>
      </c>
      <c r="D263" s="32">
        <f>D264+D265+D289+D296+D298+D302+D305+D308+D313</f>
        <v>2604045</v>
      </c>
      <c r="E263" s="32">
        <f>E264+E265+E289+E296+E298+E302+E305+E308+E313</f>
        <v>2604045</v>
      </c>
      <c r="H263" s="41">
        <f t="shared" si="21"/>
        <v>2604045</v>
      </c>
    </row>
    <row r="264" spans="1:10" outlineLevel="2">
      <c r="A264" s="6">
        <v>1101</v>
      </c>
      <c r="B264" s="4" t="s">
        <v>34</v>
      </c>
      <c r="C264" s="5">
        <v>1000000</v>
      </c>
      <c r="D264" s="5">
        <f>C264</f>
        <v>1000000</v>
      </c>
      <c r="E264" s="5">
        <f>D264</f>
        <v>1000000</v>
      </c>
      <c r="H264" s="41">
        <f t="shared" si="21"/>
        <v>1000000</v>
      </c>
    </row>
    <row r="265" spans="1:10" outlineLevel="2">
      <c r="A265" s="6">
        <v>1101</v>
      </c>
      <c r="B265" s="4" t="s">
        <v>35</v>
      </c>
      <c r="C265" s="5">
        <f>SUM(C266:C288)</f>
        <v>1068705</v>
      </c>
      <c r="D265" s="5">
        <f>SUM(D266:D288)</f>
        <v>1068705</v>
      </c>
      <c r="E265" s="5">
        <f>SUM(E266:E288)</f>
        <v>1068705</v>
      </c>
      <c r="H265" s="41">
        <f t="shared" si="21"/>
        <v>1068705</v>
      </c>
    </row>
    <row r="266" spans="1:10" outlineLevel="3">
      <c r="A266" s="29"/>
      <c r="B266" s="28" t="s">
        <v>218</v>
      </c>
      <c r="C266" s="30">
        <v>65000</v>
      </c>
      <c r="D266" s="30">
        <f>C266</f>
        <v>65000</v>
      </c>
      <c r="E266" s="30">
        <f>D266</f>
        <v>65000</v>
      </c>
      <c r="H266" s="41">
        <f t="shared" si="21"/>
        <v>65000</v>
      </c>
    </row>
    <row r="267" spans="1:10" outlineLevel="3">
      <c r="A267" s="29"/>
      <c r="B267" s="28" t="s">
        <v>219</v>
      </c>
      <c r="C267" s="30">
        <v>780000</v>
      </c>
      <c r="D267" s="30">
        <f t="shared" ref="D267:E282" si="22">C267</f>
        <v>780000</v>
      </c>
      <c r="E267" s="30">
        <f t="shared" si="22"/>
        <v>780000</v>
      </c>
      <c r="H267" s="41">
        <f t="shared" si="21"/>
        <v>780000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2160</v>
      </c>
      <c r="D269" s="30">
        <f t="shared" si="22"/>
        <v>2160</v>
      </c>
      <c r="E269" s="30">
        <f t="shared" si="22"/>
        <v>2160</v>
      </c>
      <c r="H269" s="41">
        <f t="shared" si="21"/>
        <v>2160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23000</v>
      </c>
      <c r="D271" s="30">
        <f t="shared" si="22"/>
        <v>23000</v>
      </c>
      <c r="E271" s="30">
        <f t="shared" si="22"/>
        <v>23000</v>
      </c>
      <c r="H271" s="41">
        <f t="shared" si="21"/>
        <v>23000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10430</v>
      </c>
      <c r="D276" s="30">
        <f t="shared" si="22"/>
        <v>10430</v>
      </c>
      <c r="E276" s="30">
        <f t="shared" si="22"/>
        <v>10430</v>
      </c>
      <c r="H276" s="41">
        <f t="shared" si="21"/>
        <v>10430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14100</v>
      </c>
      <c r="D280" s="30">
        <f t="shared" si="22"/>
        <v>14100</v>
      </c>
      <c r="E280" s="30">
        <f t="shared" si="22"/>
        <v>14100</v>
      </c>
      <c r="H280" s="41">
        <f t="shared" si="21"/>
        <v>14100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15</v>
      </c>
      <c r="D283" s="30">
        <f t="shared" ref="D283:E288" si="23">C283</f>
        <v>15</v>
      </c>
      <c r="E283" s="30">
        <f t="shared" si="23"/>
        <v>15</v>
      </c>
      <c r="H283" s="41">
        <f t="shared" si="21"/>
        <v>15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157000</v>
      </c>
      <c r="D286" s="30">
        <f t="shared" si="23"/>
        <v>157000</v>
      </c>
      <c r="E286" s="30">
        <f t="shared" si="23"/>
        <v>157000</v>
      </c>
      <c r="H286" s="41">
        <f t="shared" si="21"/>
        <v>157000</v>
      </c>
    </row>
    <row r="287" spans="1:8" outlineLevel="3">
      <c r="A287" s="29"/>
      <c r="B287" s="28" t="s">
        <v>239</v>
      </c>
      <c r="C287" s="30">
        <v>17000</v>
      </c>
      <c r="D287" s="30">
        <f t="shared" si="23"/>
        <v>17000</v>
      </c>
      <c r="E287" s="30">
        <f t="shared" si="23"/>
        <v>17000</v>
      </c>
      <c r="H287" s="41">
        <f t="shared" si="21"/>
        <v>17000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24340</v>
      </c>
      <c r="D289" s="5">
        <f>SUM(D290:D295)</f>
        <v>24340</v>
      </c>
      <c r="E289" s="5">
        <f>SUM(E290:E295)</f>
        <v>24340</v>
      </c>
      <c r="H289" s="41">
        <f t="shared" si="21"/>
        <v>24340</v>
      </c>
    </row>
    <row r="290" spans="1:8" outlineLevel="3">
      <c r="A290" s="29"/>
      <c r="B290" s="28" t="s">
        <v>241</v>
      </c>
      <c r="C290" s="30">
        <v>15720</v>
      </c>
      <c r="D290" s="30">
        <f>C290</f>
        <v>15720</v>
      </c>
      <c r="E290" s="30">
        <f>D290</f>
        <v>15720</v>
      </c>
      <c r="H290" s="41">
        <f t="shared" si="21"/>
        <v>15720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4180</v>
      </c>
      <c r="D292" s="30">
        <f t="shared" si="24"/>
        <v>4180</v>
      </c>
      <c r="E292" s="30">
        <f t="shared" si="24"/>
        <v>4180</v>
      </c>
      <c r="H292" s="41">
        <f t="shared" si="21"/>
        <v>4180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3900</v>
      </c>
      <c r="D295" s="30">
        <f t="shared" si="24"/>
        <v>3900</v>
      </c>
      <c r="E295" s="30">
        <f t="shared" si="24"/>
        <v>3900</v>
      </c>
      <c r="H295" s="41">
        <f t="shared" si="21"/>
        <v>3900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72000</v>
      </c>
      <c r="D298" s="5">
        <f>SUM(D299:D301)</f>
        <v>72000</v>
      </c>
      <c r="E298" s="5">
        <f>SUM(E299:E301)</f>
        <v>72000</v>
      </c>
      <c r="H298" s="41">
        <f t="shared" si="21"/>
        <v>72000</v>
      </c>
    </row>
    <row r="299" spans="1:8" outlineLevel="3">
      <c r="A299" s="29"/>
      <c r="B299" s="28" t="s">
        <v>248</v>
      </c>
      <c r="C299" s="30">
        <v>30000</v>
      </c>
      <c r="D299" s="30">
        <f>C299</f>
        <v>30000</v>
      </c>
      <c r="E299" s="30">
        <f>D299</f>
        <v>30000</v>
      </c>
      <c r="H299" s="41">
        <f t="shared" si="21"/>
        <v>30000</v>
      </c>
    </row>
    <row r="300" spans="1:8" outlineLevel="3">
      <c r="A300" s="29"/>
      <c r="B300" s="28" t="s">
        <v>249</v>
      </c>
      <c r="C300" s="30">
        <v>42000</v>
      </c>
      <c r="D300" s="30">
        <f t="shared" ref="D300:E301" si="25">C300</f>
        <v>42000</v>
      </c>
      <c r="E300" s="30">
        <f t="shared" si="25"/>
        <v>42000</v>
      </c>
      <c r="H300" s="41">
        <f t="shared" si="21"/>
        <v>42000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18000</v>
      </c>
      <c r="D302" s="5">
        <f>SUM(D303:D304)</f>
        <v>18000</v>
      </c>
      <c r="E302" s="5">
        <f>SUM(E303:E304)</f>
        <v>18000</v>
      </c>
      <c r="H302" s="41">
        <f t="shared" si="21"/>
        <v>18000</v>
      </c>
    </row>
    <row r="303" spans="1:8" outlineLevel="3">
      <c r="A303" s="29"/>
      <c r="B303" s="28" t="s">
        <v>252</v>
      </c>
      <c r="C303" s="30">
        <v>8000</v>
      </c>
      <c r="D303" s="30">
        <f>C303</f>
        <v>8000</v>
      </c>
      <c r="E303" s="30">
        <f>D303</f>
        <v>8000</v>
      </c>
      <c r="H303" s="41">
        <f t="shared" si="21"/>
        <v>8000</v>
      </c>
    </row>
    <row r="304" spans="1:8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1"/>
        <v>10000</v>
      </c>
    </row>
    <row r="305" spans="1:8" outlineLevel="2">
      <c r="A305" s="6">
        <v>1101</v>
      </c>
      <c r="B305" s="4" t="s">
        <v>38</v>
      </c>
      <c r="C305" s="5">
        <f>SUM(C306:C307)</f>
        <v>40000</v>
      </c>
      <c r="D305" s="5">
        <f>SUM(D306:D307)</f>
        <v>40000</v>
      </c>
      <c r="E305" s="5">
        <f>SUM(E306:E307)</f>
        <v>40000</v>
      </c>
      <c r="H305" s="41">
        <f t="shared" si="21"/>
        <v>40000</v>
      </c>
    </row>
    <row r="306" spans="1:8" outlineLevel="3">
      <c r="A306" s="29"/>
      <c r="B306" s="28" t="s">
        <v>254</v>
      </c>
      <c r="C306" s="30">
        <v>30000</v>
      </c>
      <c r="D306" s="30">
        <f>C306</f>
        <v>30000</v>
      </c>
      <c r="E306" s="30">
        <f>D306</f>
        <v>30000</v>
      </c>
      <c r="H306" s="41">
        <f t="shared" si="21"/>
        <v>30000</v>
      </c>
    </row>
    <row r="307" spans="1:8" outlineLevel="3">
      <c r="A307" s="29"/>
      <c r="B307" s="28" t="s">
        <v>255</v>
      </c>
      <c r="C307" s="30">
        <v>10000</v>
      </c>
      <c r="D307" s="30">
        <f>C307</f>
        <v>10000</v>
      </c>
      <c r="E307" s="30">
        <f>D307</f>
        <v>10000</v>
      </c>
      <c r="H307" s="41">
        <f t="shared" si="21"/>
        <v>10000</v>
      </c>
    </row>
    <row r="308" spans="1:8" outlineLevel="2">
      <c r="A308" s="6">
        <v>1101</v>
      </c>
      <c r="B308" s="4" t="s">
        <v>39</v>
      </c>
      <c r="C308" s="5">
        <f>SUM(C309:C312)</f>
        <v>380000</v>
      </c>
      <c r="D308" s="5">
        <f>SUM(D309:D312)</f>
        <v>380000</v>
      </c>
      <c r="E308" s="5">
        <f>SUM(E309:E312)</f>
        <v>380000</v>
      </c>
      <c r="H308" s="41">
        <f t="shared" si="21"/>
        <v>380000</v>
      </c>
    </row>
    <row r="309" spans="1:8" outlineLevel="3">
      <c r="A309" s="29"/>
      <c r="B309" s="28" t="s">
        <v>256</v>
      </c>
      <c r="C309" s="30">
        <v>270000</v>
      </c>
      <c r="D309" s="30">
        <f>C309</f>
        <v>270000</v>
      </c>
      <c r="E309" s="30">
        <f>D309</f>
        <v>270000</v>
      </c>
      <c r="H309" s="41">
        <f t="shared" si="21"/>
        <v>270000</v>
      </c>
    </row>
    <row r="310" spans="1:8" outlineLevel="3">
      <c r="A310" s="29"/>
      <c r="B310" s="28" t="s">
        <v>257</v>
      </c>
      <c r="C310" s="30">
        <v>85000</v>
      </c>
      <c r="D310" s="30">
        <f t="shared" ref="D310:E312" si="26">C310</f>
        <v>85000</v>
      </c>
      <c r="E310" s="30">
        <f t="shared" si="26"/>
        <v>85000</v>
      </c>
      <c r="H310" s="41">
        <f t="shared" si="21"/>
        <v>85000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25000</v>
      </c>
      <c r="D312" s="30">
        <f t="shared" si="26"/>
        <v>25000</v>
      </c>
      <c r="E312" s="30">
        <f t="shared" si="26"/>
        <v>25000</v>
      </c>
      <c r="H312" s="41">
        <f t="shared" si="21"/>
        <v>25000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1051408</v>
      </c>
      <c r="D339" s="33">
        <f>D340+D444+D482</f>
        <v>1051408</v>
      </c>
      <c r="E339" s="33">
        <f>E340+E444+E482</f>
        <v>1051408</v>
      </c>
      <c r="G339" s="39" t="s">
        <v>591</v>
      </c>
      <c r="H339" s="41">
        <f t="shared" si="28"/>
        <v>1051408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956208</v>
      </c>
      <c r="D340" s="32">
        <f>D341+D342+D343+D344+D347+D348+D353+D356+D357+D362+D367+BH290668+D371+D372+D373+D376+D377+D378+D382+D388+D391+D392+D395+D398+D399+D404+D407+D408+D409+D412+D415+D416+D419+D420+D421+D422+D429+D443</f>
        <v>956208</v>
      </c>
      <c r="E340" s="32">
        <f>E341+E342+E343+E344+E347+E348+E353+E356+E357+E362+E367+BI290668+E371+E372+E373+E376+E377+E378+E382+E388+E391+E392+E395+E398+E399+E404+E407+E408+E409+E412+E415+E416+E419+E420+E421+E422+E429+E443</f>
        <v>956208</v>
      </c>
      <c r="H340" s="41">
        <f t="shared" si="28"/>
        <v>956208</v>
      </c>
    </row>
    <row r="341" spans="1:10" outlineLevel="2">
      <c r="A341" s="6">
        <v>2201</v>
      </c>
      <c r="B341" s="34" t="s">
        <v>272</v>
      </c>
      <c r="C341" s="5">
        <v>900</v>
      </c>
      <c r="D341" s="5">
        <f>C341</f>
        <v>900</v>
      </c>
      <c r="E341" s="5">
        <f>D341</f>
        <v>900</v>
      </c>
      <c r="H341" s="41">
        <f t="shared" si="28"/>
        <v>900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outlineLevel="2">
      <c r="A348" s="6">
        <v>2201</v>
      </c>
      <c r="B348" s="4" t="s">
        <v>277</v>
      </c>
      <c r="C348" s="5">
        <f>SUM(C349:C352)</f>
        <v>186000</v>
      </c>
      <c r="D348" s="5">
        <f>SUM(D349:D352)</f>
        <v>186000</v>
      </c>
      <c r="E348" s="5">
        <f>SUM(E349:E352)</f>
        <v>186000</v>
      </c>
      <c r="H348" s="41">
        <f t="shared" si="28"/>
        <v>186000</v>
      </c>
    </row>
    <row r="349" spans="1:10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 t="shared" si="28"/>
        <v>170000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13000</v>
      </c>
      <c r="D351" s="30">
        <f t="shared" si="33"/>
        <v>13000</v>
      </c>
      <c r="E351" s="30">
        <f t="shared" si="33"/>
        <v>13000</v>
      </c>
      <c r="H351" s="41">
        <f t="shared" si="28"/>
        <v>13000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17500</v>
      </c>
      <c r="D357" s="5">
        <f>SUM(D358:D361)</f>
        <v>17500</v>
      </c>
      <c r="E357" s="5">
        <f>SUM(E358:E361)</f>
        <v>17500</v>
      </c>
      <c r="H357" s="41">
        <f t="shared" si="28"/>
        <v>17500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2500</v>
      </c>
      <c r="D360" s="30">
        <f t="shared" si="35"/>
        <v>2500</v>
      </c>
      <c r="E360" s="30">
        <f t="shared" si="35"/>
        <v>2500</v>
      </c>
      <c r="H360" s="41">
        <f t="shared" si="28"/>
        <v>2500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  <c r="H362" s="41">
        <f t="shared" si="28"/>
        <v>75000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16500</v>
      </c>
      <c r="D372" s="5">
        <f t="shared" si="37"/>
        <v>16500</v>
      </c>
      <c r="E372" s="5">
        <f t="shared" si="37"/>
        <v>16500</v>
      </c>
      <c r="H372" s="41">
        <f t="shared" si="28"/>
        <v>16500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6808</v>
      </c>
      <c r="D382" s="5">
        <f>SUM(D383:D387)</f>
        <v>6808</v>
      </c>
      <c r="E382" s="5">
        <f>SUM(E383:E387)</f>
        <v>6808</v>
      </c>
      <c r="H382" s="41">
        <f t="shared" si="28"/>
        <v>6808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3808</v>
      </c>
      <c r="D386" s="30">
        <f t="shared" si="40"/>
        <v>3808</v>
      </c>
      <c r="E386" s="30">
        <f t="shared" si="40"/>
        <v>3808</v>
      </c>
      <c r="H386" s="41">
        <f t="shared" ref="H386:H449" si="41">C386</f>
        <v>3808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230000</v>
      </c>
      <c r="D429" s="5">
        <f>SUM(D430:D442)</f>
        <v>230000</v>
      </c>
      <c r="E429" s="5">
        <f>SUM(E430:E442)</f>
        <v>230000</v>
      </c>
      <c r="H429" s="41">
        <f t="shared" si="41"/>
        <v>230000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95200</v>
      </c>
      <c r="D444" s="32">
        <f>D445+D454+D455+D459+D462+D463+D468+D474+D477+D480+D481+D450</f>
        <v>95200</v>
      </c>
      <c r="E444" s="32">
        <f>E445+E454+E455+E459+E462+E463+E468+E474+E477+E480+E481+E450</f>
        <v>95200</v>
      </c>
      <c r="H444" s="41">
        <f t="shared" si="41"/>
        <v>95200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  <c r="H445" s="41">
        <f t="shared" si="41"/>
        <v>6000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47200</v>
      </c>
      <c r="D450" s="5">
        <f>SUM(D451:D453)</f>
        <v>47200</v>
      </c>
      <c r="E450" s="5">
        <f>SUM(E451:E453)</f>
        <v>47200</v>
      </c>
      <c r="H450" s="41">
        <f t="shared" ref="H450:H513" si="51">C450</f>
        <v>47200</v>
      </c>
    </row>
    <row r="451" spans="1:8" ht="15" customHeight="1" outlineLevel="3">
      <c r="A451" s="28"/>
      <c r="B451" s="28" t="s">
        <v>364</v>
      </c>
      <c r="C451" s="30">
        <v>7200</v>
      </c>
      <c r="D451" s="30">
        <f>C451</f>
        <v>7200</v>
      </c>
      <c r="E451" s="30">
        <f>D451</f>
        <v>7200</v>
      </c>
      <c r="H451" s="41">
        <f t="shared" si="51"/>
        <v>7200</v>
      </c>
    </row>
    <row r="452" spans="1:8" ht="15" customHeight="1" outlineLevel="3">
      <c r="A452" s="28"/>
      <c r="B452" s="28" t="s">
        <v>365</v>
      </c>
      <c r="C452" s="30">
        <v>40000</v>
      </c>
      <c r="D452" s="30">
        <f t="shared" ref="D452:E453" si="52">C452</f>
        <v>40000</v>
      </c>
      <c r="E452" s="30">
        <f t="shared" si="52"/>
        <v>40000</v>
      </c>
      <c r="H452" s="41">
        <f t="shared" si="51"/>
        <v>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81130</v>
      </c>
      <c r="D483" s="35">
        <f>D484+D504+D509+D522+D528+D538</f>
        <v>81130</v>
      </c>
      <c r="E483" s="35">
        <f>E484+E504+E509+E522+E528+E538</f>
        <v>81130</v>
      </c>
      <c r="G483" s="39" t="s">
        <v>592</v>
      </c>
      <c r="H483" s="41">
        <f t="shared" si="51"/>
        <v>81130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15860</v>
      </c>
      <c r="D484" s="32">
        <f>D485+D486+D490+D491+D494+D497+D500+D501+D502+D503</f>
        <v>15860</v>
      </c>
      <c r="E484" s="32">
        <f>E485+E486+E490+E491+E494+E497+E500+E501+E502+E503</f>
        <v>15860</v>
      </c>
      <c r="H484" s="41">
        <f t="shared" si="51"/>
        <v>15860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860</v>
      </c>
      <c r="D490" s="5">
        <f>C490</f>
        <v>860</v>
      </c>
      <c r="E490" s="5">
        <f>D490</f>
        <v>860</v>
      </c>
      <c r="H490" s="41">
        <f t="shared" si="51"/>
        <v>860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62000</v>
      </c>
      <c r="D509" s="32">
        <f>D510+D511+D512+D513+D517+D518+D519+D520+D521</f>
        <v>62000</v>
      </c>
      <c r="E509" s="32">
        <f>E510+E511+E512+E513+E517+E518+E519+E520+E521</f>
        <v>62000</v>
      </c>
      <c r="F509" s="51"/>
      <c r="H509" s="41">
        <f t="shared" si="51"/>
        <v>62000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3270</v>
      </c>
      <c r="D538" s="32">
        <f>SUM(D539:D544)</f>
        <v>3270</v>
      </c>
      <c r="E538" s="32">
        <f>SUM(E539:E544)</f>
        <v>3270</v>
      </c>
      <c r="H538" s="41">
        <f t="shared" si="63"/>
        <v>3270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3270</v>
      </c>
      <c r="D540" s="5">
        <f t="shared" ref="D540:E543" si="66">C540</f>
        <v>3270</v>
      </c>
      <c r="E540" s="5">
        <f t="shared" si="66"/>
        <v>3270</v>
      </c>
      <c r="H540" s="41">
        <f t="shared" si="63"/>
        <v>3270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10736.008</v>
      </c>
      <c r="D547" s="35">
        <f>D548+D549</f>
        <v>10736.008</v>
      </c>
      <c r="E547" s="35">
        <f>E548+E549</f>
        <v>10736.008</v>
      </c>
      <c r="G547" s="39" t="s">
        <v>593</v>
      </c>
      <c r="H547" s="41">
        <f t="shared" si="63"/>
        <v>10736.008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10736.008</v>
      </c>
      <c r="D548" s="32">
        <f>C548</f>
        <v>10736.008</v>
      </c>
      <c r="E548" s="32">
        <f>D548</f>
        <v>10736.008</v>
      </c>
      <c r="H548" s="41">
        <f t="shared" si="63"/>
        <v>10736.008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134667.992</v>
      </c>
      <c r="D550" s="36">
        <f>D551</f>
        <v>134667.992</v>
      </c>
      <c r="E550" s="36">
        <f>E551</f>
        <v>134667.992</v>
      </c>
      <c r="G550" s="39" t="s">
        <v>59</v>
      </c>
      <c r="H550" s="41">
        <f t="shared" si="63"/>
        <v>134667.992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134667.992</v>
      </c>
      <c r="D551" s="33">
        <f>D552+D556</f>
        <v>134667.992</v>
      </c>
      <c r="E551" s="33">
        <f>E552+E556</f>
        <v>134667.992</v>
      </c>
      <c r="G551" s="39" t="s">
        <v>594</v>
      </c>
      <c r="H551" s="41">
        <f t="shared" si="63"/>
        <v>134667.992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134667.992</v>
      </c>
      <c r="D552" s="32">
        <f>SUM(D553:D555)</f>
        <v>134667.992</v>
      </c>
      <c r="E552" s="32">
        <f>SUM(E553:E555)</f>
        <v>134667.992</v>
      </c>
      <c r="H552" s="41">
        <f t="shared" si="63"/>
        <v>134667.992</v>
      </c>
    </row>
    <row r="553" spans="1:10" outlineLevel="2" collapsed="1">
      <c r="A553" s="6">
        <v>5500</v>
      </c>
      <c r="B553" s="4" t="s">
        <v>458</v>
      </c>
      <c r="C553" s="5">
        <v>134667.992</v>
      </c>
      <c r="D553" s="5">
        <f t="shared" ref="D553:E555" si="67">C553</f>
        <v>134667.992</v>
      </c>
      <c r="E553" s="5">
        <f t="shared" si="67"/>
        <v>134667.992</v>
      </c>
      <c r="H553" s="41">
        <f t="shared" si="63"/>
        <v>134667.992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2311427.4980000001</v>
      </c>
      <c r="D559" s="37">
        <f>D560+D716+D725</f>
        <v>2311427.4980000001</v>
      </c>
      <c r="E559" s="37">
        <f>E560+E716+E725</f>
        <v>3715882.949</v>
      </c>
      <c r="G559" s="39" t="s">
        <v>62</v>
      </c>
      <c r="H559" s="41">
        <f t="shared" si="63"/>
        <v>2311427.4980000001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1874377.8940000001</v>
      </c>
      <c r="D560" s="36">
        <f>D561+D638+D642+D645</f>
        <v>1874377.8940000001</v>
      </c>
      <c r="E560" s="36">
        <f>E561+E638+E642+E645</f>
        <v>3278833.3450000002</v>
      </c>
      <c r="G560" s="39" t="s">
        <v>61</v>
      </c>
      <c r="H560" s="41">
        <f t="shared" si="63"/>
        <v>1874377.8940000001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1874377.8940000001</v>
      </c>
      <c r="D561" s="38">
        <f>D562+D567+D568+D569+D576+D577+D581+D584+D585+D586+D587+D592+D595+D599+D603+D610+D616+D628</f>
        <v>1874377.8940000001</v>
      </c>
      <c r="E561" s="38">
        <f>E562+E567+E568+E569+E576+E577+E581+E584+E585+E586+E587+E592+E595+E599+E603+E610+E616+E628</f>
        <v>3278833.3450000002</v>
      </c>
      <c r="G561" s="39" t="s">
        <v>595</v>
      </c>
      <c r="H561" s="41">
        <f t="shared" si="63"/>
        <v>1874377.8940000001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23839.323</v>
      </c>
      <c r="D562" s="32">
        <f>SUM(D563:D566)</f>
        <v>23839.323</v>
      </c>
      <c r="E562" s="32">
        <f>SUM(E563:E566)</f>
        <v>53178.646000000001</v>
      </c>
      <c r="H562" s="41">
        <f t="shared" si="63"/>
        <v>23839.323</v>
      </c>
    </row>
    <row r="563" spans="1:10" outlineLevel="2">
      <c r="A563" s="7">
        <v>6600</v>
      </c>
      <c r="B563" s="4" t="s">
        <v>468</v>
      </c>
      <c r="C563" s="5">
        <v>23839.323</v>
      </c>
      <c r="D563" s="5">
        <f>C563</f>
        <v>23839.323</v>
      </c>
      <c r="E563" s="5">
        <f>D563</f>
        <v>23839.323</v>
      </c>
      <c r="H563" s="41">
        <f t="shared" si="63"/>
        <v>23839.323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v>29339.323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190000</v>
      </c>
      <c r="D569" s="32">
        <f>SUM(D570:D575)</f>
        <v>190000</v>
      </c>
      <c r="E569" s="32">
        <f>SUM(E570:E575)</f>
        <v>340000</v>
      </c>
      <c r="H569" s="41">
        <f t="shared" si="63"/>
        <v>190000</v>
      </c>
    </row>
    <row r="570" spans="1:10" outlineLevel="2">
      <c r="A570" s="7">
        <v>6603</v>
      </c>
      <c r="B570" s="4" t="s">
        <v>474</v>
      </c>
      <c r="C570" s="5">
        <v>150000</v>
      </c>
      <c r="D570" s="5">
        <f>C570</f>
        <v>150000</v>
      </c>
      <c r="E570" s="5">
        <v>200000</v>
      </c>
      <c r="H570" s="41">
        <f t="shared" si="63"/>
        <v>150000</v>
      </c>
    </row>
    <row r="571" spans="1:10" outlineLevel="2">
      <c r="A571" s="7">
        <v>6603</v>
      </c>
      <c r="B571" s="4" t="s">
        <v>475</v>
      </c>
      <c r="C571" s="5">
        <v>40000</v>
      </c>
      <c r="D571" s="5">
        <f t="shared" ref="D571:E575" si="69">C571</f>
        <v>40000</v>
      </c>
      <c r="E571" s="5">
        <v>140000</v>
      </c>
      <c r="H571" s="41">
        <f t="shared" si="63"/>
        <v>40000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145.85</v>
      </c>
      <c r="D577" s="32">
        <f>SUM(D578:D580)</f>
        <v>145.85</v>
      </c>
      <c r="E577" s="32">
        <f>SUM(E578:E580)</f>
        <v>16645.849999999999</v>
      </c>
      <c r="H577" s="41">
        <f t="shared" si="63"/>
        <v>145.85</v>
      </c>
    </row>
    <row r="578" spans="1:8" outlineLevel="2">
      <c r="A578" s="7">
        <v>6605</v>
      </c>
      <c r="B578" s="4" t="s">
        <v>482</v>
      </c>
      <c r="C578" s="5">
        <v>145.85</v>
      </c>
      <c r="D578" s="5">
        <f t="shared" ref="D578:E580" si="70">C578</f>
        <v>145.85</v>
      </c>
      <c r="E578" s="5">
        <v>16645.849999999999</v>
      </c>
      <c r="H578" s="41">
        <f t="shared" ref="H578:H641" si="71">C578</f>
        <v>145.85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281446.45400000003</v>
      </c>
      <c r="D581" s="32">
        <f>SUM(D582:D583)</f>
        <v>281446.45400000003</v>
      </c>
      <c r="E581" s="32">
        <f>SUM(E582:E583)</f>
        <v>343734.58200000005</v>
      </c>
      <c r="H581" s="41">
        <f t="shared" si="71"/>
        <v>281446.45400000003</v>
      </c>
    </row>
    <row r="582" spans="1:8" outlineLevel="2">
      <c r="A582" s="7">
        <v>6606</v>
      </c>
      <c r="B582" s="4" t="s">
        <v>486</v>
      </c>
      <c r="C582" s="5">
        <v>281446.45400000003</v>
      </c>
      <c r="D582" s="5">
        <f t="shared" ref="D582:E586" si="72">C582</f>
        <v>281446.45400000003</v>
      </c>
      <c r="E582" s="5">
        <f t="shared" si="72"/>
        <v>281446.45400000003</v>
      </c>
      <c r="H582" s="41">
        <f t="shared" si="71"/>
        <v>281446.45400000003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v>62288.127999999997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160846.85</v>
      </c>
      <c r="D585" s="32">
        <f t="shared" si="72"/>
        <v>160846.85</v>
      </c>
      <c r="E585" s="32">
        <v>250000</v>
      </c>
      <c r="H585" s="41">
        <f t="shared" si="71"/>
        <v>160846.85</v>
      </c>
    </row>
    <row r="586" spans="1:8" outlineLevel="1" collapsed="1">
      <c r="A586" s="150" t="s">
        <v>490</v>
      </c>
      <c r="B586" s="151"/>
      <c r="C586" s="32">
        <v>114644.751</v>
      </c>
      <c r="D586" s="32">
        <f t="shared" si="72"/>
        <v>114644.751</v>
      </c>
      <c r="E586" s="32">
        <f t="shared" si="72"/>
        <v>114644.751</v>
      </c>
      <c r="H586" s="41">
        <f t="shared" si="71"/>
        <v>114644.751</v>
      </c>
    </row>
    <row r="587" spans="1:8" outlineLevel="1">
      <c r="A587" s="150" t="s">
        <v>491</v>
      </c>
      <c r="B587" s="151"/>
      <c r="C587" s="32">
        <f>SUM(C588:C591)</f>
        <v>60860.009999999995</v>
      </c>
      <c r="D587" s="32">
        <f>SUM(D588:D591)</f>
        <v>60860.009999999995</v>
      </c>
      <c r="E587" s="32">
        <f>SUM(E588:E591)</f>
        <v>112781.19</v>
      </c>
      <c r="H587" s="41">
        <f t="shared" si="71"/>
        <v>60860.009999999995</v>
      </c>
    </row>
    <row r="588" spans="1:8" outlineLevel="2">
      <c r="A588" s="7">
        <v>6610</v>
      </c>
      <c r="B588" s="4" t="s">
        <v>492</v>
      </c>
      <c r="C588" s="5">
        <v>3998.89</v>
      </c>
      <c r="D588" s="5">
        <f>C588</f>
        <v>3998.89</v>
      </c>
      <c r="E588" s="5">
        <f>D588</f>
        <v>3998.89</v>
      </c>
      <c r="H588" s="41">
        <f t="shared" si="71"/>
        <v>3998.89</v>
      </c>
    </row>
    <row r="589" spans="1:8" outlineLevel="2">
      <c r="A589" s="7">
        <v>6610</v>
      </c>
      <c r="B589" s="4" t="s">
        <v>493</v>
      </c>
      <c r="C589" s="5">
        <v>10434.306</v>
      </c>
      <c r="D589" s="5">
        <f t="shared" ref="D589:E591" si="73">C589</f>
        <v>10434.306</v>
      </c>
      <c r="E589" s="5">
        <f t="shared" si="73"/>
        <v>10434.306</v>
      </c>
      <c r="H589" s="41">
        <f t="shared" si="71"/>
        <v>10434.306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46426.813999999998</v>
      </c>
      <c r="D591" s="5">
        <f t="shared" si="73"/>
        <v>46426.813999999998</v>
      </c>
      <c r="E591" s="5">
        <v>98347.994000000006</v>
      </c>
      <c r="H591" s="41">
        <f t="shared" si="71"/>
        <v>46426.813999999998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838548.89500000002</v>
      </c>
      <c r="D599" s="32">
        <f>SUM(D600:D602)</f>
        <v>838548.89500000002</v>
      </c>
      <c r="E599" s="32">
        <f>SUM(E600:E602)</f>
        <v>1843802.5649999999</v>
      </c>
      <c r="H599" s="41">
        <f t="shared" si="71"/>
        <v>838548.89500000002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778548.89500000002</v>
      </c>
      <c r="D601" s="5">
        <f t="shared" si="75"/>
        <v>778548.89500000002</v>
      </c>
      <c r="E601" s="5">
        <v>1783802.5649999999</v>
      </c>
      <c r="H601" s="41">
        <f t="shared" si="71"/>
        <v>778548.89500000002</v>
      </c>
    </row>
    <row r="602" spans="1:8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30944.106</v>
      </c>
      <c r="D610" s="32">
        <f>SUM(D611:D615)</f>
        <v>30944.106</v>
      </c>
      <c r="E610" s="32">
        <f>SUM(E611:E615)</f>
        <v>30944.106</v>
      </c>
      <c r="H610" s="41">
        <f t="shared" si="71"/>
        <v>30944.106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21726.366000000002</v>
      </c>
      <c r="D612" s="5">
        <f t="shared" ref="D612:E615" si="77">C612</f>
        <v>21726.366000000002</v>
      </c>
      <c r="E612" s="5">
        <f t="shared" si="77"/>
        <v>21726.366000000002</v>
      </c>
      <c r="H612" s="41">
        <f t="shared" si="71"/>
        <v>21726.366000000002</v>
      </c>
    </row>
    <row r="613" spans="1:8" outlineLevel="2">
      <c r="A613" s="7">
        <v>6615</v>
      </c>
      <c r="B613" s="4" t="s">
        <v>516</v>
      </c>
      <c r="C613" s="5">
        <v>9217.74</v>
      </c>
      <c r="D613" s="5">
        <f t="shared" si="77"/>
        <v>9217.74</v>
      </c>
      <c r="E613" s="5">
        <f t="shared" si="77"/>
        <v>9217.74</v>
      </c>
      <c r="H613" s="41">
        <f t="shared" si="71"/>
        <v>9217.74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167726.46100000001</v>
      </c>
      <c r="D616" s="32">
        <f>SUM(D617:D627)</f>
        <v>167726.46100000001</v>
      </c>
      <c r="E616" s="32">
        <f>SUM(E617:E627)</f>
        <v>167726.46100000001</v>
      </c>
      <c r="H616" s="41">
        <f t="shared" si="71"/>
        <v>167726.46100000001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139791.45300000001</v>
      </c>
      <c r="D620" s="5">
        <f t="shared" si="78"/>
        <v>139791.45300000001</v>
      </c>
      <c r="E620" s="5">
        <f t="shared" si="78"/>
        <v>139791.45300000001</v>
      </c>
      <c r="H620" s="41">
        <f t="shared" si="71"/>
        <v>139791.45300000001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27935.008000000002</v>
      </c>
      <c r="D626" s="5">
        <f t="shared" si="78"/>
        <v>27935.008000000002</v>
      </c>
      <c r="E626" s="5">
        <f t="shared" si="78"/>
        <v>27935.008000000002</v>
      </c>
      <c r="H626" s="41">
        <f t="shared" si="71"/>
        <v>27935.008000000002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5375.1940000000004</v>
      </c>
      <c r="D628" s="32">
        <f>SUM(D629:D637)</f>
        <v>5375.1940000000004</v>
      </c>
      <c r="E628" s="32">
        <f>SUM(E629:E637)</f>
        <v>5375.1940000000004</v>
      </c>
      <c r="H628" s="41">
        <f t="shared" si="71"/>
        <v>5375.1940000000004</v>
      </c>
    </row>
    <row r="629" spans="1:10" outlineLevel="2">
      <c r="A629" s="7">
        <v>6617</v>
      </c>
      <c r="B629" s="4" t="s">
        <v>532</v>
      </c>
      <c r="C629" s="5">
        <v>5375.1940000000004</v>
      </c>
      <c r="D629" s="5">
        <f>C629</f>
        <v>5375.1940000000004</v>
      </c>
      <c r="E629" s="5">
        <f>D629</f>
        <v>5375.1940000000004</v>
      </c>
      <c r="H629" s="41">
        <f t="shared" si="71"/>
        <v>5375.1940000000004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270640.67</v>
      </c>
      <c r="D716" s="36">
        <f>D717</f>
        <v>270640.67</v>
      </c>
      <c r="E716" s="36">
        <f>E717</f>
        <v>270640.67</v>
      </c>
      <c r="G716" s="39" t="s">
        <v>66</v>
      </c>
      <c r="H716" s="41">
        <f t="shared" si="92"/>
        <v>270640.67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270640.67</v>
      </c>
      <c r="D717" s="33">
        <f>D718+D722</f>
        <v>270640.67</v>
      </c>
      <c r="E717" s="33">
        <f>E718+E722</f>
        <v>270640.67</v>
      </c>
      <c r="G717" s="39" t="s">
        <v>599</v>
      </c>
      <c r="H717" s="41">
        <f t="shared" si="92"/>
        <v>270640.67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270640.67</v>
      </c>
      <c r="D718" s="31">
        <f>SUM(D719:D721)</f>
        <v>270640.67</v>
      </c>
      <c r="E718" s="31">
        <f>SUM(E719:E721)</f>
        <v>270640.67</v>
      </c>
      <c r="H718" s="41">
        <f t="shared" si="92"/>
        <v>270640.67</v>
      </c>
    </row>
    <row r="719" spans="1:10" ht="15" customHeight="1" outlineLevel="2">
      <c r="A719" s="6">
        <v>10950</v>
      </c>
      <c r="B719" s="4" t="s">
        <v>572</v>
      </c>
      <c r="C719" s="5">
        <v>270640.67</v>
      </c>
      <c r="D719" s="5">
        <f>C719</f>
        <v>270640.67</v>
      </c>
      <c r="E719" s="5">
        <f>D719</f>
        <v>270640.67</v>
      </c>
      <c r="H719" s="41">
        <f t="shared" si="92"/>
        <v>270640.67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166408.93400000001</v>
      </c>
      <c r="D725" s="36">
        <f>D726</f>
        <v>166408.93400000001</v>
      </c>
      <c r="E725" s="36">
        <f>E726</f>
        <v>166408.93400000001</v>
      </c>
      <c r="G725" s="39" t="s">
        <v>216</v>
      </c>
      <c r="H725" s="41">
        <f t="shared" si="92"/>
        <v>166408.93400000001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166408.93400000001</v>
      </c>
      <c r="D726" s="33">
        <f>D727+D730+D733+D739+D741+D743+D750+D755+D760+D765+D767+D771+D777</f>
        <v>166408.93400000001</v>
      </c>
      <c r="E726" s="33">
        <f>E727+E730+E733+E739+E741+E743+E750+E755+E760+E765+E767+E771+E777</f>
        <v>166408.93400000001</v>
      </c>
      <c r="G726" s="39" t="s">
        <v>600</v>
      </c>
      <c r="H726" s="41">
        <f t="shared" si="92"/>
        <v>166408.93400000001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75821.61</v>
      </c>
      <c r="D743" s="31">
        <f>D744+D748+D749+D746</f>
        <v>75821.61</v>
      </c>
      <c r="E743" s="31">
        <f>E744+E748+E749+E746</f>
        <v>75821.61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75821.61</v>
      </c>
      <c r="D746" s="5">
        <f>D747</f>
        <v>75821.61</v>
      </c>
      <c r="E746" s="5">
        <f>E747</f>
        <v>75821.61</v>
      </c>
    </row>
    <row r="747" spans="1:5" outlineLevel="3">
      <c r="A747" s="29"/>
      <c r="B747" s="28" t="s">
        <v>838</v>
      </c>
      <c r="C747" s="30">
        <v>75821.61</v>
      </c>
      <c r="D747" s="30">
        <f t="shared" ref="D747:E749" si="97">C747</f>
        <v>75821.61</v>
      </c>
      <c r="E747" s="30">
        <f t="shared" si="97"/>
        <v>75821.61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0">C762</f>
        <v>4140.799</v>
      </c>
      <c r="E762" s="30">
        <f t="shared" si="100"/>
        <v>4140.799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86446.524999999994</v>
      </c>
      <c r="D777" s="31">
        <f>D778</f>
        <v>86446.524999999994</v>
      </c>
      <c r="E777" s="31">
        <f>E778</f>
        <v>86446.524999999994</v>
      </c>
    </row>
    <row r="778" spans="1:5" outlineLevel="2">
      <c r="A778" s="6"/>
      <c r="B778" s="4" t="s">
        <v>816</v>
      </c>
      <c r="C778" s="5">
        <v>86446.524999999994</v>
      </c>
      <c r="D778" s="5">
        <f>C778</f>
        <v>86446.524999999994</v>
      </c>
      <c r="E778" s="5">
        <f>D778</f>
        <v>86446.524999999994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07" workbookViewId="0">
      <selection activeCell="D425" sqref="D42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1.42578125" customWidth="1"/>
    <col min="4" max="5" width="15.28515625" bestFit="1" customWidth="1"/>
    <col min="7" max="7" width="15.5703125" bestFit="1" customWidth="1"/>
    <col min="8" max="8" width="30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0" t="s">
        <v>853</v>
      </c>
      <c r="E1" s="140" t="s">
        <v>852</v>
      </c>
      <c r="G1" s="43" t="s">
        <v>31</v>
      </c>
      <c r="H1" s="44">
        <f>C2+C114</f>
        <v>7834314.1799999997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4444200</v>
      </c>
      <c r="D2" s="26">
        <f>D3+D67</f>
        <v>4444200</v>
      </c>
      <c r="E2" s="26">
        <f>E3+E67</f>
        <v>4444200</v>
      </c>
      <c r="G2" s="39" t="s">
        <v>60</v>
      </c>
      <c r="H2" s="41">
        <f>C2</f>
        <v>4444200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2283700</v>
      </c>
      <c r="D3" s="23">
        <f>D4+D11+D38+D61</f>
        <v>2283700</v>
      </c>
      <c r="E3" s="23">
        <f>E4+E11+E38+E61</f>
        <v>2283700</v>
      </c>
      <c r="G3" s="39" t="s">
        <v>57</v>
      </c>
      <c r="H3" s="41">
        <f t="shared" ref="H3:H66" si="0">C3</f>
        <v>2283700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C5+C6+C7+C9+C10</f>
        <v>1160000</v>
      </c>
      <c r="D4" s="21">
        <f>SUM(D5:D10)</f>
        <v>1160000</v>
      </c>
      <c r="E4" s="21">
        <f>SUM(E5:E10)</f>
        <v>1160000</v>
      </c>
      <c r="F4" s="17"/>
      <c r="G4" s="39" t="s">
        <v>53</v>
      </c>
      <c r="H4" s="41">
        <f t="shared" si="0"/>
        <v>1160000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C12+C13+C14+C32+C33+C34+C35+C36</f>
        <v>593700</v>
      </c>
      <c r="D11" s="21">
        <f>SUM(D12:D37)</f>
        <v>593700</v>
      </c>
      <c r="E11" s="21">
        <f>SUM(E12:E37)</f>
        <v>593700</v>
      </c>
      <c r="F11" s="17"/>
      <c r="G11" s="39" t="s">
        <v>54</v>
      </c>
      <c r="H11" s="41">
        <f t="shared" si="0"/>
        <v>593700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280000</v>
      </c>
      <c r="D12" s="2">
        <f>C12</f>
        <v>280000</v>
      </c>
      <c r="E12" s="2">
        <f>D12</f>
        <v>280000</v>
      </c>
      <c r="H12" s="41">
        <f t="shared" si="0"/>
        <v>280000</v>
      </c>
    </row>
    <row r="13" spans="1:14" outlineLevel="1">
      <c r="A13" s="3">
        <v>2102</v>
      </c>
      <c r="B13" s="1" t="s">
        <v>126</v>
      </c>
      <c r="C13" s="2">
        <v>75000</v>
      </c>
      <c r="D13" s="2">
        <f t="shared" ref="D13:E28" si="2">C13</f>
        <v>75000</v>
      </c>
      <c r="E13" s="2">
        <f t="shared" si="2"/>
        <v>75000</v>
      </c>
      <c r="H13" s="41">
        <f t="shared" si="0"/>
        <v>75000</v>
      </c>
    </row>
    <row r="14" spans="1:14" outlineLevel="1">
      <c r="A14" s="3">
        <v>2201</v>
      </c>
      <c r="B14" s="1" t="s">
        <v>5</v>
      </c>
      <c r="C14" s="2">
        <v>25000</v>
      </c>
      <c r="D14" s="2">
        <f t="shared" si="2"/>
        <v>25000</v>
      </c>
      <c r="E14" s="2">
        <f t="shared" si="2"/>
        <v>25000</v>
      </c>
      <c r="H14" s="41">
        <f t="shared" si="0"/>
        <v>25000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10000</v>
      </c>
      <c r="D33" s="2">
        <f t="shared" si="3"/>
        <v>10000</v>
      </c>
      <c r="E33" s="2">
        <f t="shared" si="3"/>
        <v>10000</v>
      </c>
      <c r="H33" s="41">
        <f t="shared" si="0"/>
        <v>10000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30000</v>
      </c>
      <c r="D35" s="2">
        <f t="shared" si="3"/>
        <v>30000</v>
      </c>
      <c r="E35" s="2">
        <f t="shared" si="3"/>
        <v>30000</v>
      </c>
      <c r="H35" s="41">
        <f t="shared" si="0"/>
        <v>30000</v>
      </c>
    </row>
    <row r="36" spans="1:10" outlineLevel="1">
      <c r="A36" s="3">
        <v>2406</v>
      </c>
      <c r="B36" s="1" t="s">
        <v>9</v>
      </c>
      <c r="C36" s="2">
        <v>153700</v>
      </c>
      <c r="D36" s="2">
        <f t="shared" si="3"/>
        <v>153700</v>
      </c>
      <c r="E36" s="2">
        <f t="shared" si="3"/>
        <v>153700</v>
      </c>
      <c r="H36" s="41">
        <f t="shared" si="0"/>
        <v>153700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530000</v>
      </c>
      <c r="D38" s="21">
        <f>SUM(D39:D60)</f>
        <v>530000</v>
      </c>
      <c r="E38" s="21">
        <f>SUM(E39:E60)</f>
        <v>530000</v>
      </c>
      <c r="G38" s="39" t="s">
        <v>55</v>
      </c>
      <c r="H38" s="41">
        <f t="shared" si="0"/>
        <v>530000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70000</v>
      </c>
      <c r="D48" s="2">
        <f t="shared" si="4"/>
        <v>70000</v>
      </c>
      <c r="E48" s="2">
        <f t="shared" si="4"/>
        <v>70000</v>
      </c>
      <c r="H48" s="41">
        <f t="shared" si="0"/>
        <v>70000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42000</v>
      </c>
      <c r="D57" s="2">
        <f t="shared" si="5"/>
        <v>42000</v>
      </c>
      <c r="E57" s="2">
        <f t="shared" si="5"/>
        <v>42000</v>
      </c>
      <c r="H57" s="41">
        <f t="shared" si="0"/>
        <v>42000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2160500</v>
      </c>
      <c r="D67" s="25">
        <f>D97+D68</f>
        <v>2160500</v>
      </c>
      <c r="E67" s="25">
        <f>E97+E68</f>
        <v>2160500</v>
      </c>
      <c r="G67" s="39" t="s">
        <v>59</v>
      </c>
      <c r="H67" s="41">
        <f t="shared" ref="H67:H130" si="7">C67</f>
        <v>2160500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325000</v>
      </c>
      <c r="D68" s="21">
        <f>SUM(D69:D96)</f>
        <v>325000</v>
      </c>
      <c r="E68" s="21">
        <f>SUM(E69:E96)</f>
        <v>325000</v>
      </c>
      <c r="G68" s="39" t="s">
        <v>56</v>
      </c>
      <c r="H68" s="41">
        <f t="shared" si="7"/>
        <v>325000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1835500</v>
      </c>
      <c r="D97" s="21">
        <f>SUM(D98:D113)</f>
        <v>1835500</v>
      </c>
      <c r="E97" s="21">
        <f>SUM(E98:E113)</f>
        <v>1835500</v>
      </c>
      <c r="G97" s="39" t="s">
        <v>58</v>
      </c>
      <c r="H97" s="41">
        <f t="shared" si="7"/>
        <v>1835500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1430000</v>
      </c>
      <c r="D98" s="2">
        <f>C98</f>
        <v>1430000</v>
      </c>
      <c r="E98" s="2">
        <f>D98</f>
        <v>1430000</v>
      </c>
      <c r="H98" s="41">
        <f t="shared" si="7"/>
        <v>1430000</v>
      </c>
    </row>
    <row r="99" spans="1:10" ht="15" customHeight="1" outlineLevel="1">
      <c r="A99" s="3">
        <v>6002</v>
      </c>
      <c r="B99" s="1" t="s">
        <v>185</v>
      </c>
      <c r="C99" s="2">
        <v>250000</v>
      </c>
      <c r="D99" s="2">
        <f t="shared" ref="D99:E113" si="10">C99</f>
        <v>250000</v>
      </c>
      <c r="E99" s="2">
        <f t="shared" si="10"/>
        <v>250000</v>
      </c>
      <c r="H99" s="41">
        <f t="shared" si="7"/>
        <v>250000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outlineLevel="1">
      <c r="A105" s="3">
        <v>6008</v>
      </c>
      <c r="B105" s="1" t="s">
        <v>110</v>
      </c>
      <c r="C105" s="2">
        <v>30000</v>
      </c>
      <c r="D105" s="2">
        <f t="shared" si="10"/>
        <v>30000</v>
      </c>
      <c r="E105" s="2">
        <f t="shared" si="10"/>
        <v>30000</v>
      </c>
      <c r="H105" s="41">
        <f t="shared" si="7"/>
        <v>30000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0</v>
      </c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10500</v>
      </c>
      <c r="D111" s="2">
        <f t="shared" si="10"/>
        <v>10500</v>
      </c>
      <c r="E111" s="2">
        <f t="shared" si="10"/>
        <v>10500</v>
      </c>
      <c r="H111" s="41">
        <f t="shared" si="7"/>
        <v>10500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3390114.18</v>
      </c>
      <c r="D114" s="26">
        <f>D115+D152+D177</f>
        <v>3390114.18</v>
      </c>
      <c r="E114" s="26">
        <f>E115+E152+E177</f>
        <v>3390114.18</v>
      </c>
      <c r="G114" s="39" t="s">
        <v>62</v>
      </c>
      <c r="H114" s="41">
        <f t="shared" si="7"/>
        <v>3390114.18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2730944.0260000001</v>
      </c>
      <c r="D115" s="23">
        <f>D116+D135</f>
        <v>2730944.0260000001</v>
      </c>
      <c r="E115" s="23">
        <f>E116+E135</f>
        <v>2730944.0260000001</v>
      </c>
      <c r="G115" s="39" t="s">
        <v>61</v>
      </c>
      <c r="H115" s="41">
        <f t="shared" si="7"/>
        <v>2730944.0260000001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1474117.8130000001</v>
      </c>
      <c r="D116" s="21">
        <f>D117+D120+D123+D126+D129+D132</f>
        <v>1474117.8130000001</v>
      </c>
      <c r="E116" s="21">
        <f>E117+E120+E123+E126+E129+E132</f>
        <v>1474117.8130000001</v>
      </c>
      <c r="G116" s="39" t="s">
        <v>583</v>
      </c>
      <c r="H116" s="41">
        <f t="shared" si="7"/>
        <v>1474117.8130000001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1252838.281</v>
      </c>
      <c r="D117" s="2">
        <f>D118+D119</f>
        <v>1252838.281</v>
      </c>
      <c r="E117" s="2">
        <f>E118+E119</f>
        <v>1252838.281</v>
      </c>
      <c r="H117" s="41">
        <f t="shared" si="7"/>
        <v>1252838.281</v>
      </c>
    </row>
    <row r="118" spans="1:10" ht="15" customHeight="1" outlineLevel="2">
      <c r="A118" s="130"/>
      <c r="B118" s="129" t="s">
        <v>855</v>
      </c>
      <c r="C118" s="128">
        <v>316719.016</v>
      </c>
      <c r="D118" s="128">
        <f>C118</f>
        <v>316719.016</v>
      </c>
      <c r="E118" s="128">
        <f>D118</f>
        <v>316719.016</v>
      </c>
      <c r="H118" s="41">
        <f t="shared" si="7"/>
        <v>316719.016</v>
      </c>
    </row>
    <row r="119" spans="1:10" ht="15" customHeight="1" outlineLevel="2">
      <c r="A119" s="130"/>
      <c r="B119" s="129" t="s">
        <v>860</v>
      </c>
      <c r="C119" s="128">
        <v>936119.26500000001</v>
      </c>
      <c r="D119" s="128">
        <f>C119</f>
        <v>936119.26500000001</v>
      </c>
      <c r="E119" s="128">
        <f>D119</f>
        <v>936119.26500000001</v>
      </c>
      <c r="H119" s="41">
        <f t="shared" si="7"/>
        <v>936119.26500000001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69587.467000000004</v>
      </c>
      <c r="D123" s="2">
        <f>D124+D125</f>
        <v>69587.467000000004</v>
      </c>
      <c r="E123" s="2">
        <f>E124+E125</f>
        <v>69587.467000000004</v>
      </c>
      <c r="H123" s="41">
        <f t="shared" si="7"/>
        <v>69587.467000000004</v>
      </c>
    </row>
    <row r="124" spans="1:10" ht="15" customHeight="1" outlineLevel="2">
      <c r="A124" s="130"/>
      <c r="B124" s="129" t="s">
        <v>855</v>
      </c>
      <c r="C124" s="128">
        <v>69587.467000000004</v>
      </c>
      <c r="D124" s="128">
        <f>C124</f>
        <v>69587.467000000004</v>
      </c>
      <c r="E124" s="128">
        <f>D124</f>
        <v>69587.467000000004</v>
      </c>
      <c r="H124" s="41">
        <f t="shared" si="7"/>
        <v>69587.467000000004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89258.087</v>
      </c>
      <c r="D126" s="2">
        <f>D127+D128</f>
        <v>89258.087</v>
      </c>
      <c r="E126" s="2">
        <f>E127+E128</f>
        <v>89258.087</v>
      </c>
      <c r="H126" s="41">
        <f t="shared" si="7"/>
        <v>89258.087</v>
      </c>
    </row>
    <row r="127" spans="1:10" ht="15" customHeight="1" outlineLevel="2">
      <c r="A127" s="130"/>
      <c r="B127" s="129" t="s">
        <v>855</v>
      </c>
      <c r="C127" s="128">
        <v>89258.087</v>
      </c>
      <c r="D127" s="128">
        <f>C127</f>
        <v>89258.087</v>
      </c>
      <c r="E127" s="128">
        <f>D127</f>
        <v>89258.087</v>
      </c>
      <c r="H127" s="41">
        <f t="shared" si="7"/>
        <v>89258.087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62433.978000000003</v>
      </c>
      <c r="D132" s="2">
        <f>D133+D134</f>
        <v>62433.978000000003</v>
      </c>
      <c r="E132" s="2">
        <f>E133+E134</f>
        <v>62433.978000000003</v>
      </c>
      <c r="H132" s="41">
        <f t="shared" si="11"/>
        <v>62433.978000000003</v>
      </c>
    </row>
    <row r="133" spans="1:10" ht="15" customHeight="1" outlineLevel="2">
      <c r="A133" s="130"/>
      <c r="B133" s="129" t="s">
        <v>855</v>
      </c>
      <c r="C133" s="128">
        <v>62433.978000000003</v>
      </c>
      <c r="D133" s="128">
        <f>C133</f>
        <v>62433.978000000003</v>
      </c>
      <c r="E133" s="128">
        <f>D133</f>
        <v>62433.978000000003</v>
      </c>
      <c r="H133" s="41">
        <f t="shared" si="11"/>
        <v>62433.978000000003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1256826.213</v>
      </c>
      <c r="D135" s="21">
        <f>D136+D140+D143+D146+D149</f>
        <v>1256826.213</v>
      </c>
      <c r="E135" s="21">
        <f>E136+E140+E143+E146+E149</f>
        <v>1256826.213</v>
      </c>
      <c r="G135" s="39" t="s">
        <v>584</v>
      </c>
      <c r="H135" s="41">
        <f t="shared" si="11"/>
        <v>1256826.213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371251.88300000003</v>
      </c>
      <c r="D136" s="2">
        <f>D137+D138+D139</f>
        <v>371251.88300000003</v>
      </c>
      <c r="E136" s="2">
        <f>E137+E138+E139</f>
        <v>371251.88300000003</v>
      </c>
      <c r="H136" s="41">
        <f t="shared" si="11"/>
        <v>371251.88300000003</v>
      </c>
    </row>
    <row r="137" spans="1:10" ht="15" customHeight="1" outlineLevel="2">
      <c r="A137" s="130"/>
      <c r="B137" s="129" t="s">
        <v>855</v>
      </c>
      <c r="C137" s="128">
        <v>162000</v>
      </c>
      <c r="D137" s="128">
        <f>C137</f>
        <v>162000</v>
      </c>
      <c r="E137" s="128">
        <f>D137</f>
        <v>162000</v>
      </c>
      <c r="H137" s="41">
        <f t="shared" si="11"/>
        <v>162000</v>
      </c>
    </row>
    <row r="138" spans="1:10" ht="15" customHeight="1" outlineLevel="2">
      <c r="A138" s="130"/>
      <c r="B138" s="129" t="s">
        <v>862</v>
      </c>
      <c r="C138" s="128">
        <v>160000</v>
      </c>
      <c r="D138" s="128">
        <f t="shared" ref="D138:E139" si="12">C138</f>
        <v>160000</v>
      </c>
      <c r="E138" s="128">
        <f t="shared" si="12"/>
        <v>160000</v>
      </c>
      <c r="H138" s="41">
        <f t="shared" si="11"/>
        <v>160000</v>
      </c>
    </row>
    <row r="139" spans="1:10" ht="15" customHeight="1" outlineLevel="2">
      <c r="A139" s="130"/>
      <c r="B139" s="129" t="s">
        <v>861</v>
      </c>
      <c r="C139" s="128">
        <v>49251.883000000002</v>
      </c>
      <c r="D139" s="128">
        <f t="shared" si="12"/>
        <v>49251.883000000002</v>
      </c>
      <c r="E139" s="128">
        <f t="shared" si="12"/>
        <v>49251.883000000002</v>
      </c>
      <c r="H139" s="41">
        <f t="shared" si="11"/>
        <v>49251.883000000002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885574.33000000007</v>
      </c>
      <c r="D140" s="2">
        <f>D141+D142</f>
        <v>885574.33000000007</v>
      </c>
      <c r="E140" s="2">
        <f>E141+E142</f>
        <v>885574.33000000007</v>
      </c>
      <c r="H140" s="41">
        <f t="shared" si="11"/>
        <v>885574.33000000007</v>
      </c>
    </row>
    <row r="141" spans="1:10" ht="15" customHeight="1" outlineLevel="2">
      <c r="A141" s="130"/>
      <c r="B141" s="129" t="s">
        <v>855</v>
      </c>
      <c r="C141" s="128">
        <v>307574.33</v>
      </c>
      <c r="D141" s="128">
        <f>C141</f>
        <v>307574.33</v>
      </c>
      <c r="E141" s="128">
        <f>D141</f>
        <v>307574.33</v>
      </c>
      <c r="H141" s="41">
        <f t="shared" si="11"/>
        <v>307574.33</v>
      </c>
    </row>
    <row r="142" spans="1:10" ht="15" customHeight="1" outlineLevel="2">
      <c r="A142" s="130"/>
      <c r="B142" s="129" t="s">
        <v>860</v>
      </c>
      <c r="C142" s="128">
        <v>578000</v>
      </c>
      <c r="D142" s="128">
        <f>C142</f>
        <v>578000</v>
      </c>
      <c r="E142" s="128">
        <f>D142</f>
        <v>578000</v>
      </c>
      <c r="H142" s="41">
        <f t="shared" si="11"/>
        <v>578000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505531.88399999996</v>
      </c>
      <c r="D152" s="23">
        <f>D153+D163+D170</f>
        <v>505531.88399999996</v>
      </c>
      <c r="E152" s="23">
        <f>E153+E163+E170</f>
        <v>505531.88399999996</v>
      </c>
      <c r="G152" s="39" t="s">
        <v>66</v>
      </c>
      <c r="H152" s="41">
        <f t="shared" si="11"/>
        <v>505531.88399999996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505531.88399999996</v>
      </c>
      <c r="D153" s="21">
        <f>D154+D157+D160</f>
        <v>505531.88399999996</v>
      </c>
      <c r="E153" s="21">
        <f>E154+E157+E160</f>
        <v>505531.88399999996</v>
      </c>
      <c r="G153" s="39" t="s">
        <v>585</v>
      </c>
      <c r="H153" s="41">
        <f t="shared" si="11"/>
        <v>505531.88399999996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505531.88399999996</v>
      </c>
      <c r="D154" s="2">
        <f>D155+D156</f>
        <v>505531.88399999996</v>
      </c>
      <c r="E154" s="2">
        <f>E155+E156</f>
        <v>505531.88399999996</v>
      </c>
      <c r="H154" s="41">
        <f t="shared" si="11"/>
        <v>505531.88399999996</v>
      </c>
    </row>
    <row r="155" spans="1:10" ht="15" customHeight="1" outlineLevel="2">
      <c r="A155" s="130"/>
      <c r="B155" s="129" t="s">
        <v>855</v>
      </c>
      <c r="C155" s="128">
        <v>66807.474000000002</v>
      </c>
      <c r="D155" s="128">
        <f>C155</f>
        <v>66807.474000000002</v>
      </c>
      <c r="E155" s="128">
        <f>D155</f>
        <v>66807.474000000002</v>
      </c>
      <c r="H155" s="41">
        <f t="shared" si="11"/>
        <v>66807.474000000002</v>
      </c>
    </row>
    <row r="156" spans="1:10" ht="15" customHeight="1" outlineLevel="2">
      <c r="A156" s="130"/>
      <c r="B156" s="129" t="s">
        <v>860</v>
      </c>
      <c r="C156" s="128">
        <v>438724.41</v>
      </c>
      <c r="D156" s="128">
        <f>C156</f>
        <v>438724.41</v>
      </c>
      <c r="E156" s="128">
        <f>D156</f>
        <v>438724.41</v>
      </c>
      <c r="H156" s="41">
        <f t="shared" si="11"/>
        <v>438724.41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153638.27000000002</v>
      </c>
      <c r="D177" s="27">
        <f>D178</f>
        <v>153638.27000000002</v>
      </c>
      <c r="E177" s="27">
        <f>E178</f>
        <v>153638.27000000002</v>
      </c>
      <c r="G177" s="39" t="s">
        <v>216</v>
      </c>
      <c r="H177" s="41">
        <f t="shared" si="11"/>
        <v>153638.27000000002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153638.27000000002</v>
      </c>
      <c r="D178" s="21">
        <f>D179+D184+D188+D197+D200+D203+D215+D222+D228+D235+D238+D243+D250</f>
        <v>153638.27000000002</v>
      </c>
      <c r="E178" s="21">
        <f>E179+E184+E188+E197+E200+E203+E215+E222+E228+E235+E238+E243+E250</f>
        <v>153638.27000000002</v>
      </c>
      <c r="G178" s="39" t="s">
        <v>587</v>
      </c>
      <c r="H178" s="41">
        <f t="shared" si="11"/>
        <v>153638.27000000002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75821.61</v>
      </c>
      <c r="D203" s="2">
        <f>D204+D211+D213+D207</f>
        <v>75821.61</v>
      </c>
      <c r="E203" s="2">
        <f>E204+E211+E213+E207</f>
        <v>75821.61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75821.61</v>
      </c>
      <c r="D207" s="128">
        <f>D209+D208+D210</f>
        <v>75821.61</v>
      </c>
      <c r="E207" s="128">
        <f>E209+E208+E210</f>
        <v>75821.61</v>
      </c>
    </row>
    <row r="208" spans="1:5" outlineLevel="3">
      <c r="A208" s="90"/>
      <c r="B208" s="89" t="s">
        <v>855</v>
      </c>
      <c r="C208" s="127">
        <v>75821.61</v>
      </c>
      <c r="D208" s="127">
        <f t="shared" ref="D208:E210" si="15">C208</f>
        <v>75821.61</v>
      </c>
      <c r="E208" s="127">
        <f t="shared" si="15"/>
        <v>75821.61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4140.799</v>
      </c>
      <c r="D228" s="2">
        <f>D229+D233</f>
        <v>4140.799</v>
      </c>
      <c r="E228" s="2">
        <f>E229+E233</f>
        <v>4140.799</v>
      </c>
    </row>
    <row r="229" spans="1:5" outlineLevel="2">
      <c r="A229" s="130">
        <v>2</v>
      </c>
      <c r="B229" s="129" t="s">
        <v>856</v>
      </c>
      <c r="C229" s="128">
        <f>C231+C232+C230</f>
        <v>4140.799</v>
      </c>
      <c r="D229" s="128">
        <f>D231+D232+D230</f>
        <v>4140.799</v>
      </c>
      <c r="E229" s="128">
        <f>E231+E232+E230</f>
        <v>4140.799</v>
      </c>
    </row>
    <row r="230" spans="1:5" outlineLevel="3">
      <c r="A230" s="90"/>
      <c r="B230" s="89" t="s">
        <v>855</v>
      </c>
      <c r="C230" s="127">
        <v>4140.799</v>
      </c>
      <c r="D230" s="127">
        <f>C230</f>
        <v>4140.799</v>
      </c>
      <c r="E230" s="127">
        <f>D230</f>
        <v>4140.799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73675.861000000004</v>
      </c>
      <c r="D250" s="2">
        <f>D251+D252</f>
        <v>73675.861000000004</v>
      </c>
      <c r="E250" s="2">
        <f>E251+E252</f>
        <v>73675.861000000004</v>
      </c>
    </row>
    <row r="251" spans="1:10" outlineLevel="3">
      <c r="A251" s="90"/>
      <c r="B251" s="89" t="s">
        <v>855</v>
      </c>
      <c r="C251" s="127">
        <v>73675.861000000004</v>
      </c>
      <c r="D251" s="127">
        <f>C251</f>
        <v>73675.861000000004</v>
      </c>
      <c r="E251" s="127">
        <f>D251</f>
        <v>73675.861000000004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0" t="s">
        <v>853</v>
      </c>
      <c r="E256" s="140" t="s">
        <v>852</v>
      </c>
      <c r="G256" s="47" t="s">
        <v>589</v>
      </c>
      <c r="H256" s="48">
        <f>C257+C559</f>
        <v>7969314.1799999997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4571201</v>
      </c>
      <c r="D257" s="37">
        <f>D258+D550</f>
        <v>4580201</v>
      </c>
      <c r="E257" s="37">
        <f>E258+E550</f>
        <v>4571201</v>
      </c>
      <c r="G257" s="39" t="s">
        <v>60</v>
      </c>
      <c r="H257" s="41">
        <f>C257</f>
        <v>4571201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4350571</v>
      </c>
      <c r="D258" s="36">
        <f>D259+D339+D483+D547</f>
        <v>4359571</v>
      </c>
      <c r="E258" s="36">
        <f>E259+E339+E483+E547</f>
        <v>4350571</v>
      </c>
      <c r="G258" s="39" t="s">
        <v>57</v>
      </c>
      <c r="H258" s="41">
        <f t="shared" ref="H258:H321" si="21">C258</f>
        <v>4350571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3026963</v>
      </c>
      <c r="D259" s="33">
        <f>D260+D263+D314</f>
        <v>3026963</v>
      </c>
      <c r="E259" s="33">
        <f>E260+E263+E314</f>
        <v>3026963</v>
      </c>
      <c r="G259" s="39" t="s">
        <v>590</v>
      </c>
      <c r="H259" s="41">
        <f t="shared" si="21"/>
        <v>3026963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28263</v>
      </c>
      <c r="D260" s="32">
        <f>SUM(D261:D262)</f>
        <v>28263</v>
      </c>
      <c r="E260" s="32">
        <f>SUM(E261:E262)</f>
        <v>28263</v>
      </c>
      <c r="H260" s="41">
        <f t="shared" si="21"/>
        <v>28263</v>
      </c>
    </row>
    <row r="261" spans="1:10" outlineLevel="2">
      <c r="A261" s="7">
        <v>1100</v>
      </c>
      <c r="B261" s="4" t="s">
        <v>32</v>
      </c>
      <c r="C261" s="5">
        <v>27500</v>
      </c>
      <c r="D261" s="5">
        <f>C261</f>
        <v>27500</v>
      </c>
      <c r="E261" s="5">
        <f>D261</f>
        <v>27500</v>
      </c>
      <c r="H261" s="41">
        <f t="shared" si="21"/>
        <v>27500</v>
      </c>
    </row>
    <row r="262" spans="1:10" outlineLevel="2">
      <c r="A262" s="6">
        <v>1100</v>
      </c>
      <c r="B262" s="4" t="s">
        <v>33</v>
      </c>
      <c r="C262" s="5">
        <v>763</v>
      </c>
      <c r="D262" s="5">
        <f>C262</f>
        <v>763</v>
      </c>
      <c r="E262" s="5">
        <f>D262</f>
        <v>763</v>
      </c>
      <c r="H262" s="41">
        <f t="shared" si="21"/>
        <v>763</v>
      </c>
    </row>
    <row r="263" spans="1:10" outlineLevel="1">
      <c r="A263" s="150" t="s">
        <v>269</v>
      </c>
      <c r="B263" s="151"/>
      <c r="C263" s="32">
        <f>C264+C265+C289+C296+C298+C302+C305+C308+C313</f>
        <v>2998700</v>
      </c>
      <c r="D263" s="32">
        <f>D264+D265+D289+D296+D298+D302+D305+D308+D313</f>
        <v>2998700</v>
      </c>
      <c r="E263" s="32">
        <f>E264+E265+E289+E296+E298+E302+E305+E308+E313</f>
        <v>2998700</v>
      </c>
      <c r="H263" s="41">
        <f t="shared" si="21"/>
        <v>2998700</v>
      </c>
    </row>
    <row r="264" spans="1:10" outlineLevel="2">
      <c r="A264" s="6">
        <v>1101</v>
      </c>
      <c r="B264" s="4" t="s">
        <v>34</v>
      </c>
      <c r="C264" s="5">
        <v>1177000</v>
      </c>
      <c r="D264" s="5">
        <f>C264</f>
        <v>1177000</v>
      </c>
      <c r="E264" s="5">
        <f>D264</f>
        <v>1177000</v>
      </c>
      <c r="H264" s="41">
        <f t="shared" si="21"/>
        <v>1177000</v>
      </c>
    </row>
    <row r="265" spans="1:10" outlineLevel="2">
      <c r="A265" s="6">
        <v>1101</v>
      </c>
      <c r="B265" s="4" t="s">
        <v>35</v>
      </c>
      <c r="C265" s="5">
        <f>SUM(C266:C288)</f>
        <v>1234200</v>
      </c>
      <c r="D265" s="5">
        <f>SUM(D266:D288)</f>
        <v>1234200</v>
      </c>
      <c r="E265" s="5">
        <f>SUM(E266:E288)</f>
        <v>1234200</v>
      </c>
      <c r="H265" s="41">
        <f t="shared" si="21"/>
        <v>1234200</v>
      </c>
    </row>
    <row r="266" spans="1:10" outlineLevel="3">
      <c r="A266" s="29"/>
      <c r="B266" s="28" t="s">
        <v>218</v>
      </c>
      <c r="C266" s="30">
        <v>75280</v>
      </c>
      <c r="D266" s="30">
        <f>C266</f>
        <v>75280</v>
      </c>
      <c r="E266" s="30">
        <f>D266</f>
        <v>75280</v>
      </c>
      <c r="H266" s="41">
        <f t="shared" si="21"/>
        <v>75280</v>
      </c>
    </row>
    <row r="267" spans="1:10" outlineLevel="3">
      <c r="A267" s="29"/>
      <c r="B267" s="28" t="s">
        <v>219</v>
      </c>
      <c r="C267" s="30">
        <v>900900</v>
      </c>
      <c r="D267" s="30">
        <f t="shared" ref="D267:E282" si="22">C267</f>
        <v>900900</v>
      </c>
      <c r="E267" s="30">
        <f t="shared" si="22"/>
        <v>900900</v>
      </c>
      <c r="H267" s="41">
        <f t="shared" si="21"/>
        <v>900900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2200</v>
      </c>
      <c r="D269" s="30">
        <f t="shared" si="22"/>
        <v>2200</v>
      </c>
      <c r="E269" s="30">
        <f t="shared" si="22"/>
        <v>2200</v>
      </c>
      <c r="H269" s="41">
        <f t="shared" si="21"/>
        <v>2200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26535</v>
      </c>
      <c r="D271" s="30">
        <f t="shared" si="22"/>
        <v>26535</v>
      </c>
      <c r="E271" s="30">
        <f t="shared" si="22"/>
        <v>26535</v>
      </c>
      <c r="H271" s="41">
        <f t="shared" si="21"/>
        <v>26535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12000</v>
      </c>
      <c r="D276" s="30">
        <f t="shared" si="22"/>
        <v>12000</v>
      </c>
      <c r="E276" s="30">
        <f t="shared" si="22"/>
        <v>12000</v>
      </c>
      <c r="H276" s="41">
        <f t="shared" si="21"/>
        <v>12000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16170</v>
      </c>
      <c r="D280" s="30">
        <f t="shared" si="22"/>
        <v>16170</v>
      </c>
      <c r="E280" s="30">
        <f t="shared" si="22"/>
        <v>16170</v>
      </c>
      <c r="H280" s="41">
        <f t="shared" si="21"/>
        <v>16170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15</v>
      </c>
      <c r="D283" s="30">
        <f t="shared" ref="D283:E288" si="23">C283</f>
        <v>15</v>
      </c>
      <c r="E283" s="30">
        <f t="shared" si="23"/>
        <v>15</v>
      </c>
      <c r="H283" s="41">
        <f t="shared" si="21"/>
        <v>15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181400</v>
      </c>
      <c r="D286" s="30">
        <f t="shared" si="23"/>
        <v>181400</v>
      </c>
      <c r="E286" s="30">
        <f t="shared" si="23"/>
        <v>181400</v>
      </c>
      <c r="H286" s="41">
        <f t="shared" si="21"/>
        <v>181400</v>
      </c>
    </row>
    <row r="287" spans="1:8" outlineLevel="3">
      <c r="A287" s="29"/>
      <c r="B287" s="28" t="s">
        <v>239</v>
      </c>
      <c r="C287" s="30">
        <v>19700</v>
      </c>
      <c r="D287" s="30">
        <f t="shared" si="23"/>
        <v>19700</v>
      </c>
      <c r="E287" s="30">
        <f t="shared" si="23"/>
        <v>19700</v>
      </c>
      <c r="H287" s="41">
        <f t="shared" si="21"/>
        <v>19700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20000</v>
      </c>
      <c r="D289" s="5">
        <f>SUM(D290:D295)</f>
        <v>20000</v>
      </c>
      <c r="E289" s="5">
        <f>SUM(E290:E295)</f>
        <v>20000</v>
      </c>
      <c r="H289" s="41">
        <f t="shared" si="21"/>
        <v>20000</v>
      </c>
    </row>
    <row r="290" spans="1:8" outlineLevel="3">
      <c r="A290" s="29"/>
      <c r="B290" s="28" t="s">
        <v>241</v>
      </c>
      <c r="C290" s="30">
        <v>13000</v>
      </c>
      <c r="D290" s="30">
        <f>C290</f>
        <v>13000</v>
      </c>
      <c r="E290" s="30">
        <f>D290</f>
        <v>13000</v>
      </c>
      <c r="H290" s="41">
        <f t="shared" si="21"/>
        <v>13000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3550</v>
      </c>
      <c r="D292" s="30">
        <f t="shared" si="24"/>
        <v>3550</v>
      </c>
      <c r="E292" s="30">
        <f t="shared" si="24"/>
        <v>3550</v>
      </c>
      <c r="H292" s="41">
        <f t="shared" si="21"/>
        <v>3550</v>
      </c>
    </row>
    <row r="293" spans="1:8" outlineLevel="3">
      <c r="A293" s="29"/>
      <c r="B293" s="28" t="s">
        <v>244</v>
      </c>
      <c r="C293" s="30">
        <v>450</v>
      </c>
      <c r="D293" s="30">
        <f t="shared" si="24"/>
        <v>450</v>
      </c>
      <c r="E293" s="30">
        <f t="shared" si="24"/>
        <v>450</v>
      </c>
      <c r="H293" s="41">
        <f t="shared" si="21"/>
        <v>450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68500</v>
      </c>
      <c r="D298" s="5">
        <f>SUM(D299:D301)</f>
        <v>68500</v>
      </c>
      <c r="E298" s="5">
        <f>SUM(E299:E301)</f>
        <v>68500</v>
      </c>
      <c r="H298" s="41">
        <f t="shared" si="21"/>
        <v>68500</v>
      </c>
    </row>
    <row r="299" spans="1:8" outlineLevel="3">
      <c r="A299" s="29"/>
      <c r="B299" s="28" t="s">
        <v>248</v>
      </c>
      <c r="C299" s="30">
        <v>28500</v>
      </c>
      <c r="D299" s="30">
        <f>C299</f>
        <v>28500</v>
      </c>
      <c r="E299" s="30">
        <f>D299</f>
        <v>28500</v>
      </c>
      <c r="H299" s="41">
        <f t="shared" si="21"/>
        <v>28500</v>
      </c>
    </row>
    <row r="300" spans="1:8" outlineLevel="3">
      <c r="A300" s="29"/>
      <c r="B300" s="28" t="s">
        <v>249</v>
      </c>
      <c r="C300" s="30">
        <v>40000</v>
      </c>
      <c r="D300" s="30">
        <f t="shared" ref="D300:E301" si="25">C300</f>
        <v>40000</v>
      </c>
      <c r="E300" s="30">
        <f t="shared" si="25"/>
        <v>40000</v>
      </c>
      <c r="H300" s="41">
        <f t="shared" si="21"/>
        <v>40000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25000</v>
      </c>
      <c r="D302" s="5">
        <f>SUM(D303:D304)</f>
        <v>25000</v>
      </c>
      <c r="E302" s="5">
        <f>SUM(E303:E304)</f>
        <v>25000</v>
      </c>
      <c r="H302" s="41">
        <f t="shared" si="21"/>
        <v>25000</v>
      </c>
    </row>
    <row r="303" spans="1:8" outlineLevel="3">
      <c r="A303" s="29"/>
      <c r="B303" s="28" t="s">
        <v>252</v>
      </c>
      <c r="C303" s="30">
        <v>15000</v>
      </c>
      <c r="D303" s="30">
        <f>C303</f>
        <v>15000</v>
      </c>
      <c r="E303" s="30">
        <f>D303</f>
        <v>15000</v>
      </c>
      <c r="H303" s="41">
        <f t="shared" si="21"/>
        <v>15000</v>
      </c>
    </row>
    <row r="304" spans="1:8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1"/>
        <v>10000</v>
      </c>
    </row>
    <row r="305" spans="1:8" outlineLevel="2">
      <c r="A305" s="6">
        <v>1101</v>
      </c>
      <c r="B305" s="4" t="s">
        <v>38</v>
      </c>
      <c r="C305" s="5">
        <f>SUM(C306:C307)</f>
        <v>35000</v>
      </c>
      <c r="D305" s="5">
        <f>SUM(D306:D307)</f>
        <v>35000</v>
      </c>
      <c r="E305" s="5">
        <f>SUM(E306:E307)</f>
        <v>35000</v>
      </c>
      <c r="H305" s="41">
        <f t="shared" si="21"/>
        <v>35000</v>
      </c>
    </row>
    <row r="306" spans="1:8" outlineLevel="3">
      <c r="A306" s="29"/>
      <c r="B306" s="28" t="s">
        <v>254</v>
      </c>
      <c r="C306" s="30">
        <v>25000</v>
      </c>
      <c r="D306" s="30">
        <f>C306</f>
        <v>25000</v>
      </c>
      <c r="E306" s="30">
        <f>D306</f>
        <v>25000</v>
      </c>
      <c r="H306" s="41">
        <f t="shared" si="21"/>
        <v>25000</v>
      </c>
    </row>
    <row r="307" spans="1:8" outlineLevel="3">
      <c r="A307" s="29"/>
      <c r="B307" s="28" t="s">
        <v>255</v>
      </c>
      <c r="C307" s="30">
        <v>10000</v>
      </c>
      <c r="D307" s="30">
        <f>C307</f>
        <v>10000</v>
      </c>
      <c r="E307" s="30">
        <f>D307</f>
        <v>10000</v>
      </c>
      <c r="H307" s="41">
        <f t="shared" si="21"/>
        <v>10000</v>
      </c>
    </row>
    <row r="308" spans="1:8" outlineLevel="2">
      <c r="A308" s="6">
        <v>1101</v>
      </c>
      <c r="B308" s="4" t="s">
        <v>39</v>
      </c>
      <c r="C308" s="5">
        <f>SUM(C309:C312)</f>
        <v>438000</v>
      </c>
      <c r="D308" s="5">
        <f>SUM(D309:D312)</f>
        <v>438000</v>
      </c>
      <c r="E308" s="5">
        <f>SUM(E309:E312)</f>
        <v>438000</v>
      </c>
      <c r="H308" s="41">
        <f t="shared" si="21"/>
        <v>438000</v>
      </c>
    </row>
    <row r="309" spans="1:8" outlineLevel="3">
      <c r="A309" s="29"/>
      <c r="B309" s="28" t="s">
        <v>256</v>
      </c>
      <c r="C309" s="30">
        <v>312000</v>
      </c>
      <c r="D309" s="30">
        <f>C309</f>
        <v>312000</v>
      </c>
      <c r="E309" s="30">
        <f>D309</f>
        <v>312000</v>
      </c>
      <c r="H309" s="41">
        <f t="shared" si="21"/>
        <v>312000</v>
      </c>
    </row>
    <row r="310" spans="1:8" outlineLevel="3">
      <c r="A310" s="29"/>
      <c r="B310" s="28" t="s">
        <v>257</v>
      </c>
      <c r="C310" s="30">
        <v>98000</v>
      </c>
      <c r="D310" s="30">
        <f t="shared" ref="D310:E312" si="26">C310</f>
        <v>98000</v>
      </c>
      <c r="E310" s="30">
        <f t="shared" si="26"/>
        <v>98000</v>
      </c>
      <c r="H310" s="41">
        <f t="shared" si="21"/>
        <v>98000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28000</v>
      </c>
      <c r="D312" s="30">
        <f t="shared" si="26"/>
        <v>28000</v>
      </c>
      <c r="E312" s="30">
        <f t="shared" si="26"/>
        <v>28000</v>
      </c>
      <c r="H312" s="41">
        <f t="shared" si="21"/>
        <v>28000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1165708</v>
      </c>
      <c r="D339" s="33">
        <f>D340+D444+D482</f>
        <v>1174708</v>
      </c>
      <c r="E339" s="33">
        <f>E340+E444+E482</f>
        <v>1165708</v>
      </c>
      <c r="G339" s="39" t="s">
        <v>591</v>
      </c>
      <c r="H339" s="41">
        <f t="shared" si="28"/>
        <v>1165708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1075708</v>
      </c>
      <c r="D340" s="32">
        <f>D341+D342+D343+D344+D347+D348+D353+D356+D357+D362+D367+BH290668+D371+D372+D373+D376+D377+D378+D382+D388+D391+D392+D395+D398+D399+D404+D407+D408+D409+D412+D415+D416+D419+D420+D421+D422+D429+D443</f>
        <v>1084708</v>
      </c>
      <c r="E340" s="32">
        <f>E341+E342+E343+E344+E347+E348+E353+E356+E357+E362+E367+BI290668+E371+E372+E373+E376+E377+E378+E382+E388+E391+E392+E395+E398+E399+E404+E407+E408+E409+E412+E415+E416+E419+E420+E421+E422+E429+E443</f>
        <v>1075708</v>
      </c>
      <c r="H340" s="41">
        <f t="shared" si="28"/>
        <v>1075708</v>
      </c>
    </row>
    <row r="341" spans="1:10" outlineLevel="2">
      <c r="A341" s="6">
        <v>2201</v>
      </c>
      <c r="B341" s="34" t="s">
        <v>272</v>
      </c>
      <c r="C341" s="5">
        <v>900</v>
      </c>
      <c r="D341" s="5">
        <f>C341</f>
        <v>900</v>
      </c>
      <c r="E341" s="5">
        <f>D341</f>
        <v>900</v>
      </c>
      <c r="H341" s="41">
        <f t="shared" si="28"/>
        <v>900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outlineLevel="2">
      <c r="A348" s="6">
        <v>2201</v>
      </c>
      <c r="B348" s="4" t="s">
        <v>277</v>
      </c>
      <c r="C348" s="5">
        <f>SUM(C349:C352)</f>
        <v>203000</v>
      </c>
      <c r="D348" s="5">
        <f>SUM(D349:D352)</f>
        <v>203000</v>
      </c>
      <c r="E348" s="5">
        <f>SUM(E349:E352)</f>
        <v>203000</v>
      </c>
      <c r="H348" s="41">
        <f t="shared" si="28"/>
        <v>203000</v>
      </c>
    </row>
    <row r="349" spans="1:10" outlineLevel="3">
      <c r="A349" s="29"/>
      <c r="B349" s="28" t="s">
        <v>278</v>
      </c>
      <c r="C349" s="30">
        <v>180000</v>
      </c>
      <c r="D349" s="30">
        <f>C349</f>
        <v>180000</v>
      </c>
      <c r="E349" s="30">
        <f>D349</f>
        <v>180000</v>
      </c>
      <c r="H349" s="41">
        <f t="shared" si="28"/>
        <v>180000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21000</v>
      </c>
      <c r="D351" s="30">
        <f t="shared" si="33"/>
        <v>21000</v>
      </c>
      <c r="E351" s="30">
        <f t="shared" si="33"/>
        <v>21000</v>
      </c>
      <c r="H351" s="41">
        <f t="shared" si="28"/>
        <v>21000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31000</v>
      </c>
      <c r="D356" s="5">
        <f t="shared" si="34"/>
        <v>31000</v>
      </c>
      <c r="E356" s="5">
        <f t="shared" si="34"/>
        <v>31000</v>
      </c>
      <c r="H356" s="41">
        <f t="shared" si="28"/>
        <v>31000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outlineLevel="3">
      <c r="A358" s="29"/>
      <c r="B358" s="28" t="s">
        <v>286</v>
      </c>
      <c r="C358" s="30">
        <v>24500</v>
      </c>
      <c r="D358" s="30">
        <f>C358</f>
        <v>24500</v>
      </c>
      <c r="E358" s="30">
        <f>D358</f>
        <v>24500</v>
      </c>
      <c r="H358" s="41">
        <f t="shared" si="28"/>
        <v>24500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85000</v>
      </c>
      <c r="D362" s="5">
        <f>SUM(D363:D366)</f>
        <v>85000</v>
      </c>
      <c r="E362" s="5">
        <f>SUM(E363:E366)</f>
        <v>85000</v>
      </c>
      <c r="H362" s="41">
        <f t="shared" si="28"/>
        <v>85000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v>26000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16000</v>
      </c>
      <c r="H378" s="41">
        <f t="shared" si="28"/>
        <v>11000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v>15000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8308</v>
      </c>
      <c r="D382" s="5">
        <f>SUM(D383:D387)</f>
        <v>8308</v>
      </c>
      <c r="E382" s="5">
        <f>SUM(E383:E387)</f>
        <v>8308</v>
      </c>
      <c r="H382" s="41">
        <f t="shared" si="28"/>
        <v>8308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3808</v>
      </c>
      <c r="D386" s="30">
        <f t="shared" si="40"/>
        <v>3808</v>
      </c>
      <c r="E386" s="30">
        <f t="shared" si="40"/>
        <v>3808</v>
      </c>
      <c r="H386" s="41">
        <f t="shared" ref="H386:H449" si="41">C386</f>
        <v>3808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50000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v>50000</v>
      </c>
      <c r="H394" s="41">
        <f t="shared" si="41"/>
        <v>70000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2500</v>
      </c>
      <c r="H395" s="41">
        <f t="shared" si="41"/>
        <v>2500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3">C396</f>
        <v>2500</v>
      </c>
      <c r="E396" s="30">
        <f t="shared" si="43"/>
        <v>2500</v>
      </c>
      <c r="H396" s="41">
        <f t="shared" si="41"/>
        <v>2500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4000</v>
      </c>
      <c r="E399" s="5">
        <f>SUM(E400:E403)</f>
        <v>4000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v>4000</v>
      </c>
      <c r="E403" s="30">
        <f t="shared" si="44"/>
        <v>4000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7"/>
        <v>10000</v>
      </c>
      <c r="E420" s="5">
        <f t="shared" si="47"/>
        <v>10000</v>
      </c>
      <c r="H420" s="41">
        <f t="shared" si="41"/>
        <v>10000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5000</v>
      </c>
      <c r="E422" s="5">
        <f>SUM(E423:E428)</f>
        <v>5000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v>5000</v>
      </c>
      <c r="E424" s="30">
        <f t="shared" ref="D424:E428" si="48">D424</f>
        <v>5000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225000</v>
      </c>
      <c r="D429" s="5">
        <f>SUM(D430:D442)</f>
        <v>225000</v>
      </c>
      <c r="E429" s="5">
        <f>SUM(E430:E442)</f>
        <v>225000</v>
      </c>
      <c r="H429" s="41">
        <f t="shared" si="41"/>
        <v>225000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90000</v>
      </c>
      <c r="D444" s="32">
        <f>D445+D454+D455+D459+D462+D463+D468+D474+D477+D480+D481+D450</f>
        <v>90000</v>
      </c>
      <c r="E444" s="32">
        <f>E445+E454+E455+E459+E462+E463+E468+E474+E477+E480+E481+E450</f>
        <v>90000</v>
      </c>
      <c r="H444" s="41">
        <f t="shared" si="41"/>
        <v>90000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1"/>
        <v>15000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13000</v>
      </c>
      <c r="D450" s="5">
        <f>SUM(D451:D453)</f>
        <v>13000</v>
      </c>
      <c r="E450" s="5">
        <f>SUM(E451:E453)</f>
        <v>13000</v>
      </c>
      <c r="H450" s="41">
        <f t="shared" ref="H450:H513" si="51">C450</f>
        <v>13000</v>
      </c>
    </row>
    <row r="451" spans="1:8" ht="15" customHeight="1" outlineLevel="3">
      <c r="A451" s="28"/>
      <c r="B451" s="28" t="s">
        <v>364</v>
      </c>
      <c r="C451" s="30">
        <v>13000</v>
      </c>
      <c r="D451" s="30">
        <f>C451</f>
        <v>13000</v>
      </c>
      <c r="E451" s="30">
        <f>D451</f>
        <v>13000</v>
      </c>
      <c r="H451" s="41">
        <f t="shared" si="51"/>
        <v>13000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137900</v>
      </c>
      <c r="D483" s="35">
        <f>D484+D504+D509+D522+D528+D538</f>
        <v>137900</v>
      </c>
      <c r="E483" s="35">
        <f>E484+E504+E509+E522+E528+E538</f>
        <v>137900</v>
      </c>
      <c r="G483" s="39" t="s">
        <v>592</v>
      </c>
      <c r="H483" s="41">
        <f t="shared" si="51"/>
        <v>137900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64900</v>
      </c>
      <c r="D484" s="32">
        <f>D485+D486+D490+D491+D494+D497+D500+D501+D502+D503</f>
        <v>64900</v>
      </c>
      <c r="E484" s="32">
        <f>E485+E486+E490+E491+E494+E497+E500+E501+E502+E503</f>
        <v>64900</v>
      </c>
      <c r="H484" s="41">
        <f t="shared" si="51"/>
        <v>64900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67000</v>
      </c>
      <c r="D509" s="32">
        <f>D510+D511+D512+D513+D517+D518+D519+D520+D521</f>
        <v>67000</v>
      </c>
      <c r="E509" s="32">
        <f>E510+E511+E512+E513+E517+E518+E519+E520+E521</f>
        <v>67000</v>
      </c>
      <c r="F509" s="51"/>
      <c r="H509" s="41">
        <f t="shared" si="51"/>
        <v>67000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4000</v>
      </c>
      <c r="D538" s="32">
        <f>SUM(D539:D544)</f>
        <v>4000</v>
      </c>
      <c r="E538" s="32">
        <f>SUM(E539:E544)</f>
        <v>4000</v>
      </c>
      <c r="H538" s="41">
        <f t="shared" si="63"/>
        <v>4000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4000</v>
      </c>
      <c r="D540" s="5">
        <f t="shared" ref="D540:E543" si="66">C540</f>
        <v>4000</v>
      </c>
      <c r="E540" s="5">
        <f t="shared" si="66"/>
        <v>4000</v>
      </c>
      <c r="H540" s="41">
        <f t="shared" si="63"/>
        <v>4000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20000</v>
      </c>
      <c r="D547" s="35">
        <f>D548+D549</f>
        <v>20000</v>
      </c>
      <c r="E547" s="35">
        <f>E548+E549</f>
        <v>20000</v>
      </c>
      <c r="G547" s="39" t="s">
        <v>593</v>
      </c>
      <c r="H547" s="41">
        <f t="shared" si="63"/>
        <v>20000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15000</v>
      </c>
      <c r="D548" s="32">
        <f>C548</f>
        <v>15000</v>
      </c>
      <c r="E548" s="32">
        <f>D548</f>
        <v>15000</v>
      </c>
      <c r="H548" s="41">
        <f t="shared" si="63"/>
        <v>15000</v>
      </c>
    </row>
    <row r="549" spans="1:10" outlineLevel="1">
      <c r="A549" s="150" t="s">
        <v>451</v>
      </c>
      <c r="B549" s="151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>
      <c r="A550" s="148" t="s">
        <v>455</v>
      </c>
      <c r="B550" s="149"/>
      <c r="C550" s="36">
        <f>C551</f>
        <v>220630</v>
      </c>
      <c r="D550" s="36">
        <f>D551</f>
        <v>220630</v>
      </c>
      <c r="E550" s="36">
        <f>E551</f>
        <v>220630</v>
      </c>
      <c r="G550" s="39" t="s">
        <v>59</v>
      </c>
      <c r="H550" s="41">
        <f t="shared" si="63"/>
        <v>220630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220630</v>
      </c>
      <c r="D551" s="33">
        <f>D552+D556</f>
        <v>220630</v>
      </c>
      <c r="E551" s="33">
        <f>E552+E556</f>
        <v>220630</v>
      </c>
      <c r="G551" s="39" t="s">
        <v>594</v>
      </c>
      <c r="H551" s="41">
        <f t="shared" si="63"/>
        <v>220630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220630</v>
      </c>
      <c r="D552" s="32">
        <f>SUM(D553:D555)</f>
        <v>220630</v>
      </c>
      <c r="E552" s="32">
        <f>SUM(E553:E555)</f>
        <v>220630</v>
      </c>
      <c r="H552" s="41">
        <f t="shared" si="63"/>
        <v>220630</v>
      </c>
    </row>
    <row r="553" spans="1:10" outlineLevel="2" collapsed="1">
      <c r="A553" s="6">
        <v>5500</v>
      </c>
      <c r="B553" s="4" t="s">
        <v>458</v>
      </c>
      <c r="C553" s="5">
        <v>220630</v>
      </c>
      <c r="D553" s="5">
        <f t="shared" ref="D553:E555" si="67">C553</f>
        <v>220630</v>
      </c>
      <c r="E553" s="5">
        <f t="shared" si="67"/>
        <v>220630</v>
      </c>
      <c r="H553" s="41">
        <f t="shared" si="63"/>
        <v>220630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3398113.18</v>
      </c>
      <c r="D559" s="37">
        <f>D560+D716+D725</f>
        <v>3398113.18</v>
      </c>
      <c r="E559" s="37">
        <f>E560+E716+E725</f>
        <v>3398113.18</v>
      </c>
      <c r="G559" s="39" t="s">
        <v>62</v>
      </c>
      <c r="H559" s="41">
        <f t="shared" si="63"/>
        <v>3398113.18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2972348.88</v>
      </c>
      <c r="D560" s="36">
        <f>D561+D638+D642+D645</f>
        <v>2972348.88</v>
      </c>
      <c r="E560" s="36">
        <f>E561+E638+E642+E645</f>
        <v>2972348.88</v>
      </c>
      <c r="G560" s="39" t="s">
        <v>61</v>
      </c>
      <c r="H560" s="41">
        <f t="shared" si="63"/>
        <v>2972348.88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2972348.88</v>
      </c>
      <c r="D561" s="38">
        <f>D562+D567+D568+D569+D576+D577+D581+D584+D585+D586+D587+D592+D595+D599+D603+D610+D616+D628</f>
        <v>2972348.88</v>
      </c>
      <c r="E561" s="38">
        <f>E562+E567+E568+E569+E576+E577+E581+E584+E585+E586+E587+E592+E595+E599+E603+E610+E616+E628</f>
        <v>2972348.88</v>
      </c>
      <c r="G561" s="39" t="s">
        <v>595</v>
      </c>
      <c r="H561" s="41">
        <f t="shared" si="63"/>
        <v>2972348.88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24339.323</v>
      </c>
      <c r="D562" s="32">
        <f>SUM(D563:D566)</f>
        <v>24339.323</v>
      </c>
      <c r="E562" s="32">
        <f>SUM(E563:E566)</f>
        <v>24339.323</v>
      </c>
      <c r="H562" s="41">
        <f t="shared" si="63"/>
        <v>24339.323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24339.323</v>
      </c>
      <c r="D566" s="5">
        <f t="shared" si="68"/>
        <v>24339.323</v>
      </c>
      <c r="E566" s="5">
        <f t="shared" si="68"/>
        <v>24339.323</v>
      </c>
      <c r="H566" s="41">
        <f t="shared" si="63"/>
        <v>24339.323</v>
      </c>
    </row>
    <row r="567" spans="1:10" outlineLevel="1">
      <c r="A567" s="150" t="s">
        <v>467</v>
      </c>
      <c r="B567" s="151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685565.41</v>
      </c>
      <c r="D569" s="32">
        <f>SUM(D570:D575)</f>
        <v>685565.41</v>
      </c>
      <c r="E569" s="32">
        <f>SUM(E570:E575)</f>
        <v>685565.41</v>
      </c>
      <c r="H569" s="41">
        <f t="shared" si="63"/>
        <v>685565.41</v>
      </c>
    </row>
    <row r="570" spans="1:10" outlineLevel="2">
      <c r="A570" s="7">
        <v>6603</v>
      </c>
      <c r="B570" s="4" t="s">
        <v>474</v>
      </c>
      <c r="C570" s="5">
        <v>545565.41</v>
      </c>
      <c r="D570" s="5">
        <f>C570</f>
        <v>545565.41</v>
      </c>
      <c r="E570" s="5">
        <f>D570</f>
        <v>545565.41</v>
      </c>
      <c r="H570" s="41">
        <f t="shared" si="63"/>
        <v>545565.41</v>
      </c>
    </row>
    <row r="571" spans="1:10" outlineLevel="2">
      <c r="A571" s="7">
        <v>6603</v>
      </c>
      <c r="B571" s="4" t="s">
        <v>475</v>
      </c>
      <c r="C571" s="5">
        <v>140000</v>
      </c>
      <c r="D571" s="5">
        <f t="shared" ref="D571:E575" si="69">C571</f>
        <v>140000</v>
      </c>
      <c r="E571" s="5">
        <f t="shared" si="69"/>
        <v>140000</v>
      </c>
      <c r="H571" s="41">
        <f t="shared" si="63"/>
        <v>140000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59145.85</v>
      </c>
      <c r="D577" s="32">
        <f>SUM(D578:D580)</f>
        <v>59145.85</v>
      </c>
      <c r="E577" s="32">
        <f>SUM(E578:E580)</f>
        <v>59145.85</v>
      </c>
      <c r="H577" s="41">
        <f t="shared" si="63"/>
        <v>59145.85</v>
      </c>
    </row>
    <row r="578" spans="1:8" outlineLevel="2">
      <c r="A578" s="7">
        <v>6605</v>
      </c>
      <c r="B578" s="4" t="s">
        <v>482</v>
      </c>
      <c r="C578" s="5">
        <v>59145.85</v>
      </c>
      <c r="D578" s="5">
        <f t="shared" ref="D578:E580" si="70">C578</f>
        <v>59145.85</v>
      </c>
      <c r="E578" s="5">
        <f t="shared" si="70"/>
        <v>59145.85</v>
      </c>
      <c r="H578" s="41">
        <f t="shared" ref="H578:H641" si="71">C578</f>
        <v>59145.85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362273.58200000005</v>
      </c>
      <c r="D581" s="32">
        <f>SUM(D582:D583)</f>
        <v>362273.58200000005</v>
      </c>
      <c r="E581" s="32">
        <f>SUM(E582:E583)</f>
        <v>362273.58200000005</v>
      </c>
      <c r="H581" s="41">
        <f t="shared" si="71"/>
        <v>362273.58200000005</v>
      </c>
    </row>
    <row r="582" spans="1:8" outlineLevel="2">
      <c r="A582" s="7">
        <v>6606</v>
      </c>
      <c r="B582" s="4" t="s">
        <v>486</v>
      </c>
      <c r="C582" s="5">
        <v>299985.45400000003</v>
      </c>
      <c r="D582" s="5">
        <f t="shared" ref="D582:E586" si="72">C582</f>
        <v>299985.45400000003</v>
      </c>
      <c r="E582" s="5">
        <f t="shared" si="72"/>
        <v>299985.45400000003</v>
      </c>
      <c r="H582" s="41">
        <f t="shared" si="71"/>
        <v>299985.45400000003</v>
      </c>
    </row>
    <row r="583" spans="1:8" outlineLevel="2">
      <c r="A583" s="7">
        <v>6606</v>
      </c>
      <c r="B583" s="4" t="s">
        <v>487</v>
      </c>
      <c r="C583" s="5">
        <v>62288.127999999997</v>
      </c>
      <c r="D583" s="5">
        <f t="shared" si="72"/>
        <v>62288.127999999997</v>
      </c>
      <c r="E583" s="5">
        <f t="shared" si="72"/>
        <v>62288.127999999997</v>
      </c>
      <c r="H583" s="41">
        <f t="shared" si="71"/>
        <v>62288.127999999997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250000</v>
      </c>
      <c r="D585" s="32">
        <f t="shared" si="72"/>
        <v>250000</v>
      </c>
      <c r="E585" s="32">
        <f t="shared" si="72"/>
        <v>250000</v>
      </c>
      <c r="H585" s="41">
        <f t="shared" si="71"/>
        <v>250000</v>
      </c>
    </row>
    <row r="586" spans="1:8" outlineLevel="1" collapsed="1">
      <c r="A586" s="150" t="s">
        <v>490</v>
      </c>
      <c r="B586" s="151"/>
      <c r="C586" s="32">
        <v>178992.04199999999</v>
      </c>
      <c r="D586" s="32">
        <f t="shared" si="72"/>
        <v>178992.04199999999</v>
      </c>
      <c r="E586" s="32">
        <f t="shared" si="72"/>
        <v>178992.04199999999</v>
      </c>
      <c r="H586" s="41">
        <f t="shared" si="71"/>
        <v>178992.04199999999</v>
      </c>
    </row>
    <row r="587" spans="1:8" outlineLevel="1">
      <c r="A587" s="150" t="s">
        <v>491</v>
      </c>
      <c r="B587" s="151"/>
      <c r="C587" s="32">
        <f>SUM(C588:C591)</f>
        <v>66354.962</v>
      </c>
      <c r="D587" s="32">
        <f>SUM(D588:D591)</f>
        <v>66354.962</v>
      </c>
      <c r="E587" s="32">
        <f>SUM(E588:E591)</f>
        <v>66354.962</v>
      </c>
      <c r="H587" s="41">
        <f t="shared" si="71"/>
        <v>66354.962</v>
      </c>
    </row>
    <row r="588" spans="1:8" outlineLevel="2">
      <c r="A588" s="7">
        <v>6610</v>
      </c>
      <c r="B588" s="4" t="s">
        <v>492</v>
      </c>
      <c r="C588" s="5">
        <v>3998.89</v>
      </c>
      <c r="D588" s="5">
        <f>C588</f>
        <v>3998.89</v>
      </c>
      <c r="E588" s="5">
        <f>D588</f>
        <v>3998.89</v>
      </c>
      <c r="H588" s="41">
        <f t="shared" si="71"/>
        <v>3998.89</v>
      </c>
    </row>
    <row r="589" spans="1:8" outlineLevel="2">
      <c r="A589" s="7">
        <v>6610</v>
      </c>
      <c r="B589" s="4" t="s">
        <v>493</v>
      </c>
      <c r="C589" s="5">
        <v>10434.306</v>
      </c>
      <c r="D589" s="5">
        <f t="shared" ref="D589:E591" si="73">C589</f>
        <v>10434.306</v>
      </c>
      <c r="E589" s="5">
        <f t="shared" si="73"/>
        <v>10434.306</v>
      </c>
      <c r="H589" s="41">
        <f t="shared" si="71"/>
        <v>10434.306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51921.766000000003</v>
      </c>
      <c r="D591" s="5">
        <f t="shared" si="73"/>
        <v>51921.766000000003</v>
      </c>
      <c r="E591" s="5">
        <f t="shared" si="73"/>
        <v>51921.766000000003</v>
      </c>
      <c r="H591" s="41">
        <f t="shared" si="71"/>
        <v>51921.766000000003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1147018.352</v>
      </c>
      <c r="D599" s="32">
        <f>SUM(D600:D602)</f>
        <v>1147018.352</v>
      </c>
      <c r="E599" s="32">
        <f>SUM(E600:E602)</f>
        <v>1147018.352</v>
      </c>
      <c r="H599" s="41">
        <f t="shared" si="71"/>
        <v>1147018.352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1087018.352</v>
      </c>
      <c r="D601" s="5">
        <f t="shared" si="75"/>
        <v>1087018.352</v>
      </c>
      <c r="E601" s="5">
        <f t="shared" si="75"/>
        <v>1087018.352</v>
      </c>
      <c r="H601" s="41">
        <f t="shared" si="71"/>
        <v>1087018.352</v>
      </c>
    </row>
    <row r="602" spans="1:8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8207.6</v>
      </c>
      <c r="D610" s="32">
        <f>SUM(D611:D615)</f>
        <v>8207.6</v>
      </c>
      <c r="E610" s="32">
        <f>SUM(E611:E615)</f>
        <v>8207.6</v>
      </c>
      <c r="H610" s="41">
        <f t="shared" si="71"/>
        <v>8207.6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8207.6</v>
      </c>
      <c r="D612" s="5">
        <f t="shared" ref="D612:E615" si="77">C612</f>
        <v>8207.6</v>
      </c>
      <c r="E612" s="5">
        <f t="shared" si="77"/>
        <v>8207.6</v>
      </c>
      <c r="H612" s="41">
        <f t="shared" si="71"/>
        <v>8207.6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85076.565000000002</v>
      </c>
      <c r="D616" s="32">
        <f>SUM(D617:D627)</f>
        <v>85076.565000000002</v>
      </c>
      <c r="E616" s="32">
        <f>SUM(E617:E627)</f>
        <v>85076.565000000002</v>
      </c>
      <c r="H616" s="41">
        <f t="shared" si="71"/>
        <v>85076.565000000002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57141.557000000001</v>
      </c>
      <c r="D620" s="5">
        <f t="shared" si="78"/>
        <v>57141.557000000001</v>
      </c>
      <c r="E620" s="5">
        <f t="shared" si="78"/>
        <v>57141.557000000001</v>
      </c>
      <c r="H620" s="41">
        <f t="shared" si="71"/>
        <v>57141.557000000001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27935.008000000002</v>
      </c>
      <c r="D626" s="5">
        <f t="shared" si="78"/>
        <v>27935.008000000002</v>
      </c>
      <c r="E626" s="5">
        <f t="shared" si="78"/>
        <v>27935.008000000002</v>
      </c>
      <c r="H626" s="41">
        <f t="shared" si="71"/>
        <v>27935.008000000002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5375.1940000000004</v>
      </c>
      <c r="D628" s="32">
        <f>SUM(D629:D637)</f>
        <v>5375.1940000000004</v>
      </c>
      <c r="E628" s="32">
        <f>SUM(E629:E637)</f>
        <v>5375.1940000000004</v>
      </c>
      <c r="H628" s="41">
        <f t="shared" si="71"/>
        <v>5375.1940000000004</v>
      </c>
    </row>
    <row r="629" spans="1:10" outlineLevel="2">
      <c r="A629" s="7">
        <v>6617</v>
      </c>
      <c r="B629" s="4" t="s">
        <v>532</v>
      </c>
      <c r="C629" s="5">
        <v>5375.1940000000004</v>
      </c>
      <c r="D629" s="5">
        <f>C629</f>
        <v>5375.1940000000004</v>
      </c>
      <c r="E629" s="5">
        <f>D629</f>
        <v>5375.1940000000004</v>
      </c>
      <c r="H629" s="41">
        <f t="shared" si="71"/>
        <v>5375.1940000000004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272126.03000000003</v>
      </c>
      <c r="D716" s="36">
        <f>D717</f>
        <v>272126.03000000003</v>
      </c>
      <c r="E716" s="36">
        <f>E717</f>
        <v>272126.03000000003</v>
      </c>
      <c r="G716" s="39" t="s">
        <v>66</v>
      </c>
      <c r="H716" s="41">
        <f t="shared" si="92"/>
        <v>272126.03000000003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272126.03000000003</v>
      </c>
      <c r="D717" s="33">
        <f>D718+D722</f>
        <v>272126.03000000003</v>
      </c>
      <c r="E717" s="33">
        <f>E718+E722</f>
        <v>272126.03000000003</v>
      </c>
      <c r="G717" s="39" t="s">
        <v>599</v>
      </c>
      <c r="H717" s="41">
        <f t="shared" si="92"/>
        <v>272126.03000000003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272126.03000000003</v>
      </c>
      <c r="D718" s="31">
        <f>SUM(D719:D721)</f>
        <v>272126.03000000003</v>
      </c>
      <c r="E718" s="31">
        <f>SUM(E719:E721)</f>
        <v>272126.03000000003</v>
      </c>
      <c r="H718" s="41">
        <f t="shared" si="92"/>
        <v>272126.03000000003</v>
      </c>
    </row>
    <row r="719" spans="1:10" ht="15" customHeight="1" outlineLevel="2">
      <c r="A719" s="6">
        <v>10950</v>
      </c>
      <c r="B719" s="4" t="s">
        <v>572</v>
      </c>
      <c r="C719" s="5">
        <v>272126.03000000003</v>
      </c>
      <c r="D719" s="5">
        <f>C719</f>
        <v>272126.03000000003</v>
      </c>
      <c r="E719" s="5">
        <f>D719</f>
        <v>272126.03000000003</v>
      </c>
      <c r="H719" s="41">
        <f t="shared" si="92"/>
        <v>272126.03000000003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153638.27000000002</v>
      </c>
      <c r="D725" s="36">
        <f>D726</f>
        <v>153638.27000000002</v>
      </c>
      <c r="E725" s="36">
        <f>E726</f>
        <v>153638.27000000002</v>
      </c>
      <c r="G725" s="39" t="s">
        <v>216</v>
      </c>
      <c r="H725" s="41">
        <f t="shared" si="92"/>
        <v>153638.27000000002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153638.27000000002</v>
      </c>
      <c r="D726" s="33">
        <f>D727+D730+D733+D739+D741+D743+D750+D755+D760+D765+D767+D771+D777</f>
        <v>153638.27000000002</v>
      </c>
      <c r="E726" s="33">
        <f>E727+E730+E733+E739+E741+E743+E750+E755+E760+E765+E767+E771+E777</f>
        <v>153638.27000000002</v>
      </c>
      <c r="G726" s="39" t="s">
        <v>600</v>
      </c>
      <c r="H726" s="41">
        <f t="shared" si="92"/>
        <v>153638.27000000002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75821.61</v>
      </c>
      <c r="D743" s="31">
        <f>D744+D748+D749+D746</f>
        <v>75821.61</v>
      </c>
      <c r="E743" s="31">
        <f>E744+E748+E749+E746</f>
        <v>75821.61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75821.61</v>
      </c>
      <c r="D746" s="5">
        <f>D747</f>
        <v>75821.61</v>
      </c>
      <c r="E746" s="5">
        <f>E747</f>
        <v>75821.61</v>
      </c>
    </row>
    <row r="747" spans="1:5" outlineLevel="3">
      <c r="A747" s="29"/>
      <c r="B747" s="28" t="s">
        <v>838</v>
      </c>
      <c r="C747" s="30">
        <v>75821.61</v>
      </c>
      <c r="D747" s="30">
        <f t="shared" ref="D747:E749" si="97">C747</f>
        <v>75821.61</v>
      </c>
      <c r="E747" s="30">
        <f t="shared" si="97"/>
        <v>75821.61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0">C762</f>
        <v>4140.799</v>
      </c>
      <c r="E762" s="30">
        <f t="shared" si="100"/>
        <v>4140.799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73675.861000000004</v>
      </c>
      <c r="D777" s="31">
        <f>D778</f>
        <v>73675.861000000004</v>
      </c>
      <c r="E777" s="31">
        <f>E778</f>
        <v>73675.861000000004</v>
      </c>
    </row>
    <row r="778" spans="1:5" outlineLevel="2">
      <c r="A778" s="6"/>
      <c r="B778" s="4" t="s">
        <v>816</v>
      </c>
      <c r="C778" s="5">
        <v>73675.861000000004</v>
      </c>
      <c r="D778" s="5">
        <f>C778</f>
        <v>73675.861000000004</v>
      </c>
      <c r="E778" s="5">
        <f>D778</f>
        <v>73675.861000000004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135" workbookViewId="0">
      <selection activeCell="B144" sqref="B14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8" customWidth="1"/>
    <col min="4" max="4" width="19.7109375" customWidth="1"/>
    <col min="5" max="5" width="22.85546875" customWidth="1"/>
    <col min="7" max="7" width="15.5703125" bestFit="1" customWidth="1"/>
    <col min="8" max="8" width="21.855468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2" t="s">
        <v>853</v>
      </c>
      <c r="E1" s="142" t="s">
        <v>852</v>
      </c>
      <c r="G1" s="43" t="s">
        <v>31</v>
      </c>
      <c r="H1" s="44">
        <f>C2+C114</f>
        <v>8432664.2180000003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5240000</v>
      </c>
      <c r="D2" s="26">
        <f>D3+D67</f>
        <v>5240000</v>
      </c>
      <c r="E2" s="26">
        <f>E3+E67</f>
        <v>5240000</v>
      </c>
      <c r="G2" s="39" t="s">
        <v>60</v>
      </c>
      <c r="H2" s="41">
        <f>C2</f>
        <v>5240000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2838000</v>
      </c>
      <c r="D3" s="23">
        <f>D4+D11+D38+D61</f>
        <v>2838000</v>
      </c>
      <c r="E3" s="23">
        <f>E4+E11+E38+E61</f>
        <v>2838000</v>
      </c>
      <c r="G3" s="39" t="s">
        <v>57</v>
      </c>
      <c r="H3" s="41">
        <f t="shared" ref="H3:H66" si="0">C3</f>
        <v>2838000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1560000</v>
      </c>
      <c r="D4" s="21">
        <f>SUM(D5:D10)</f>
        <v>1560000</v>
      </c>
      <c r="E4" s="21">
        <f>SUM(E5:E10)</f>
        <v>1560000</v>
      </c>
      <c r="F4" s="17"/>
      <c r="G4" s="39" t="s">
        <v>53</v>
      </c>
      <c r="H4" s="41">
        <f t="shared" si="0"/>
        <v>1560000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796000</v>
      </c>
      <c r="D11" s="21">
        <f>SUM(D12:D37)</f>
        <v>796000</v>
      </c>
      <c r="E11" s="21">
        <f>SUM(E12:E37)</f>
        <v>796000</v>
      </c>
      <c r="F11" s="17"/>
      <c r="G11" s="39" t="s">
        <v>54</v>
      </c>
      <c r="H11" s="41">
        <f t="shared" si="0"/>
        <v>796000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456000</v>
      </c>
      <c r="D12" s="2">
        <f>C12</f>
        <v>456000</v>
      </c>
      <c r="E12" s="2">
        <f>D12</f>
        <v>456000</v>
      </c>
      <c r="H12" s="41">
        <f t="shared" si="0"/>
        <v>456000</v>
      </c>
    </row>
    <row r="13" spans="1:14" outlineLevel="1">
      <c r="A13" s="3">
        <v>2102</v>
      </c>
      <c r="B13" s="1" t="s">
        <v>126</v>
      </c>
      <c r="C13" s="2">
        <v>80000</v>
      </c>
      <c r="D13" s="2">
        <f t="shared" ref="D13:E28" si="2">C13</f>
        <v>80000</v>
      </c>
      <c r="E13" s="2">
        <f t="shared" si="2"/>
        <v>80000</v>
      </c>
      <c r="H13" s="41">
        <f t="shared" si="0"/>
        <v>80000</v>
      </c>
    </row>
    <row r="14" spans="1:14" outlineLevel="1">
      <c r="A14" s="3">
        <v>2201</v>
      </c>
      <c r="B14" s="1" t="s">
        <v>5</v>
      </c>
      <c r="C14" s="2">
        <v>25000</v>
      </c>
      <c r="D14" s="2">
        <f t="shared" si="2"/>
        <v>25000</v>
      </c>
      <c r="E14" s="2">
        <f t="shared" si="2"/>
        <v>25000</v>
      </c>
      <c r="H14" s="41">
        <f t="shared" si="0"/>
        <v>25000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60000</v>
      </c>
      <c r="D32" s="2">
        <f t="shared" si="3"/>
        <v>60000</v>
      </c>
      <c r="E32" s="2">
        <f t="shared" si="3"/>
        <v>60000</v>
      </c>
      <c r="H32" s="41">
        <f t="shared" si="0"/>
        <v>60000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160000</v>
      </c>
      <c r="D36" s="2">
        <f t="shared" si="3"/>
        <v>160000</v>
      </c>
      <c r="E36" s="2">
        <f t="shared" si="3"/>
        <v>160000</v>
      </c>
      <c r="H36" s="41">
        <f t="shared" si="0"/>
        <v>160000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482000</v>
      </c>
      <c r="D38" s="21">
        <f>SUM(D39:D60)</f>
        <v>482000</v>
      </c>
      <c r="E38" s="21">
        <f>SUM(E39:E60)</f>
        <v>482000</v>
      </c>
      <c r="G38" s="39" t="s">
        <v>55</v>
      </c>
      <c r="H38" s="41">
        <f t="shared" si="0"/>
        <v>482000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130000</v>
      </c>
      <c r="D56" s="2">
        <f t="shared" ref="D56:E60" si="5">C56</f>
        <v>130000</v>
      </c>
      <c r="E56" s="2">
        <f t="shared" si="5"/>
        <v>130000</v>
      </c>
      <c r="H56" s="41">
        <f t="shared" si="0"/>
        <v>130000</v>
      </c>
    </row>
    <row r="57" spans="1:10" outlineLevel="1">
      <c r="A57" s="20">
        <v>3304</v>
      </c>
      <c r="B57" s="20" t="s">
        <v>155</v>
      </c>
      <c r="C57" s="2">
        <v>42000</v>
      </c>
      <c r="D57" s="2">
        <f t="shared" si="5"/>
        <v>42000</v>
      </c>
      <c r="E57" s="2">
        <f t="shared" si="5"/>
        <v>42000</v>
      </c>
      <c r="H57" s="41">
        <f t="shared" si="0"/>
        <v>42000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2402000</v>
      </c>
      <c r="D67" s="25">
        <f>D97+D68</f>
        <v>2402000</v>
      </c>
      <c r="E67" s="25">
        <f>E97+E68</f>
        <v>2402000</v>
      </c>
      <c r="G67" s="39" t="s">
        <v>59</v>
      </c>
      <c r="H67" s="41">
        <f t="shared" ref="H67:H130" si="7">C67</f>
        <v>2402000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515000</v>
      </c>
      <c r="D68" s="21">
        <f>SUM(D69:D96)</f>
        <v>515000</v>
      </c>
      <c r="E68" s="21">
        <f>SUM(E69:E96)</f>
        <v>515000</v>
      </c>
      <c r="G68" s="39" t="s">
        <v>56</v>
      </c>
      <c r="H68" s="41">
        <f t="shared" si="7"/>
        <v>515000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500000</v>
      </c>
      <c r="D79" s="2">
        <f t="shared" si="8"/>
        <v>500000</v>
      </c>
      <c r="E79" s="2">
        <f t="shared" si="8"/>
        <v>500000</v>
      </c>
      <c r="H79" s="41">
        <f t="shared" si="7"/>
        <v>500000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1887000</v>
      </c>
      <c r="D97" s="21">
        <f>SUM(D98:D113)</f>
        <v>1887000</v>
      </c>
      <c r="E97" s="21">
        <f>SUM(E98:E113)</f>
        <v>1887000</v>
      </c>
      <c r="G97" s="39" t="s">
        <v>58</v>
      </c>
      <c r="H97" s="41">
        <f t="shared" si="7"/>
        <v>1887000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1700000</v>
      </c>
      <c r="D98" s="2">
        <f>C98</f>
        <v>1700000</v>
      </c>
      <c r="E98" s="2">
        <f>D98</f>
        <v>1700000</v>
      </c>
      <c r="H98" s="41">
        <f t="shared" si="7"/>
        <v>1700000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outlineLevel="1">
      <c r="A105" s="3">
        <v>6008</v>
      </c>
      <c r="B105" s="1" t="s">
        <v>110</v>
      </c>
      <c r="C105" s="2">
        <v>70000</v>
      </c>
      <c r="D105" s="2">
        <f t="shared" si="10"/>
        <v>70000</v>
      </c>
      <c r="E105" s="2">
        <f t="shared" si="10"/>
        <v>70000</v>
      </c>
      <c r="H105" s="41">
        <f t="shared" si="7"/>
        <v>70000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7000</v>
      </c>
      <c r="D111" s="2">
        <f t="shared" si="10"/>
        <v>7000</v>
      </c>
      <c r="E111" s="2">
        <f t="shared" si="10"/>
        <v>7000</v>
      </c>
      <c r="H111" s="41">
        <f t="shared" si="7"/>
        <v>7000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3192664.2179999999</v>
      </c>
      <c r="D114" s="26">
        <f>D115+D152+D177</f>
        <v>3192664.2179999999</v>
      </c>
      <c r="E114" s="26">
        <f>E115+E152+E177</f>
        <v>3192664.2179999999</v>
      </c>
      <c r="G114" s="39" t="s">
        <v>62</v>
      </c>
      <c r="H114" s="41">
        <f t="shared" si="7"/>
        <v>3192664.2179999999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2804349.327</v>
      </c>
      <c r="D115" s="23">
        <f>D116+D135</f>
        <v>2804349.327</v>
      </c>
      <c r="E115" s="23">
        <f>E116+E135</f>
        <v>2804349.327</v>
      </c>
      <c r="G115" s="39" t="s">
        <v>61</v>
      </c>
      <c r="H115" s="41">
        <f t="shared" si="7"/>
        <v>2804349.327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563632.01399999997</v>
      </c>
      <c r="D116" s="21">
        <f>D117+D120+D123+D126+D129+D132</f>
        <v>563632.01399999997</v>
      </c>
      <c r="E116" s="21">
        <f>E117+E120+E123+E126+E129+E132</f>
        <v>563632.01399999997</v>
      </c>
      <c r="G116" s="39" t="s">
        <v>583</v>
      </c>
      <c r="H116" s="41">
        <f t="shared" si="7"/>
        <v>563632.01399999997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537730.92099999997</v>
      </c>
      <c r="D117" s="2">
        <f>D118+D119</f>
        <v>537730.92099999997</v>
      </c>
      <c r="E117" s="2">
        <f>E118+E119</f>
        <v>537730.92099999997</v>
      </c>
      <c r="H117" s="41">
        <f t="shared" si="7"/>
        <v>537730.92099999997</v>
      </c>
    </row>
    <row r="118" spans="1:10" ht="15" customHeight="1" outlineLevel="2">
      <c r="A118" s="130"/>
      <c r="B118" s="129" t="s">
        <v>855</v>
      </c>
      <c r="C118" s="128">
        <v>311730.92099999997</v>
      </c>
      <c r="D118" s="128">
        <f>C118</f>
        <v>311730.92099999997</v>
      </c>
      <c r="E118" s="128">
        <f>D118</f>
        <v>311730.92099999997</v>
      </c>
      <c r="H118" s="41">
        <f t="shared" si="7"/>
        <v>311730.92099999997</v>
      </c>
    </row>
    <row r="119" spans="1:10" ht="15" customHeight="1" outlineLevel="2">
      <c r="A119" s="130"/>
      <c r="B119" s="129" t="s">
        <v>860</v>
      </c>
      <c r="C119" s="128">
        <v>226000</v>
      </c>
      <c r="D119" s="128">
        <f>C119</f>
        <v>226000</v>
      </c>
      <c r="E119" s="128">
        <f>D119</f>
        <v>226000</v>
      </c>
      <c r="H119" s="41">
        <f t="shared" si="7"/>
        <v>226000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25704.617999999999</v>
      </c>
      <c r="D123" s="2">
        <f>D124+D125</f>
        <v>25704.617999999999</v>
      </c>
      <c r="E123" s="2">
        <f>E124+E125</f>
        <v>25704.617999999999</v>
      </c>
      <c r="H123" s="41">
        <f t="shared" si="7"/>
        <v>25704.617999999999</v>
      </c>
    </row>
    <row r="124" spans="1:10" ht="15" customHeight="1" outlineLevel="2">
      <c r="A124" s="130"/>
      <c r="B124" s="129" t="s">
        <v>855</v>
      </c>
      <c r="C124" s="128">
        <v>25704.617999999999</v>
      </c>
      <c r="D124" s="128">
        <f>C124</f>
        <v>25704.617999999999</v>
      </c>
      <c r="E124" s="128">
        <f>D124</f>
        <v>25704.617999999999</v>
      </c>
      <c r="H124" s="41">
        <f t="shared" si="7"/>
        <v>25704.617999999999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196.47499999999999</v>
      </c>
      <c r="D132" s="2">
        <f>D133+D134</f>
        <v>196.47499999999999</v>
      </c>
      <c r="E132" s="2">
        <f>E133+E134</f>
        <v>196.47499999999999</v>
      </c>
      <c r="H132" s="41">
        <f t="shared" si="11"/>
        <v>196.47499999999999</v>
      </c>
    </row>
    <row r="133" spans="1:10" ht="15" customHeight="1" outlineLevel="2">
      <c r="A133" s="130"/>
      <c r="B133" s="129" t="s">
        <v>855</v>
      </c>
      <c r="C133" s="128">
        <v>196.47499999999999</v>
      </c>
      <c r="D133" s="128">
        <f>C133</f>
        <v>196.47499999999999</v>
      </c>
      <c r="E133" s="128">
        <f>D133</f>
        <v>196.47499999999999</v>
      </c>
      <c r="H133" s="41">
        <f t="shared" si="11"/>
        <v>196.47499999999999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2240717.3130000001</v>
      </c>
      <c r="D135" s="21">
        <f>D136+D140+D143+D146+D149</f>
        <v>2240717.3130000001</v>
      </c>
      <c r="E135" s="21">
        <f>E136+E140+E143+E146+E149</f>
        <v>2240717.3130000001</v>
      </c>
      <c r="G135" s="39" t="s">
        <v>584</v>
      </c>
      <c r="H135" s="41">
        <f t="shared" si="11"/>
        <v>2240717.3130000001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630731.23199999996</v>
      </c>
      <c r="D136" s="2">
        <f>D137+D138+D139</f>
        <v>630731.23199999996</v>
      </c>
      <c r="E136" s="2">
        <f>E137+E138+E139</f>
        <v>630731.23199999996</v>
      </c>
      <c r="H136" s="41">
        <f t="shared" si="11"/>
        <v>630731.23199999996</v>
      </c>
    </row>
    <row r="137" spans="1:10" ht="15" customHeight="1" outlineLevel="2">
      <c r="A137" s="130"/>
      <c r="B137" s="129" t="s">
        <v>855</v>
      </c>
      <c r="C137" s="128">
        <v>567544.40700000001</v>
      </c>
      <c r="D137" s="128">
        <f>C137</f>
        <v>567544.40700000001</v>
      </c>
      <c r="E137" s="128">
        <f>D137</f>
        <v>567544.40700000001</v>
      </c>
      <c r="H137" s="41">
        <f t="shared" si="11"/>
        <v>567544.40700000001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63186.824999999997</v>
      </c>
      <c r="D139" s="128">
        <f t="shared" si="12"/>
        <v>63186.824999999997</v>
      </c>
      <c r="E139" s="128">
        <f t="shared" si="12"/>
        <v>63186.824999999997</v>
      </c>
      <c r="H139" s="41">
        <f t="shared" si="11"/>
        <v>63186.824999999997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1528112.1710000001</v>
      </c>
      <c r="D140" s="2">
        <f>D141+D142</f>
        <v>1528112.1710000001</v>
      </c>
      <c r="E140" s="2">
        <f>E141+E142</f>
        <v>1528112.1710000001</v>
      </c>
      <c r="H140" s="41">
        <f t="shared" si="11"/>
        <v>1528112.1710000001</v>
      </c>
    </row>
    <row r="141" spans="1:10" ht="15" customHeight="1" outlineLevel="2">
      <c r="A141" s="130"/>
      <c r="B141" s="129" t="s">
        <v>855</v>
      </c>
      <c r="C141" s="128">
        <v>878112.17099999997</v>
      </c>
      <c r="D141" s="128">
        <f>C141</f>
        <v>878112.17099999997</v>
      </c>
      <c r="E141" s="128">
        <f>D141</f>
        <v>878112.17099999997</v>
      </c>
      <c r="H141" s="41">
        <f t="shared" si="11"/>
        <v>878112.17099999997</v>
      </c>
    </row>
    <row r="142" spans="1:10" ht="15" customHeight="1" outlineLevel="2">
      <c r="A142" s="130"/>
      <c r="B142" s="129" t="s">
        <v>860</v>
      </c>
      <c r="C142" s="128">
        <v>650000</v>
      </c>
      <c r="D142" s="128">
        <f>C142</f>
        <v>650000</v>
      </c>
      <c r="E142" s="128">
        <f>D142</f>
        <v>650000</v>
      </c>
      <c r="H142" s="41">
        <f t="shared" si="11"/>
        <v>650000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81873.91</v>
      </c>
      <c r="D149" s="2">
        <f>D150+D151</f>
        <v>81873.91</v>
      </c>
      <c r="E149" s="2">
        <f>E150+E151</f>
        <v>81873.91</v>
      </c>
      <c r="H149" s="41">
        <f t="shared" si="11"/>
        <v>81873.91</v>
      </c>
    </row>
    <row r="150" spans="1:10" ht="15" customHeight="1" outlineLevel="2">
      <c r="A150" s="130"/>
      <c r="B150" s="129" t="s">
        <v>855</v>
      </c>
      <c r="C150" s="128">
        <v>81873.91</v>
      </c>
      <c r="D150" s="128">
        <f>C150</f>
        <v>81873.91</v>
      </c>
      <c r="E150" s="128">
        <f>D150</f>
        <v>81873.91</v>
      </c>
      <c r="H150" s="41">
        <f t="shared" si="11"/>
        <v>81873.91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223414.83100000001</v>
      </c>
      <c r="D152" s="23">
        <f>D153+D163+D170</f>
        <v>223414.83100000001</v>
      </c>
      <c r="E152" s="23">
        <f>E153+E163+E170</f>
        <v>223414.83100000001</v>
      </c>
      <c r="G152" s="39" t="s">
        <v>66</v>
      </c>
      <c r="H152" s="41">
        <f t="shared" si="11"/>
        <v>223414.83100000001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223414.83100000001</v>
      </c>
      <c r="D153" s="21">
        <f>D154+D157+D160</f>
        <v>223414.83100000001</v>
      </c>
      <c r="E153" s="21">
        <f>E154+E157+E160</f>
        <v>223414.83100000001</v>
      </c>
      <c r="G153" s="39" t="s">
        <v>585</v>
      </c>
      <c r="H153" s="41">
        <f t="shared" si="11"/>
        <v>223414.83100000001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223414.83100000001</v>
      </c>
      <c r="D154" s="2">
        <f>D155+D156</f>
        <v>223414.83100000001</v>
      </c>
      <c r="E154" s="2">
        <f>E155+E156</f>
        <v>223414.83100000001</v>
      </c>
      <c r="H154" s="41">
        <f t="shared" si="11"/>
        <v>223414.83100000001</v>
      </c>
    </row>
    <row r="155" spans="1:10" ht="15" customHeight="1" outlineLevel="2">
      <c r="A155" s="130"/>
      <c r="B155" s="129" t="s">
        <v>855</v>
      </c>
      <c r="C155" s="128">
        <v>103414.83100000001</v>
      </c>
      <c r="D155" s="128">
        <f>C155</f>
        <v>103414.83100000001</v>
      </c>
      <c r="E155" s="128">
        <f>D155</f>
        <v>103414.83100000001</v>
      </c>
      <c r="H155" s="41">
        <f t="shared" si="11"/>
        <v>103414.83100000001</v>
      </c>
    </row>
    <row r="156" spans="1:10" ht="15" customHeight="1" outlineLevel="2">
      <c r="A156" s="130"/>
      <c r="B156" s="129" t="s">
        <v>860</v>
      </c>
      <c r="C156" s="128">
        <v>120000</v>
      </c>
      <c r="D156" s="128">
        <f>C156</f>
        <v>120000</v>
      </c>
      <c r="E156" s="128">
        <f>D156</f>
        <v>120000</v>
      </c>
      <c r="H156" s="41">
        <f t="shared" si="11"/>
        <v>120000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164900.06</v>
      </c>
      <c r="D177" s="27">
        <f>D178</f>
        <v>164900.06</v>
      </c>
      <c r="E177" s="27">
        <f>E178</f>
        <v>164900.06</v>
      </c>
      <c r="G177" s="39" t="s">
        <v>216</v>
      </c>
      <c r="H177" s="41">
        <f t="shared" si="11"/>
        <v>164900.06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164900.06</v>
      </c>
      <c r="D178" s="21">
        <f>D179+D184+D188+D197+D200+D203+D215+D222+D228+D235+D238+D243+D250</f>
        <v>164900.06</v>
      </c>
      <c r="E178" s="21">
        <f>E179+E184+E188+E197+E200+E203+E215+E222+E228+E235+E238+E243+E250</f>
        <v>164900.06</v>
      </c>
      <c r="G178" s="39" t="s">
        <v>587</v>
      </c>
      <c r="H178" s="41">
        <f t="shared" si="11"/>
        <v>164900.06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75821.61</v>
      </c>
      <c r="D203" s="2">
        <f>D204+D211+D213+D207</f>
        <v>75821.61</v>
      </c>
      <c r="E203" s="2">
        <f>E204+E211+E213+E207</f>
        <v>75821.61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75821.61</v>
      </c>
      <c r="D207" s="128">
        <f>D209+D208+D210</f>
        <v>75821.61</v>
      </c>
      <c r="E207" s="128">
        <f>E209+E208+E210</f>
        <v>75821.61</v>
      </c>
    </row>
    <row r="208" spans="1:5" outlineLevel="3">
      <c r="A208" s="90"/>
      <c r="B208" s="89" t="s">
        <v>855</v>
      </c>
      <c r="C208" s="127">
        <v>75821.61</v>
      </c>
      <c r="D208" s="127">
        <f t="shared" ref="D208:E210" si="15">C208</f>
        <v>75821.61</v>
      </c>
      <c r="E208" s="127">
        <f t="shared" si="15"/>
        <v>75821.61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4140.799</v>
      </c>
      <c r="D228" s="2">
        <f>D229+D233</f>
        <v>4140.799</v>
      </c>
      <c r="E228" s="2">
        <f>E229+E233</f>
        <v>4140.799</v>
      </c>
    </row>
    <row r="229" spans="1:5" outlineLevel="2">
      <c r="A229" s="130">
        <v>2</v>
      </c>
      <c r="B229" s="129" t="s">
        <v>856</v>
      </c>
      <c r="C229" s="128">
        <f>C231+C232+C230</f>
        <v>4140.799</v>
      </c>
      <c r="D229" s="128">
        <f>D231+D232+D230</f>
        <v>4140.799</v>
      </c>
      <c r="E229" s="128">
        <f>E231+E232+E230</f>
        <v>4140.799</v>
      </c>
    </row>
    <row r="230" spans="1:5" outlineLevel="3">
      <c r="A230" s="90"/>
      <c r="B230" s="89" t="s">
        <v>855</v>
      </c>
      <c r="C230" s="127">
        <v>4140.799</v>
      </c>
      <c r="D230" s="127">
        <f>C230</f>
        <v>4140.799</v>
      </c>
      <c r="E230" s="127">
        <f>D230</f>
        <v>4140.799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84937.650999999998</v>
      </c>
      <c r="D250" s="2">
        <f>D251+D252</f>
        <v>84937.650999999998</v>
      </c>
      <c r="E250" s="2">
        <f>E251+E252</f>
        <v>84937.650999999998</v>
      </c>
    </row>
    <row r="251" spans="1:10" outlineLevel="3">
      <c r="A251" s="90"/>
      <c r="B251" s="89" t="s">
        <v>855</v>
      </c>
      <c r="C251" s="127">
        <v>84937.650999999998</v>
      </c>
      <c r="D251" s="127">
        <f>C251</f>
        <v>84937.650999999998</v>
      </c>
      <c r="E251" s="127">
        <f>D251</f>
        <v>84937.650999999998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51"/>
    </row>
    <row r="255" spans="1:10">
      <c r="C255" s="51"/>
    </row>
    <row r="256" spans="1:10" ht="18.75">
      <c r="A256" s="160" t="s">
        <v>67</v>
      </c>
      <c r="B256" s="160"/>
      <c r="C256" s="160"/>
      <c r="D256" s="142" t="s">
        <v>853</v>
      </c>
      <c r="E256" s="142" t="s">
        <v>852</v>
      </c>
      <c r="G256" s="47" t="s">
        <v>589</v>
      </c>
      <c r="H256" s="48">
        <f>C257+C559</f>
        <v>8432664.2180000003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4948000</v>
      </c>
      <c r="D257" s="37">
        <f>D258+D550</f>
        <v>4948000</v>
      </c>
      <c r="E257" s="37">
        <f>E258+E550</f>
        <v>4950000</v>
      </c>
      <c r="G257" s="39" t="s">
        <v>60</v>
      </c>
      <c r="H257" s="41">
        <f>C257</f>
        <v>4948000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4775128.3859999999</v>
      </c>
      <c r="D258" s="36">
        <f>D259+D339+D483+D547</f>
        <v>4775128.3859999999</v>
      </c>
      <c r="E258" s="36">
        <f>E259+E339+E483+E547</f>
        <v>4777128.3859999999</v>
      </c>
      <c r="G258" s="39" t="s">
        <v>57</v>
      </c>
      <c r="H258" s="41">
        <f t="shared" ref="H258:H321" si="21">C258</f>
        <v>4775128.3859999999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2936046.66</v>
      </c>
      <c r="D259" s="33">
        <f>D260+D263+D314</f>
        <v>2936046.66</v>
      </c>
      <c r="E259" s="33">
        <f>E260+E263+E314</f>
        <v>2936046.66</v>
      </c>
      <c r="G259" s="39" t="s">
        <v>590</v>
      </c>
      <c r="H259" s="41">
        <f t="shared" si="21"/>
        <v>2936046.66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1271.6600000000001</v>
      </c>
      <c r="D260" s="32">
        <f>SUM(D261:D262)</f>
        <v>1271.6600000000001</v>
      </c>
      <c r="E260" s="32">
        <f>SUM(E261:E262)</f>
        <v>1271.6600000000001</v>
      </c>
      <c r="H260" s="41">
        <f t="shared" si="21"/>
        <v>1271.6600000000001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1271.6600000000001</v>
      </c>
      <c r="D262" s="5">
        <f>C262</f>
        <v>1271.6600000000001</v>
      </c>
      <c r="E262" s="5">
        <f>D262</f>
        <v>1271.6600000000001</v>
      </c>
      <c r="H262" s="41">
        <f t="shared" si="21"/>
        <v>1271.6600000000001</v>
      </c>
    </row>
    <row r="263" spans="1:10" outlineLevel="1">
      <c r="A263" s="150" t="s">
        <v>269</v>
      </c>
      <c r="B263" s="151"/>
      <c r="C263" s="32">
        <f>C264+C265+C289+C296+C298+C302+C305+C308+C313</f>
        <v>2934775</v>
      </c>
      <c r="D263" s="32">
        <f>D264+D265+D289+D296+D298+D302+D305+D308+D313</f>
        <v>2934775</v>
      </c>
      <c r="E263" s="32">
        <f>E264+E265+E289+E296+E298+E302+E305+E308+E313</f>
        <v>2934775</v>
      </c>
      <c r="H263" s="41">
        <f t="shared" si="21"/>
        <v>2934775</v>
      </c>
    </row>
    <row r="264" spans="1:10" outlineLevel="2">
      <c r="A264" s="6">
        <v>1101</v>
      </c>
      <c r="B264" s="4" t="s">
        <v>34</v>
      </c>
      <c r="C264" s="5">
        <v>1010800</v>
      </c>
      <c r="D264" s="5">
        <f>C264</f>
        <v>1010800</v>
      </c>
      <c r="E264" s="5">
        <f>D264</f>
        <v>1010800</v>
      </c>
      <c r="H264" s="41">
        <f t="shared" si="21"/>
        <v>1010800</v>
      </c>
    </row>
    <row r="265" spans="1:10" outlineLevel="2">
      <c r="A265" s="6">
        <v>1101</v>
      </c>
      <c r="B265" s="4" t="s">
        <v>35</v>
      </c>
      <c r="C265" s="5">
        <f>SUM(C266:C288)</f>
        <v>1334975</v>
      </c>
      <c r="D265" s="5">
        <f>SUM(D266:D288)</f>
        <v>1334975</v>
      </c>
      <c r="E265" s="5">
        <f>SUM(E266:E288)</f>
        <v>1334975</v>
      </c>
      <c r="H265" s="41">
        <f t="shared" si="21"/>
        <v>1334975</v>
      </c>
    </row>
    <row r="266" spans="1:10" outlineLevel="3">
      <c r="A266" s="29"/>
      <c r="B266" s="28" t="s">
        <v>218</v>
      </c>
      <c r="C266" s="30">
        <v>56100</v>
      </c>
      <c r="D266" s="30">
        <f>C266</f>
        <v>56100</v>
      </c>
      <c r="E266" s="30">
        <f>D266</f>
        <v>56100</v>
      </c>
      <c r="H266" s="41">
        <f t="shared" si="21"/>
        <v>56100</v>
      </c>
    </row>
    <row r="267" spans="1:10" outlineLevel="3">
      <c r="A267" s="29"/>
      <c r="B267" s="28" t="s">
        <v>219</v>
      </c>
      <c r="C267" s="30">
        <v>768500</v>
      </c>
      <c r="D267" s="30">
        <f t="shared" ref="D267:E282" si="22">C267</f>
        <v>768500</v>
      </c>
      <c r="E267" s="30">
        <f t="shared" si="22"/>
        <v>768500</v>
      </c>
      <c r="H267" s="41">
        <f t="shared" si="21"/>
        <v>768500</v>
      </c>
    </row>
    <row r="268" spans="1:10" outlineLevel="3">
      <c r="A268" s="29"/>
      <c r="B268" s="28" t="s">
        <v>220</v>
      </c>
      <c r="C268" s="30">
        <v>234000</v>
      </c>
      <c r="D268" s="30">
        <f t="shared" si="22"/>
        <v>234000</v>
      </c>
      <c r="E268" s="30">
        <f t="shared" si="22"/>
        <v>234000</v>
      </c>
      <c r="H268" s="41">
        <f t="shared" si="21"/>
        <v>234000</v>
      </c>
    </row>
    <row r="269" spans="1:10" outlineLevel="3">
      <c r="A269" s="29"/>
      <c r="B269" s="28" t="s">
        <v>221</v>
      </c>
      <c r="C269" s="30">
        <v>3160</v>
      </c>
      <c r="D269" s="30">
        <f t="shared" si="22"/>
        <v>3160</v>
      </c>
      <c r="E269" s="30">
        <f t="shared" si="22"/>
        <v>3160</v>
      </c>
      <c r="H269" s="41">
        <f t="shared" si="21"/>
        <v>3160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38800</v>
      </c>
      <c r="D271" s="30">
        <f t="shared" si="22"/>
        <v>38800</v>
      </c>
      <c r="E271" s="30">
        <f t="shared" si="22"/>
        <v>38800</v>
      </c>
      <c r="H271" s="41">
        <f t="shared" si="21"/>
        <v>38800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13100</v>
      </c>
      <c r="D276" s="30">
        <f t="shared" si="22"/>
        <v>13100</v>
      </c>
      <c r="E276" s="30">
        <f t="shared" si="22"/>
        <v>13100</v>
      </c>
      <c r="H276" s="41">
        <f t="shared" si="21"/>
        <v>13100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19300</v>
      </c>
      <c r="D280" s="30">
        <f t="shared" si="22"/>
        <v>19300</v>
      </c>
      <c r="E280" s="30">
        <f t="shared" si="22"/>
        <v>19300</v>
      </c>
      <c r="H280" s="41">
        <f t="shared" si="21"/>
        <v>19300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15</v>
      </c>
      <c r="D283" s="30">
        <f t="shared" ref="D283:E288" si="23">C283</f>
        <v>15</v>
      </c>
      <c r="E283" s="30">
        <f t="shared" si="23"/>
        <v>15</v>
      </c>
      <c r="H283" s="41">
        <f t="shared" si="21"/>
        <v>15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185000</v>
      </c>
      <c r="D286" s="30">
        <f t="shared" si="23"/>
        <v>185000</v>
      </c>
      <c r="E286" s="30">
        <f t="shared" si="23"/>
        <v>185000</v>
      </c>
      <c r="H286" s="41">
        <f t="shared" si="21"/>
        <v>185000</v>
      </c>
    </row>
    <row r="287" spans="1:8" outlineLevel="3">
      <c r="A287" s="29"/>
      <c r="B287" s="28" t="s">
        <v>239</v>
      </c>
      <c r="C287" s="30">
        <v>17000</v>
      </c>
      <c r="D287" s="30">
        <f t="shared" si="23"/>
        <v>17000</v>
      </c>
      <c r="E287" s="30">
        <f t="shared" si="23"/>
        <v>17000</v>
      </c>
      <c r="H287" s="41">
        <f t="shared" si="21"/>
        <v>17000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20000</v>
      </c>
      <c r="D289" s="5">
        <f>SUM(D290:D295)</f>
        <v>20000</v>
      </c>
      <c r="E289" s="5">
        <f>SUM(E290:E295)</f>
        <v>20000</v>
      </c>
      <c r="H289" s="41">
        <f t="shared" si="21"/>
        <v>20000</v>
      </c>
    </row>
    <row r="290" spans="1:8" outlineLevel="3">
      <c r="A290" s="29"/>
      <c r="B290" s="28" t="s">
        <v>241</v>
      </c>
      <c r="C290" s="30">
        <v>13000</v>
      </c>
      <c r="D290" s="30">
        <f>C290</f>
        <v>13000</v>
      </c>
      <c r="E290" s="30">
        <f>D290</f>
        <v>13000</v>
      </c>
      <c r="H290" s="41">
        <f t="shared" si="21"/>
        <v>13000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3550</v>
      </c>
      <c r="D292" s="30">
        <f t="shared" si="24"/>
        <v>3550</v>
      </c>
      <c r="E292" s="30">
        <f t="shared" si="24"/>
        <v>3550</v>
      </c>
      <c r="H292" s="41">
        <f t="shared" si="21"/>
        <v>3550</v>
      </c>
    </row>
    <row r="293" spans="1:8" outlineLevel="3">
      <c r="A293" s="29"/>
      <c r="B293" s="28" t="s">
        <v>244</v>
      </c>
      <c r="C293" s="30">
        <v>450</v>
      </c>
      <c r="D293" s="30">
        <f t="shared" si="24"/>
        <v>450</v>
      </c>
      <c r="E293" s="30">
        <f t="shared" si="24"/>
        <v>450</v>
      </c>
      <c r="H293" s="41">
        <f t="shared" si="21"/>
        <v>450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67000</v>
      </c>
      <c r="D298" s="5">
        <f>SUM(D299:D301)</f>
        <v>67000</v>
      </c>
      <c r="E298" s="5">
        <f>SUM(E299:E301)</f>
        <v>67000</v>
      </c>
      <c r="H298" s="41">
        <f t="shared" si="21"/>
        <v>67000</v>
      </c>
    </row>
    <row r="299" spans="1:8" outlineLevel="3">
      <c r="A299" s="29"/>
      <c r="B299" s="28" t="s">
        <v>248</v>
      </c>
      <c r="C299" s="30">
        <v>27000</v>
      </c>
      <c r="D299" s="30">
        <f>C299</f>
        <v>27000</v>
      </c>
      <c r="E299" s="30">
        <f>D299</f>
        <v>27000</v>
      </c>
      <c r="H299" s="41">
        <f t="shared" si="21"/>
        <v>27000</v>
      </c>
    </row>
    <row r="300" spans="1:8" outlineLevel="3">
      <c r="A300" s="29"/>
      <c r="B300" s="28" t="s">
        <v>249</v>
      </c>
      <c r="C300" s="30">
        <v>40000</v>
      </c>
      <c r="D300" s="30">
        <f t="shared" ref="D300:E301" si="25">C300</f>
        <v>40000</v>
      </c>
      <c r="E300" s="30">
        <f t="shared" si="25"/>
        <v>40000</v>
      </c>
      <c r="H300" s="41">
        <f t="shared" si="21"/>
        <v>40000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12000</v>
      </c>
      <c r="D302" s="5">
        <f>SUM(D303:D304)</f>
        <v>12000</v>
      </c>
      <c r="E302" s="5">
        <f>SUM(E303:E304)</f>
        <v>12000</v>
      </c>
      <c r="H302" s="41">
        <f t="shared" si="21"/>
        <v>12000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1"/>
        <v>10000</v>
      </c>
    </row>
    <row r="305" spans="1:8" outlineLevel="2">
      <c r="A305" s="6">
        <v>1101</v>
      </c>
      <c r="B305" s="4" t="s">
        <v>38</v>
      </c>
      <c r="C305" s="5">
        <f>SUM(C306:C307)</f>
        <v>35000</v>
      </c>
      <c r="D305" s="5">
        <f>SUM(D306:D307)</f>
        <v>35000</v>
      </c>
      <c r="E305" s="5">
        <f>SUM(E306:E307)</f>
        <v>35000</v>
      </c>
      <c r="H305" s="41">
        <f t="shared" si="21"/>
        <v>35000</v>
      </c>
    </row>
    <row r="306" spans="1:8" outlineLevel="3">
      <c r="A306" s="29"/>
      <c r="B306" s="28" t="s">
        <v>254</v>
      </c>
      <c r="C306" s="30">
        <v>25000</v>
      </c>
      <c r="D306" s="30">
        <f>C306</f>
        <v>25000</v>
      </c>
      <c r="E306" s="30">
        <f>D306</f>
        <v>25000</v>
      </c>
      <c r="H306" s="41">
        <f t="shared" si="21"/>
        <v>25000</v>
      </c>
    </row>
    <row r="307" spans="1:8" outlineLevel="3">
      <c r="A307" s="29"/>
      <c r="B307" s="28" t="s">
        <v>255</v>
      </c>
      <c r="C307" s="30">
        <v>10000</v>
      </c>
      <c r="D307" s="30">
        <f>C307</f>
        <v>10000</v>
      </c>
      <c r="E307" s="30">
        <f>D307</f>
        <v>10000</v>
      </c>
      <c r="H307" s="41">
        <f t="shared" si="21"/>
        <v>10000</v>
      </c>
    </row>
    <row r="308" spans="1:8" outlineLevel="2">
      <c r="A308" s="6">
        <v>1101</v>
      </c>
      <c r="B308" s="4" t="s">
        <v>39</v>
      </c>
      <c r="C308" s="5">
        <f>SUM(C309:C312)</f>
        <v>454000</v>
      </c>
      <c r="D308" s="5">
        <f>SUM(D309:D312)</f>
        <v>454000</v>
      </c>
      <c r="E308" s="5">
        <f>SUM(E309:E312)</f>
        <v>454000</v>
      </c>
      <c r="H308" s="41">
        <f t="shared" si="21"/>
        <v>454000</v>
      </c>
    </row>
    <row r="309" spans="1:8" outlineLevel="3">
      <c r="A309" s="29"/>
      <c r="B309" s="28" t="s">
        <v>256</v>
      </c>
      <c r="C309" s="30">
        <v>323000</v>
      </c>
      <c r="D309" s="30">
        <f>C309</f>
        <v>323000</v>
      </c>
      <c r="E309" s="30">
        <f>D309</f>
        <v>323000</v>
      </c>
      <c r="H309" s="41">
        <f t="shared" si="21"/>
        <v>323000</v>
      </c>
    </row>
    <row r="310" spans="1:8" outlineLevel="3">
      <c r="A310" s="29"/>
      <c r="B310" s="28" t="s">
        <v>257</v>
      </c>
      <c r="C310" s="30">
        <v>102000</v>
      </c>
      <c r="D310" s="30">
        <f t="shared" ref="D310:E312" si="26">C310</f>
        <v>102000</v>
      </c>
      <c r="E310" s="30">
        <f t="shared" si="26"/>
        <v>102000</v>
      </c>
      <c r="H310" s="41">
        <f t="shared" si="21"/>
        <v>102000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29000</v>
      </c>
      <c r="D312" s="30">
        <f t="shared" si="26"/>
        <v>29000</v>
      </c>
      <c r="E312" s="30">
        <f t="shared" si="26"/>
        <v>29000</v>
      </c>
      <c r="H312" s="41">
        <f t="shared" si="21"/>
        <v>29000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1696708</v>
      </c>
      <c r="D339" s="33">
        <f>D340+D444+D482</f>
        <v>1696708</v>
      </c>
      <c r="E339" s="33">
        <f>E340+E444+E482</f>
        <v>1657708</v>
      </c>
      <c r="G339" s="39" t="s">
        <v>591</v>
      </c>
      <c r="H339" s="41">
        <f t="shared" si="28"/>
        <v>1696708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1484708</v>
      </c>
      <c r="D340" s="32">
        <f>D341+D342+D343+D344+D347+D348+D353+D356+D357+D362+D367+BH290668+D371+D372+D373+D376+D377+D378+D382+D388+D391+D392+D395+D398+D399+D404+D407+D408+D409+D412+D415+D416+D419+D420+D421+D422+D429+D443</f>
        <v>1484708</v>
      </c>
      <c r="E340" s="32">
        <f>E341+E342+E343+E344+E347+E348+E353+E356+E357+E362+E367+BI290668+E371+E372+E373+E376+E377+E378+E382+E388+E391+E392+E395+E398+E399+E404+E407+E408+E409+E412+E415+E416+E419+E420+E421+E422+E429+E443</f>
        <v>1490408</v>
      </c>
      <c r="H340" s="41">
        <f t="shared" si="28"/>
        <v>1484708</v>
      </c>
    </row>
    <row r="341" spans="1:10" outlineLevel="2">
      <c r="A341" s="6">
        <v>2201</v>
      </c>
      <c r="B341" s="34" t="s">
        <v>272</v>
      </c>
      <c r="C341" s="5">
        <v>900</v>
      </c>
      <c r="D341" s="5">
        <f>C341</f>
        <v>900</v>
      </c>
      <c r="E341" s="5">
        <f>D341</f>
        <v>900</v>
      </c>
      <c r="H341" s="41">
        <f t="shared" si="28"/>
        <v>900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100000</v>
      </c>
      <c r="D347" s="5">
        <f t="shared" si="32"/>
        <v>100000</v>
      </c>
      <c r="E347" s="5">
        <f t="shared" si="32"/>
        <v>100000</v>
      </c>
      <c r="H347" s="41">
        <f t="shared" si="28"/>
        <v>100000</v>
      </c>
    </row>
    <row r="348" spans="1:10" outlineLevel="2">
      <c r="A348" s="6">
        <v>2201</v>
      </c>
      <c r="B348" s="4" t="s">
        <v>277</v>
      </c>
      <c r="C348" s="5">
        <f>SUM(C349:C352)</f>
        <v>216000</v>
      </c>
      <c r="D348" s="5">
        <f>SUM(D349:D352)</f>
        <v>216000</v>
      </c>
      <c r="E348" s="5">
        <f>SUM(E349:E352)</f>
        <v>216000</v>
      </c>
      <c r="H348" s="41">
        <f t="shared" si="28"/>
        <v>216000</v>
      </c>
    </row>
    <row r="349" spans="1:10" outlineLevel="3">
      <c r="A349" s="29"/>
      <c r="B349" s="28" t="s">
        <v>278</v>
      </c>
      <c r="C349" s="30">
        <v>210000</v>
      </c>
      <c r="D349" s="30">
        <f>C349</f>
        <v>210000</v>
      </c>
      <c r="E349" s="30">
        <f>D349</f>
        <v>210000</v>
      </c>
      <c r="H349" s="41">
        <f t="shared" si="28"/>
        <v>210000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7500</v>
      </c>
      <c r="D356" s="5">
        <f t="shared" si="34"/>
        <v>7500</v>
      </c>
      <c r="E356" s="5">
        <f t="shared" si="34"/>
        <v>7500</v>
      </c>
      <c r="H356" s="41">
        <f t="shared" si="28"/>
        <v>7500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outlineLevel="3">
      <c r="A358" s="29"/>
      <c r="B358" s="28" t="s">
        <v>286</v>
      </c>
      <c r="C358" s="30">
        <v>24500</v>
      </c>
      <c r="D358" s="30">
        <f>C358</f>
        <v>24500</v>
      </c>
      <c r="E358" s="30">
        <f>D358</f>
        <v>24500</v>
      </c>
      <c r="H358" s="41">
        <f t="shared" si="28"/>
        <v>24500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95000</v>
      </c>
      <c r="D362" s="5">
        <f>SUM(D363:D366)</f>
        <v>95000</v>
      </c>
      <c r="E362" s="5">
        <f>SUM(E363:E366)</f>
        <v>95000</v>
      </c>
      <c r="H362" s="41">
        <f t="shared" si="28"/>
        <v>95000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v>8000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v>30000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v>2000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31000</v>
      </c>
      <c r="D378" s="5">
        <f>SUM(D379:D381)</f>
        <v>31000</v>
      </c>
      <c r="E378" s="5">
        <f>SUM(E379:E381)</f>
        <v>31000</v>
      </c>
      <c r="H378" s="41">
        <f t="shared" si="28"/>
        <v>31000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15000</v>
      </c>
      <c r="D380" s="30">
        <f t="shared" ref="D380:E381" si="39">C380</f>
        <v>15000</v>
      </c>
      <c r="E380" s="30">
        <f t="shared" si="39"/>
        <v>15000</v>
      </c>
      <c r="H380" s="41">
        <f t="shared" si="28"/>
        <v>15000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8308</v>
      </c>
      <c r="D382" s="5">
        <f>SUM(D383:D387)</f>
        <v>8308</v>
      </c>
      <c r="E382" s="5">
        <f>SUM(E383:E387)</f>
        <v>11008</v>
      </c>
      <c r="H382" s="41">
        <f t="shared" si="28"/>
        <v>8308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v>2500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3808</v>
      </c>
      <c r="D386" s="30">
        <f t="shared" si="40"/>
        <v>3808</v>
      </c>
      <c r="E386" s="30">
        <f t="shared" si="40"/>
        <v>3808</v>
      </c>
      <c r="H386" s="41">
        <f t="shared" ref="H386:H449" si="41">C386</f>
        <v>3808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v>3200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48500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v>48500</v>
      </c>
      <c r="H394" s="41">
        <f t="shared" si="41"/>
        <v>70000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3000</v>
      </c>
      <c r="H395" s="41">
        <f t="shared" si="41"/>
        <v>2500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3">C396</f>
        <v>2500</v>
      </c>
      <c r="E396" s="30">
        <v>3000</v>
      </c>
      <c r="H396" s="41">
        <f t="shared" si="41"/>
        <v>2500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20000</v>
      </c>
      <c r="D408" s="5">
        <f t="shared" si="45"/>
        <v>20000</v>
      </c>
      <c r="E408" s="5">
        <f t="shared" si="45"/>
        <v>20000</v>
      </c>
      <c r="H408" s="41">
        <f t="shared" si="41"/>
        <v>20000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20000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v>20000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50000</v>
      </c>
      <c r="D415" s="5">
        <f t="shared" si="46"/>
        <v>50000</v>
      </c>
      <c r="E415" s="5">
        <f t="shared" si="46"/>
        <v>50000</v>
      </c>
      <c r="H415" s="41">
        <f t="shared" si="41"/>
        <v>50000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244000</v>
      </c>
      <c r="D429" s="5">
        <f>SUM(D430:D442)</f>
        <v>244000</v>
      </c>
      <c r="E429" s="5">
        <f>SUM(E430:E442)</f>
        <v>244000</v>
      </c>
      <c r="H429" s="41">
        <f t="shared" si="41"/>
        <v>244000</v>
      </c>
    </row>
    <row r="430" spans="1:8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1"/>
        <v>10000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7000</v>
      </c>
      <c r="D441" s="30">
        <f t="shared" si="49"/>
        <v>7000</v>
      </c>
      <c r="E441" s="30">
        <f t="shared" si="49"/>
        <v>7000</v>
      </c>
      <c r="H441" s="41">
        <f t="shared" si="41"/>
        <v>7000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212000</v>
      </c>
      <c r="D444" s="32">
        <f>D445+D454+D455+D459+D462+D463+D468+D474+D477+D480+D481+D450</f>
        <v>212000</v>
      </c>
      <c r="E444" s="32">
        <f>E445+E454+E455+E459+E462+E463+E468+E474+E477+E480+E481+E450</f>
        <v>167300</v>
      </c>
      <c r="H444" s="41">
        <f t="shared" si="41"/>
        <v>212000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73000</v>
      </c>
      <c r="D450" s="5">
        <f>SUM(D451:D453)</f>
        <v>73000</v>
      </c>
      <c r="E450" s="5">
        <f>SUM(E451:E453)</f>
        <v>73000</v>
      </c>
      <c r="H450" s="41">
        <f t="shared" ref="H450:H513" si="51">C450</f>
        <v>73000</v>
      </c>
    </row>
    <row r="451" spans="1:8" ht="15" customHeight="1" outlineLevel="3">
      <c r="A451" s="28"/>
      <c r="B451" s="28" t="s">
        <v>364</v>
      </c>
      <c r="C451" s="30">
        <v>73000</v>
      </c>
      <c r="D451" s="30">
        <f>C451</f>
        <v>73000</v>
      </c>
      <c r="E451" s="30">
        <f>D451</f>
        <v>73000</v>
      </c>
      <c r="H451" s="41">
        <f t="shared" si="51"/>
        <v>73000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57000</v>
      </c>
      <c r="D474" s="5">
        <f>SUM(D475:D476)</f>
        <v>57000</v>
      </c>
      <c r="E474" s="5">
        <f>SUM(E475:E476)</f>
        <v>12300</v>
      </c>
      <c r="H474" s="41">
        <f t="shared" si="51"/>
        <v>57000</v>
      </c>
    </row>
    <row r="475" spans="1:8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customHeight="1" outlineLevel="3">
      <c r="A476" s="28"/>
      <c r="B476" s="28" t="s">
        <v>384</v>
      </c>
      <c r="C476" s="30">
        <v>50000</v>
      </c>
      <c r="D476" s="30">
        <f>C476</f>
        <v>50000</v>
      </c>
      <c r="E476" s="30">
        <v>5300</v>
      </c>
      <c r="H476" s="41">
        <f t="shared" si="51"/>
        <v>50000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124900</v>
      </c>
      <c r="D483" s="35">
        <f>D484+D504+D509+D522+D528+D538</f>
        <v>124900</v>
      </c>
      <c r="E483" s="35">
        <f>E484+E504+E509+E522+E528+E538</f>
        <v>165900</v>
      </c>
      <c r="G483" s="39" t="s">
        <v>592</v>
      </c>
      <c r="H483" s="41">
        <f t="shared" si="51"/>
        <v>124900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16900</v>
      </c>
      <c r="D484" s="32">
        <f>D485+D486+D490+D491+D494+D497+D500+D501+D502+D503</f>
        <v>16900</v>
      </c>
      <c r="E484" s="32">
        <f>E485+E486+E490+E491+E494+E497+E500+E501+E502+E503</f>
        <v>57900</v>
      </c>
      <c r="H484" s="41">
        <f t="shared" si="51"/>
        <v>16900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v>41000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11000</v>
      </c>
      <c r="D504" s="32">
        <f>SUM(D505:D508)</f>
        <v>11000</v>
      </c>
      <c r="E504" s="32">
        <f>SUM(E505:E508)</f>
        <v>11000</v>
      </c>
      <c r="H504" s="41">
        <f t="shared" si="51"/>
        <v>11000</v>
      </c>
    </row>
    <row r="505" spans="1:12" outlineLevel="2" collapsed="1">
      <c r="A505" s="6">
        <v>3303</v>
      </c>
      <c r="B505" s="4" t="s">
        <v>411</v>
      </c>
      <c r="C505" s="5">
        <v>11000</v>
      </c>
      <c r="D505" s="5">
        <f>C505</f>
        <v>11000</v>
      </c>
      <c r="E505" s="5">
        <f>D505</f>
        <v>11000</v>
      </c>
      <c r="H505" s="41">
        <f t="shared" si="51"/>
        <v>11000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92000</v>
      </c>
      <c r="D509" s="32">
        <f>D510+D511+D512+D513+D517+D518+D519+D520+D521</f>
        <v>92000</v>
      </c>
      <c r="E509" s="32">
        <f>E510+E511+E512+E513+E517+E518+E519+E520+E521</f>
        <v>92000</v>
      </c>
      <c r="F509" s="51"/>
      <c r="H509" s="41">
        <f t="shared" si="51"/>
        <v>92000</v>
      </c>
      <c r="L509" s="51"/>
    </row>
    <row r="510" spans="1:12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51"/>
        <v>3000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80000</v>
      </c>
      <c r="D520" s="5">
        <f t="shared" si="62"/>
        <v>80000</v>
      </c>
      <c r="E520" s="5">
        <f t="shared" si="62"/>
        <v>80000</v>
      </c>
      <c r="H520" s="41">
        <f t="shared" si="63"/>
        <v>80000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17473.725999999999</v>
      </c>
      <c r="D547" s="35">
        <f>D548+D549</f>
        <v>17473.725999999999</v>
      </c>
      <c r="E547" s="35">
        <f>E548+E549</f>
        <v>17473.725999999999</v>
      </c>
      <c r="G547" s="39" t="s">
        <v>593</v>
      </c>
      <c r="H547" s="41">
        <f t="shared" si="63"/>
        <v>17473.725999999999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17473.725999999999</v>
      </c>
      <c r="D548" s="32">
        <f>C548</f>
        <v>17473.725999999999</v>
      </c>
      <c r="E548" s="32">
        <f>D548</f>
        <v>17473.725999999999</v>
      </c>
      <c r="H548" s="41">
        <f t="shared" si="63"/>
        <v>17473.725999999999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172871.614</v>
      </c>
      <c r="D550" s="36">
        <f>D551</f>
        <v>172871.614</v>
      </c>
      <c r="E550" s="36">
        <f>E551</f>
        <v>172871.614</v>
      </c>
      <c r="G550" s="39" t="s">
        <v>59</v>
      </c>
      <c r="H550" s="41">
        <f t="shared" si="63"/>
        <v>172871.614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172871.614</v>
      </c>
      <c r="D551" s="33">
        <f>D552+D556</f>
        <v>172871.614</v>
      </c>
      <c r="E551" s="33">
        <f>E552+E556</f>
        <v>172871.614</v>
      </c>
      <c r="G551" s="39" t="s">
        <v>594</v>
      </c>
      <c r="H551" s="41">
        <f t="shared" si="63"/>
        <v>172871.614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172871.614</v>
      </c>
      <c r="D552" s="32">
        <f>SUM(D553:D555)</f>
        <v>172871.614</v>
      </c>
      <c r="E552" s="32">
        <f>SUM(E553:E555)</f>
        <v>172871.614</v>
      </c>
      <c r="H552" s="41">
        <f t="shared" si="63"/>
        <v>172871.614</v>
      </c>
    </row>
    <row r="553" spans="1:10" outlineLevel="2" collapsed="1">
      <c r="A553" s="6">
        <v>5500</v>
      </c>
      <c r="B553" s="4" t="s">
        <v>458</v>
      </c>
      <c r="C553" s="5">
        <v>172871.614</v>
      </c>
      <c r="D553" s="5">
        <f t="shared" ref="D553:E555" si="67">C553</f>
        <v>172871.614</v>
      </c>
      <c r="E553" s="5">
        <f t="shared" si="67"/>
        <v>172871.614</v>
      </c>
      <c r="H553" s="41">
        <f t="shared" si="63"/>
        <v>172871.614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3484664.2180000003</v>
      </c>
      <c r="D559" s="37">
        <f>D560+D716+D725</f>
        <v>3484664.2180000003</v>
      </c>
      <c r="E559" s="37">
        <f>E560+E716+E725</f>
        <v>3484664.2180000003</v>
      </c>
      <c r="G559" s="39" t="s">
        <v>62</v>
      </c>
      <c r="H559" s="41">
        <f t="shared" si="63"/>
        <v>3484664.2180000003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3040704.1910000001</v>
      </c>
      <c r="D560" s="36">
        <f>D561+D638+D642+D645</f>
        <v>3040704.1910000001</v>
      </c>
      <c r="E560" s="36">
        <f>E561+E638+E642+E645</f>
        <v>3040704.1910000001</v>
      </c>
      <c r="G560" s="39" t="s">
        <v>61</v>
      </c>
      <c r="H560" s="41">
        <f t="shared" si="63"/>
        <v>3040704.1910000001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3040704.1910000001</v>
      </c>
      <c r="D561" s="38">
        <f>D562+D567+D568+D569+D576+D577+D581+D584+D585+D586+D587+D592+D595+D599+D603+D610+D616+D628</f>
        <v>3040704.1910000001</v>
      </c>
      <c r="E561" s="38">
        <f>E562+E567+E568+E569+E576+E577+E581+E584+E585+E586+E587+E592+E595+E599+E603+E610+E616+E628</f>
        <v>3040704.1910000001</v>
      </c>
      <c r="G561" s="39" t="s">
        <v>595</v>
      </c>
      <c r="H561" s="41">
        <f t="shared" si="63"/>
        <v>3040704.1910000001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159880.103</v>
      </c>
      <c r="D562" s="32">
        <f>SUM(D563:D566)</f>
        <v>159880.103</v>
      </c>
      <c r="E562" s="32">
        <f>SUM(E563:E566)</f>
        <v>159880.103</v>
      </c>
      <c r="H562" s="41">
        <f t="shared" si="63"/>
        <v>159880.103</v>
      </c>
    </row>
    <row r="563" spans="1:10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1">
        <f t="shared" si="63"/>
        <v>20000</v>
      </c>
    </row>
    <row r="564" spans="1:10" outlineLevel="2">
      <c r="A564" s="7">
        <v>6600</v>
      </c>
      <c r="B564" s="4" t="s">
        <v>469</v>
      </c>
      <c r="C564" s="5">
        <v>120000</v>
      </c>
      <c r="D564" s="5">
        <f t="shared" ref="D564:E566" si="68">C564</f>
        <v>120000</v>
      </c>
      <c r="E564" s="5">
        <f t="shared" si="68"/>
        <v>120000</v>
      </c>
      <c r="H564" s="41">
        <f t="shared" si="63"/>
        <v>120000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19880.102999999999</v>
      </c>
      <c r="D566" s="5">
        <f t="shared" si="68"/>
        <v>19880.102999999999</v>
      </c>
      <c r="E566" s="5">
        <f t="shared" si="68"/>
        <v>19880.102999999999</v>
      </c>
      <c r="H566" s="41">
        <f t="shared" si="63"/>
        <v>19880.102999999999</v>
      </c>
    </row>
    <row r="567" spans="1:10" outlineLevel="1">
      <c r="A567" s="150" t="s">
        <v>467</v>
      </c>
      <c r="B567" s="151"/>
      <c r="C567" s="31">
        <v>250000</v>
      </c>
      <c r="D567" s="31">
        <f>C567</f>
        <v>250000</v>
      </c>
      <c r="E567" s="31">
        <f>D567</f>
        <v>250000</v>
      </c>
      <c r="H567" s="41">
        <f t="shared" si="63"/>
        <v>250000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889791.40899999999</v>
      </c>
      <c r="D569" s="32">
        <f>SUM(D570:D575)</f>
        <v>889791.40899999999</v>
      </c>
      <c r="E569" s="32">
        <f>SUM(E570:E575)</f>
        <v>889791.40899999999</v>
      </c>
      <c r="H569" s="41">
        <f t="shared" si="63"/>
        <v>889791.40899999999</v>
      </c>
    </row>
    <row r="570" spans="1:10" outlineLevel="2">
      <c r="A570" s="7">
        <v>6603</v>
      </c>
      <c r="B570" s="4" t="s">
        <v>474</v>
      </c>
      <c r="C570" s="5">
        <v>659139.06900000002</v>
      </c>
      <c r="D570" s="5">
        <f>C570</f>
        <v>659139.06900000002</v>
      </c>
      <c r="E570" s="5">
        <f>D570</f>
        <v>659139.06900000002</v>
      </c>
      <c r="H570" s="41">
        <f t="shared" si="63"/>
        <v>659139.06900000002</v>
      </c>
    </row>
    <row r="571" spans="1:10" outlineLevel="2">
      <c r="A571" s="7">
        <v>6603</v>
      </c>
      <c r="B571" s="4" t="s">
        <v>475</v>
      </c>
      <c r="C571" s="5">
        <v>140000</v>
      </c>
      <c r="D571" s="5">
        <f t="shared" ref="D571:E575" si="69">C571</f>
        <v>140000</v>
      </c>
      <c r="E571" s="5">
        <f t="shared" si="69"/>
        <v>140000</v>
      </c>
      <c r="H571" s="41">
        <f t="shared" si="63"/>
        <v>140000</v>
      </c>
    </row>
    <row r="572" spans="1:10" outlineLevel="2">
      <c r="A572" s="7">
        <v>6603</v>
      </c>
      <c r="B572" s="4" t="s">
        <v>476</v>
      </c>
      <c r="C572" s="5">
        <v>90652.34</v>
      </c>
      <c r="D572" s="5">
        <f t="shared" si="69"/>
        <v>90652.34</v>
      </c>
      <c r="E572" s="5">
        <f t="shared" si="69"/>
        <v>90652.34</v>
      </c>
      <c r="H572" s="41">
        <f t="shared" si="63"/>
        <v>90652.34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26645.85</v>
      </c>
      <c r="D577" s="32">
        <f>SUM(D578:D580)</f>
        <v>26645.85</v>
      </c>
      <c r="E577" s="32">
        <f>SUM(E578:E580)</f>
        <v>26645.85</v>
      </c>
      <c r="H577" s="41">
        <f t="shared" si="63"/>
        <v>26645.85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26645.85</v>
      </c>
      <c r="D579" s="5">
        <f t="shared" si="70"/>
        <v>26645.85</v>
      </c>
      <c r="E579" s="5">
        <f t="shared" si="70"/>
        <v>26645.85</v>
      </c>
      <c r="H579" s="41">
        <f t="shared" si="71"/>
        <v>26645.85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189595.079</v>
      </c>
      <c r="D581" s="32">
        <f>SUM(D582:D583)</f>
        <v>189595.079</v>
      </c>
      <c r="E581" s="32">
        <f>SUM(E582:E583)</f>
        <v>189595.079</v>
      </c>
      <c r="H581" s="41">
        <f t="shared" si="71"/>
        <v>189595.079</v>
      </c>
    </row>
    <row r="582" spans="1:8" outlineLevel="2">
      <c r="A582" s="7">
        <v>6606</v>
      </c>
      <c r="B582" s="4" t="s">
        <v>486</v>
      </c>
      <c r="C582" s="5">
        <v>189544.454</v>
      </c>
      <c r="D582" s="5">
        <f t="shared" ref="D582:E586" si="72">C582</f>
        <v>189544.454</v>
      </c>
      <c r="E582" s="5">
        <f t="shared" si="72"/>
        <v>189544.454</v>
      </c>
      <c r="H582" s="41">
        <f t="shared" si="71"/>
        <v>189544.454</v>
      </c>
    </row>
    <row r="583" spans="1:8" outlineLevel="2">
      <c r="A583" s="7">
        <v>6606</v>
      </c>
      <c r="B583" s="4" t="s">
        <v>487</v>
      </c>
      <c r="C583" s="5">
        <v>50.625</v>
      </c>
      <c r="D583" s="5">
        <f t="shared" si="72"/>
        <v>50.625</v>
      </c>
      <c r="E583" s="5">
        <f t="shared" si="72"/>
        <v>50.625</v>
      </c>
      <c r="H583" s="41">
        <f t="shared" si="71"/>
        <v>50.625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137414.00200000001</v>
      </c>
      <c r="D585" s="32">
        <f t="shared" si="72"/>
        <v>137414.00200000001</v>
      </c>
      <c r="E585" s="32">
        <f t="shared" si="72"/>
        <v>137414.00200000001</v>
      </c>
      <c r="H585" s="41">
        <f t="shared" si="71"/>
        <v>137414.00200000001</v>
      </c>
    </row>
    <row r="586" spans="1:8" outlineLevel="1" collapsed="1">
      <c r="A586" s="150" t="s">
        <v>490</v>
      </c>
      <c r="B586" s="151"/>
      <c r="C586" s="32">
        <v>14251.906999999999</v>
      </c>
      <c r="D586" s="32">
        <f t="shared" si="72"/>
        <v>14251.906999999999</v>
      </c>
      <c r="E586" s="32">
        <f t="shared" si="72"/>
        <v>14251.906999999999</v>
      </c>
      <c r="H586" s="41">
        <f t="shared" si="71"/>
        <v>14251.906999999999</v>
      </c>
    </row>
    <row r="587" spans="1:8" outlineLevel="1">
      <c r="A587" s="150" t="s">
        <v>491</v>
      </c>
      <c r="B587" s="151"/>
      <c r="C587" s="32">
        <f>SUM(C588:C591)</f>
        <v>131596.87599999999</v>
      </c>
      <c r="D587" s="32">
        <f>SUM(D588:D591)</f>
        <v>131596.87599999999</v>
      </c>
      <c r="E587" s="32">
        <f>SUM(E588:E591)</f>
        <v>131596.87599999999</v>
      </c>
      <c r="H587" s="41">
        <f t="shared" si="71"/>
        <v>131596.87599999999</v>
      </c>
    </row>
    <row r="588" spans="1:8" outlineLevel="2">
      <c r="A588" s="7">
        <v>6610</v>
      </c>
      <c r="B588" s="4" t="s">
        <v>492</v>
      </c>
      <c r="C588" s="5">
        <v>103998.89</v>
      </c>
      <c r="D588" s="5">
        <f>C588</f>
        <v>103998.89</v>
      </c>
      <c r="E588" s="5">
        <f>D588</f>
        <v>103998.89</v>
      </c>
      <c r="H588" s="41">
        <f t="shared" si="71"/>
        <v>103998.89</v>
      </c>
    </row>
    <row r="589" spans="1:8" outlineLevel="2">
      <c r="A589" s="7">
        <v>6610</v>
      </c>
      <c r="B589" s="4" t="s">
        <v>493</v>
      </c>
      <c r="C589" s="5">
        <v>10434.306</v>
      </c>
      <c r="D589" s="5">
        <f t="shared" ref="D589:E591" si="73">C589</f>
        <v>10434.306</v>
      </c>
      <c r="E589" s="5">
        <f t="shared" si="73"/>
        <v>10434.306</v>
      </c>
      <c r="H589" s="41">
        <f t="shared" si="71"/>
        <v>10434.306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17163.68</v>
      </c>
      <c r="D591" s="5">
        <f t="shared" si="73"/>
        <v>17163.68</v>
      </c>
      <c r="E591" s="5">
        <f t="shared" si="73"/>
        <v>17163.68</v>
      </c>
      <c r="H591" s="41">
        <f t="shared" si="71"/>
        <v>17163.68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1151752.449</v>
      </c>
      <c r="D599" s="32">
        <f>SUM(D600:D602)</f>
        <v>1151752.449</v>
      </c>
      <c r="E599" s="32">
        <f>SUM(E600:E602)</f>
        <v>1151752.449</v>
      </c>
      <c r="H599" s="41">
        <f t="shared" si="71"/>
        <v>1151752.449</v>
      </c>
    </row>
    <row r="600" spans="1:8" outlineLevel="2">
      <c r="A600" s="7">
        <v>6613</v>
      </c>
      <c r="B600" s="4" t="s">
        <v>504</v>
      </c>
      <c r="C600" s="5">
        <v>60940.033000000003</v>
      </c>
      <c r="D600" s="5">
        <f t="shared" ref="D600:E602" si="75">C600</f>
        <v>60940.033000000003</v>
      </c>
      <c r="E600" s="5">
        <f t="shared" si="75"/>
        <v>60940.033000000003</v>
      </c>
      <c r="H600" s="41">
        <f t="shared" si="71"/>
        <v>60940.033000000003</v>
      </c>
    </row>
    <row r="601" spans="1:8" outlineLevel="2">
      <c r="A601" s="7">
        <v>6613</v>
      </c>
      <c r="B601" s="4" t="s">
        <v>505</v>
      </c>
      <c r="C601" s="5">
        <v>1030812.416</v>
      </c>
      <c r="D601" s="5">
        <f t="shared" si="75"/>
        <v>1030812.416</v>
      </c>
      <c r="E601" s="5">
        <f t="shared" si="75"/>
        <v>1030812.416</v>
      </c>
      <c r="H601" s="41">
        <f t="shared" si="71"/>
        <v>1030812.416</v>
      </c>
    </row>
    <row r="602" spans="1:8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8207.6059999999998</v>
      </c>
      <c r="D610" s="32">
        <f>SUM(D611:D615)</f>
        <v>8207.6059999999998</v>
      </c>
      <c r="E610" s="32">
        <f>SUM(E611:E615)</f>
        <v>8207.6059999999998</v>
      </c>
      <c r="H610" s="41">
        <f t="shared" si="71"/>
        <v>8207.6059999999998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8207.6059999999998</v>
      </c>
      <c r="D612" s="5">
        <f t="shared" ref="D612:E615" si="77">C612</f>
        <v>8207.6059999999998</v>
      </c>
      <c r="E612" s="5">
        <f t="shared" si="77"/>
        <v>8207.6059999999998</v>
      </c>
      <c r="H612" s="41">
        <f t="shared" si="71"/>
        <v>8207.6059999999998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76193.716</v>
      </c>
      <c r="D616" s="32">
        <f>SUM(D617:D627)</f>
        <v>76193.716</v>
      </c>
      <c r="E616" s="32">
        <f>SUM(E617:E627)</f>
        <v>76193.716</v>
      </c>
      <c r="H616" s="41">
        <f t="shared" si="71"/>
        <v>76193.716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57141.557000000001</v>
      </c>
      <c r="D620" s="5">
        <f t="shared" si="78"/>
        <v>57141.557000000001</v>
      </c>
      <c r="E620" s="5">
        <f t="shared" si="78"/>
        <v>57141.557000000001</v>
      </c>
      <c r="H620" s="41">
        <f t="shared" si="71"/>
        <v>57141.557000000001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19052.159</v>
      </c>
      <c r="D626" s="5">
        <f t="shared" si="78"/>
        <v>19052.159</v>
      </c>
      <c r="E626" s="5">
        <f t="shared" si="78"/>
        <v>19052.159</v>
      </c>
      <c r="H626" s="41">
        <f t="shared" si="71"/>
        <v>19052.159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5375.1940000000004</v>
      </c>
      <c r="D628" s="32">
        <f>SUM(D629:D637)</f>
        <v>5375.1940000000004</v>
      </c>
      <c r="E628" s="32">
        <f>SUM(E629:E637)</f>
        <v>5375.1940000000004</v>
      </c>
      <c r="H628" s="41">
        <f t="shared" si="71"/>
        <v>5375.1940000000004</v>
      </c>
    </row>
    <row r="629" spans="1:10" outlineLevel="2">
      <c r="A629" s="7">
        <v>6617</v>
      </c>
      <c r="B629" s="4" t="s">
        <v>532</v>
      </c>
      <c r="C629" s="5">
        <v>5375.1940000000004</v>
      </c>
      <c r="D629" s="5">
        <f>C629</f>
        <v>5375.1940000000004</v>
      </c>
      <c r="E629" s="5">
        <f>D629</f>
        <v>5375.1940000000004</v>
      </c>
      <c r="H629" s="41">
        <f t="shared" si="71"/>
        <v>5375.1940000000004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279059.967</v>
      </c>
      <c r="D716" s="36">
        <f>D717</f>
        <v>279059.967</v>
      </c>
      <c r="E716" s="36">
        <f>E717</f>
        <v>279059.967</v>
      </c>
      <c r="G716" s="39" t="s">
        <v>66</v>
      </c>
      <c r="H716" s="41">
        <f t="shared" si="92"/>
        <v>279059.967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279059.967</v>
      </c>
      <c r="D717" s="33">
        <f>D718+D722</f>
        <v>279059.967</v>
      </c>
      <c r="E717" s="33">
        <f>E718+E722</f>
        <v>279059.967</v>
      </c>
      <c r="G717" s="39" t="s">
        <v>599</v>
      </c>
      <c r="H717" s="41">
        <f t="shared" si="92"/>
        <v>279059.967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279059.967</v>
      </c>
      <c r="D718" s="31">
        <f>SUM(D719:D721)</f>
        <v>279059.967</v>
      </c>
      <c r="E718" s="31">
        <f>SUM(E719:E721)</f>
        <v>279059.967</v>
      </c>
      <c r="H718" s="41">
        <f t="shared" si="92"/>
        <v>279059.967</v>
      </c>
    </row>
    <row r="719" spans="1:10" ht="15" customHeight="1" outlineLevel="2">
      <c r="A719" s="6">
        <v>10950</v>
      </c>
      <c r="B719" s="4" t="s">
        <v>572</v>
      </c>
      <c r="C719" s="5">
        <v>279059.967</v>
      </c>
      <c r="D719" s="5">
        <f>C719</f>
        <v>279059.967</v>
      </c>
      <c r="E719" s="5">
        <f>D719</f>
        <v>279059.967</v>
      </c>
      <c r="H719" s="41">
        <f t="shared" si="92"/>
        <v>279059.967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164900.06</v>
      </c>
      <c r="D725" s="36">
        <f>D726</f>
        <v>164900.06</v>
      </c>
      <c r="E725" s="36">
        <f>E726</f>
        <v>164900.06</v>
      </c>
      <c r="G725" s="39" t="s">
        <v>216</v>
      </c>
      <c r="H725" s="41">
        <f t="shared" si="92"/>
        <v>164900.06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164900.06</v>
      </c>
      <c r="D726" s="33">
        <f>D727+D730+D733+D739+D741+D743+D750+D755+D760+D765+D767+D771+D777</f>
        <v>164900.06</v>
      </c>
      <c r="E726" s="33">
        <f>E727+E730+E733+E739+E741+E743+E750+E755+E760+E765+E767+E771+E777</f>
        <v>164900.06</v>
      </c>
      <c r="G726" s="39" t="s">
        <v>600</v>
      </c>
      <c r="H726" s="41">
        <f t="shared" si="92"/>
        <v>164900.06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75821.61</v>
      </c>
      <c r="D743" s="31">
        <f>D744+D748+D749+D746</f>
        <v>75821.61</v>
      </c>
      <c r="E743" s="31">
        <f>E744+E748+E749+E746</f>
        <v>75821.61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75821.61</v>
      </c>
      <c r="D746" s="5">
        <f>D747</f>
        <v>75821.61</v>
      </c>
      <c r="E746" s="5">
        <f>E747</f>
        <v>75821.61</v>
      </c>
    </row>
    <row r="747" spans="1:5" outlineLevel="3">
      <c r="A747" s="29"/>
      <c r="B747" s="28" t="s">
        <v>838</v>
      </c>
      <c r="C747" s="30">
        <v>75821.61</v>
      </c>
      <c r="D747" s="30">
        <f t="shared" ref="D747:E749" si="97">C747</f>
        <v>75821.61</v>
      </c>
      <c r="E747" s="30">
        <f t="shared" si="97"/>
        <v>75821.61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0">C762</f>
        <v>4140.799</v>
      </c>
      <c r="E762" s="30">
        <f t="shared" si="100"/>
        <v>4140.799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84937.650999999998</v>
      </c>
      <c r="D777" s="31">
        <f>D778</f>
        <v>84937.650999999998</v>
      </c>
      <c r="E777" s="31">
        <f>E778</f>
        <v>84937.650999999998</v>
      </c>
    </row>
    <row r="778" spans="1:5" outlineLevel="2">
      <c r="A778" s="6"/>
      <c r="B778" s="4" t="s">
        <v>816</v>
      </c>
      <c r="C778" s="5">
        <v>84937.650999999998</v>
      </c>
      <c r="D778" s="5">
        <f>C778</f>
        <v>84937.650999999998</v>
      </c>
      <c r="E778" s="5">
        <f>D778</f>
        <v>84937.650999999998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33" workbookViewId="0">
      <selection activeCell="C560" sqref="C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8" customWidth="1"/>
    <col min="4" max="4" width="19.7109375" customWidth="1"/>
    <col min="5" max="5" width="22.85546875" customWidth="1"/>
    <col min="7" max="7" width="15.5703125" bestFit="1" customWidth="1"/>
    <col min="8" max="8" width="21.855468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3" t="s">
        <v>853</v>
      </c>
      <c r="E1" s="143" t="s">
        <v>852</v>
      </c>
      <c r="G1" s="43" t="s">
        <v>31</v>
      </c>
      <c r="H1" s="44">
        <f>C2+C114</f>
        <v>8506106.4890000001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5250000</v>
      </c>
      <c r="D2" s="26">
        <f>D3+D67</f>
        <v>5250000</v>
      </c>
      <c r="E2" s="26">
        <f>E3+E67</f>
        <v>5250000</v>
      </c>
      <c r="G2" s="39" t="s">
        <v>60</v>
      </c>
      <c r="H2" s="41">
        <f>C2</f>
        <v>5250000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2777000</v>
      </c>
      <c r="D3" s="23">
        <f>D4+D11+D38+D61</f>
        <v>2777000</v>
      </c>
      <c r="E3" s="23">
        <f>E4+E11+E38+E61</f>
        <v>2777000</v>
      </c>
      <c r="G3" s="39" t="s">
        <v>57</v>
      </c>
      <c r="H3" s="41">
        <f t="shared" ref="H3:H66" si="0">C3</f>
        <v>2777000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1330000</v>
      </c>
      <c r="D4" s="21">
        <f>SUM(D5:D10)</f>
        <v>1330000</v>
      </c>
      <c r="E4" s="21">
        <f>SUM(E5:E10)</f>
        <v>1330000</v>
      </c>
      <c r="F4" s="17"/>
      <c r="G4" s="39" t="s">
        <v>53</v>
      </c>
      <c r="H4" s="41">
        <f t="shared" si="0"/>
        <v>1330000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1">C6</f>
        <v>60000</v>
      </c>
      <c r="E6" s="2">
        <f t="shared" si="1"/>
        <v>60000</v>
      </c>
      <c r="F6" s="17"/>
      <c r="G6" s="17"/>
      <c r="H6" s="41">
        <f t="shared" si="0"/>
        <v>60000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814000</v>
      </c>
      <c r="D11" s="21">
        <f>SUM(D12:D37)</f>
        <v>814000</v>
      </c>
      <c r="E11" s="21">
        <f>SUM(E12:E37)</f>
        <v>814000</v>
      </c>
      <c r="F11" s="17"/>
      <c r="G11" s="39" t="s">
        <v>54</v>
      </c>
      <c r="H11" s="41">
        <f t="shared" si="0"/>
        <v>814000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432000</v>
      </c>
      <c r="D12" s="2">
        <f>C12</f>
        <v>432000</v>
      </c>
      <c r="E12" s="2">
        <f>D12</f>
        <v>432000</v>
      </c>
      <c r="H12" s="41">
        <f t="shared" si="0"/>
        <v>432000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41000</v>
      </c>
      <c r="D14" s="2">
        <f t="shared" si="2"/>
        <v>41000</v>
      </c>
      <c r="E14" s="2">
        <f t="shared" si="2"/>
        <v>41000</v>
      </c>
      <c r="H14" s="41">
        <f t="shared" si="0"/>
        <v>41000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31000</v>
      </c>
      <c r="D18" s="2">
        <f t="shared" si="2"/>
        <v>31000</v>
      </c>
      <c r="E18" s="2">
        <f t="shared" si="2"/>
        <v>31000</v>
      </c>
      <c r="H18" s="41">
        <f t="shared" si="0"/>
        <v>31000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75000</v>
      </c>
      <c r="D23" s="2">
        <f t="shared" si="2"/>
        <v>75000</v>
      </c>
      <c r="E23" s="2">
        <f t="shared" si="2"/>
        <v>75000</v>
      </c>
      <c r="H23" s="41">
        <f t="shared" si="0"/>
        <v>75000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60000</v>
      </c>
      <c r="D32" s="2">
        <f t="shared" si="3"/>
        <v>60000</v>
      </c>
      <c r="E32" s="2">
        <f t="shared" si="3"/>
        <v>60000</v>
      </c>
      <c r="H32" s="41">
        <f t="shared" si="0"/>
        <v>60000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160000</v>
      </c>
      <c r="D36" s="2">
        <f t="shared" si="3"/>
        <v>160000</v>
      </c>
      <c r="E36" s="2">
        <f t="shared" si="3"/>
        <v>160000</v>
      </c>
      <c r="H36" s="41">
        <f t="shared" si="0"/>
        <v>160000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633000</v>
      </c>
      <c r="D38" s="21">
        <f>SUM(D39:D60)</f>
        <v>633000</v>
      </c>
      <c r="E38" s="21">
        <f>SUM(E39:E60)</f>
        <v>633000</v>
      </c>
      <c r="G38" s="39" t="s">
        <v>55</v>
      </c>
      <c r="H38" s="41">
        <f t="shared" si="0"/>
        <v>633000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80000</v>
      </c>
      <c r="D39" s="2">
        <f>C39</f>
        <v>80000</v>
      </c>
      <c r="E39" s="2">
        <f>D39</f>
        <v>80000</v>
      </c>
      <c r="H39" s="41">
        <f t="shared" si="0"/>
        <v>80000</v>
      </c>
    </row>
    <row r="40" spans="1:10" outlineLevel="1">
      <c r="A40" s="20">
        <v>3102</v>
      </c>
      <c r="B40" s="20" t="s">
        <v>12</v>
      </c>
      <c r="C40" s="2">
        <v>30000</v>
      </c>
      <c r="D40" s="2">
        <f t="shared" ref="D40:E55" si="4">C40</f>
        <v>30000</v>
      </c>
      <c r="E40" s="2">
        <f t="shared" si="4"/>
        <v>30000</v>
      </c>
      <c r="H40" s="41">
        <f t="shared" si="0"/>
        <v>30000</v>
      </c>
    </row>
    <row r="41" spans="1:10" outlineLevel="1">
      <c r="A41" s="20">
        <v>3103</v>
      </c>
      <c r="B41" s="20" t="s">
        <v>13</v>
      </c>
      <c r="C41" s="2">
        <v>80000</v>
      </c>
      <c r="D41" s="2">
        <f t="shared" si="4"/>
        <v>80000</v>
      </c>
      <c r="E41" s="2">
        <f t="shared" si="4"/>
        <v>80000</v>
      </c>
      <c r="H41" s="41">
        <f t="shared" si="0"/>
        <v>80000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15000</v>
      </c>
      <c r="D45" s="2">
        <f t="shared" si="4"/>
        <v>15000</v>
      </c>
      <c r="E45" s="2">
        <f t="shared" si="4"/>
        <v>15000</v>
      </c>
      <c r="H45" s="41">
        <f t="shared" si="0"/>
        <v>15000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2473000</v>
      </c>
      <c r="D67" s="25">
        <f>D97+D68</f>
        <v>2473000</v>
      </c>
      <c r="E67" s="25">
        <f>E97+E68</f>
        <v>2473000</v>
      </c>
      <c r="G67" s="39" t="s">
        <v>59</v>
      </c>
      <c r="H67" s="41">
        <f t="shared" ref="H67:H130" si="7">C67</f>
        <v>2473000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300000</v>
      </c>
      <c r="D68" s="21">
        <f>SUM(D69:D96)</f>
        <v>300000</v>
      </c>
      <c r="E68" s="21">
        <f>SUM(E69:E96)</f>
        <v>300000</v>
      </c>
      <c r="G68" s="39" t="s">
        <v>56</v>
      </c>
      <c r="H68" s="41">
        <f t="shared" si="7"/>
        <v>300000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2173000</v>
      </c>
      <c r="D97" s="21">
        <f>SUM(D98:D113)</f>
        <v>2173000</v>
      </c>
      <c r="E97" s="21">
        <f>SUM(E98:E113)</f>
        <v>2173000</v>
      </c>
      <c r="G97" s="39" t="s">
        <v>58</v>
      </c>
      <c r="H97" s="41">
        <f t="shared" si="7"/>
        <v>2173000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2070000</v>
      </c>
      <c r="D98" s="2">
        <f>C98</f>
        <v>2070000</v>
      </c>
      <c r="E98" s="2">
        <f>D98</f>
        <v>2070000</v>
      </c>
      <c r="H98" s="41">
        <f t="shared" si="7"/>
        <v>2070000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7000</v>
      </c>
      <c r="D111" s="2">
        <f t="shared" si="10"/>
        <v>7000</v>
      </c>
      <c r="E111" s="2">
        <f t="shared" si="10"/>
        <v>7000</v>
      </c>
      <c r="H111" s="41">
        <f t="shared" si="7"/>
        <v>7000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66" t="s">
        <v>62</v>
      </c>
      <c r="B114" s="167"/>
      <c r="C114" s="26">
        <f>C115+C152+C177</f>
        <v>3256106.4890000001</v>
      </c>
      <c r="D114" s="26">
        <f>D115+D152+D177</f>
        <v>3256106.4890000001</v>
      </c>
      <c r="E114" s="26">
        <f>E115+E152+E177</f>
        <v>3256106.4890000001</v>
      </c>
      <c r="G114" s="39" t="s">
        <v>62</v>
      </c>
      <c r="H114" s="41">
        <f t="shared" si="7"/>
        <v>3256106.4890000001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2773485.4180000001</v>
      </c>
      <c r="D115" s="23">
        <f>D116+D135</f>
        <v>2773485.4180000001</v>
      </c>
      <c r="E115" s="23">
        <f>E116+E135</f>
        <v>2773485.4180000001</v>
      </c>
      <c r="G115" s="39" t="s">
        <v>61</v>
      </c>
      <c r="H115" s="41">
        <f t="shared" si="7"/>
        <v>2773485.4180000001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531478.83699999994</v>
      </c>
      <c r="D116" s="21">
        <f>D117+D120+D123+D126+D129+D132</f>
        <v>531478.83699999994</v>
      </c>
      <c r="E116" s="21">
        <f>E117+E120+E123+E126+E129+E132</f>
        <v>531478.83699999994</v>
      </c>
      <c r="G116" s="39" t="s">
        <v>583</v>
      </c>
      <c r="H116" s="41">
        <f t="shared" si="7"/>
        <v>531478.83699999994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505577.74400000001</v>
      </c>
      <c r="D117" s="2">
        <f>D118+D119</f>
        <v>505577.74400000001</v>
      </c>
      <c r="E117" s="2">
        <f>E118+E119</f>
        <v>505577.74400000001</v>
      </c>
      <c r="H117" s="41">
        <f t="shared" si="7"/>
        <v>505577.74400000001</v>
      </c>
    </row>
    <row r="118" spans="1:10" ht="15" customHeight="1" outlineLevel="2">
      <c r="A118" s="130"/>
      <c r="B118" s="129" t="s">
        <v>855</v>
      </c>
      <c r="C118" s="128">
        <v>360577.74400000001</v>
      </c>
      <c r="D118" s="128">
        <f>C118</f>
        <v>360577.74400000001</v>
      </c>
      <c r="E118" s="128">
        <f>D118</f>
        <v>360577.74400000001</v>
      </c>
      <c r="H118" s="41">
        <f t="shared" si="7"/>
        <v>360577.74400000001</v>
      </c>
    </row>
    <row r="119" spans="1:10" ht="15" customHeight="1" outlineLevel="2">
      <c r="A119" s="130"/>
      <c r="B119" s="129" t="s">
        <v>860</v>
      </c>
      <c r="C119" s="128">
        <v>145000</v>
      </c>
      <c r="D119" s="128">
        <f>C119</f>
        <v>145000</v>
      </c>
      <c r="E119" s="128">
        <f>D119</f>
        <v>145000</v>
      </c>
      <c r="H119" s="41">
        <f t="shared" si="7"/>
        <v>145000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25704.617999999999</v>
      </c>
      <c r="D123" s="2">
        <f>D124+D125</f>
        <v>25704.617999999999</v>
      </c>
      <c r="E123" s="2">
        <f>E124+E125</f>
        <v>25704.617999999999</v>
      </c>
      <c r="H123" s="41">
        <f t="shared" si="7"/>
        <v>25704.617999999999</v>
      </c>
    </row>
    <row r="124" spans="1:10" ht="15" customHeight="1" outlineLevel="2">
      <c r="A124" s="130"/>
      <c r="B124" s="129" t="s">
        <v>855</v>
      </c>
      <c r="C124" s="128">
        <v>25704.617999999999</v>
      </c>
      <c r="D124" s="128">
        <f>C124</f>
        <v>25704.617999999999</v>
      </c>
      <c r="E124" s="128">
        <f>D124</f>
        <v>25704.617999999999</v>
      </c>
      <c r="H124" s="41">
        <f t="shared" si="7"/>
        <v>25704.617999999999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196.47499999999999</v>
      </c>
      <c r="D132" s="2">
        <f>D133+D134</f>
        <v>196.47499999999999</v>
      </c>
      <c r="E132" s="2">
        <f>E133+E134</f>
        <v>196.47499999999999</v>
      </c>
      <c r="H132" s="41">
        <f t="shared" si="11"/>
        <v>196.47499999999999</v>
      </c>
    </row>
    <row r="133" spans="1:10" ht="15" customHeight="1" outlineLevel="2">
      <c r="A133" s="130"/>
      <c r="B133" s="129" t="s">
        <v>855</v>
      </c>
      <c r="C133" s="128">
        <v>196.47499999999999</v>
      </c>
      <c r="D133" s="128">
        <f>C133</f>
        <v>196.47499999999999</v>
      </c>
      <c r="E133" s="128">
        <f>D133</f>
        <v>196.47499999999999</v>
      </c>
      <c r="H133" s="41">
        <f t="shared" si="11"/>
        <v>196.47499999999999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2242006.5810000002</v>
      </c>
      <c r="D135" s="21">
        <f>D136+D140+D143+D146+D149</f>
        <v>2242006.5810000002</v>
      </c>
      <c r="E135" s="21">
        <f>E136+E140+E143+E146+E149</f>
        <v>2242006.5810000002</v>
      </c>
      <c r="G135" s="39" t="s">
        <v>584</v>
      </c>
      <c r="H135" s="41">
        <f t="shared" si="11"/>
        <v>2242006.5810000002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302570.24099999998</v>
      </c>
      <c r="D136" s="2">
        <f>D137+D138+D139</f>
        <v>302570.24099999998</v>
      </c>
      <c r="E136" s="2">
        <f>E137+E138+E139</f>
        <v>302570.24099999998</v>
      </c>
      <c r="H136" s="41">
        <f t="shared" si="11"/>
        <v>302570.24099999998</v>
      </c>
    </row>
    <row r="137" spans="1:10" ht="15" customHeight="1" outlineLevel="2">
      <c r="A137" s="130"/>
      <c r="B137" s="129" t="s">
        <v>855</v>
      </c>
      <c r="C137" s="128">
        <v>239715.486</v>
      </c>
      <c r="D137" s="128">
        <f>C137</f>
        <v>239715.486</v>
      </c>
      <c r="E137" s="128">
        <f>D137</f>
        <v>239715.486</v>
      </c>
      <c r="H137" s="41">
        <f t="shared" si="11"/>
        <v>239715.486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62854.754999999997</v>
      </c>
      <c r="D139" s="128">
        <f t="shared" si="12"/>
        <v>62854.754999999997</v>
      </c>
      <c r="E139" s="128">
        <f t="shared" si="12"/>
        <v>62854.754999999997</v>
      </c>
      <c r="H139" s="41">
        <f t="shared" si="11"/>
        <v>62854.754999999997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1857562.43</v>
      </c>
      <c r="D140" s="2">
        <f>D141+D142</f>
        <v>1857562.43</v>
      </c>
      <c r="E140" s="2">
        <f>E141+E142</f>
        <v>1857562.43</v>
      </c>
      <c r="H140" s="41">
        <f t="shared" si="11"/>
        <v>1857562.43</v>
      </c>
    </row>
    <row r="141" spans="1:10" ht="15" customHeight="1" outlineLevel="2">
      <c r="A141" s="130"/>
      <c r="B141" s="129" t="s">
        <v>855</v>
      </c>
      <c r="C141" s="128">
        <v>1207562.43</v>
      </c>
      <c r="D141" s="128">
        <f>C141</f>
        <v>1207562.43</v>
      </c>
      <c r="E141" s="128">
        <f>D141</f>
        <v>1207562.43</v>
      </c>
      <c r="H141" s="41">
        <f t="shared" si="11"/>
        <v>1207562.43</v>
      </c>
    </row>
    <row r="142" spans="1:10" ht="15" customHeight="1" outlineLevel="2">
      <c r="A142" s="130"/>
      <c r="B142" s="129" t="s">
        <v>860</v>
      </c>
      <c r="C142" s="128">
        <v>650000</v>
      </c>
      <c r="D142" s="128">
        <f>C142</f>
        <v>650000</v>
      </c>
      <c r="E142" s="128">
        <f>D142</f>
        <v>650000</v>
      </c>
      <c r="H142" s="41">
        <f t="shared" si="11"/>
        <v>650000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81873.91</v>
      </c>
      <c r="D149" s="2">
        <f>D150+D151</f>
        <v>81873.91</v>
      </c>
      <c r="E149" s="2">
        <f>E150+E151</f>
        <v>81873.91</v>
      </c>
      <c r="H149" s="41">
        <f t="shared" si="11"/>
        <v>81873.91</v>
      </c>
    </row>
    <row r="150" spans="1:10" ht="15" customHeight="1" outlineLevel="2">
      <c r="A150" s="130"/>
      <c r="B150" s="129" t="s">
        <v>855</v>
      </c>
      <c r="C150" s="128">
        <v>81873.91</v>
      </c>
      <c r="D150" s="128">
        <f>C150</f>
        <v>81873.91</v>
      </c>
      <c r="E150" s="128">
        <f>D150</f>
        <v>81873.91</v>
      </c>
      <c r="H150" s="41">
        <f t="shared" si="11"/>
        <v>81873.91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305723.83100000001</v>
      </c>
      <c r="D152" s="23">
        <f>D153+D163+D170</f>
        <v>305723.83100000001</v>
      </c>
      <c r="E152" s="23">
        <f>E153+E163+E170</f>
        <v>305723.83100000001</v>
      </c>
      <c r="G152" s="39" t="s">
        <v>66</v>
      </c>
      <c r="H152" s="41">
        <f t="shared" si="11"/>
        <v>305723.83100000001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305723.83100000001</v>
      </c>
      <c r="D153" s="21">
        <f>D154+D157+D160</f>
        <v>305723.83100000001</v>
      </c>
      <c r="E153" s="21">
        <f>E154+E157+E160</f>
        <v>305723.83100000001</v>
      </c>
      <c r="G153" s="39" t="s">
        <v>585</v>
      </c>
      <c r="H153" s="41">
        <f t="shared" si="11"/>
        <v>305723.83100000001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305723.83100000001</v>
      </c>
      <c r="D154" s="2">
        <f>D155+D156</f>
        <v>305723.83100000001</v>
      </c>
      <c r="E154" s="2">
        <f>E155+E156</f>
        <v>305723.83100000001</v>
      </c>
      <c r="H154" s="41">
        <f t="shared" si="11"/>
        <v>305723.83100000001</v>
      </c>
    </row>
    <row r="155" spans="1:10" ht="15" customHeight="1" outlineLevel="2">
      <c r="A155" s="130"/>
      <c r="B155" s="129" t="s">
        <v>855</v>
      </c>
      <c r="C155" s="128">
        <v>60723.830999999998</v>
      </c>
      <c r="D155" s="128">
        <f>C155</f>
        <v>60723.830999999998</v>
      </c>
      <c r="E155" s="128">
        <f>D155</f>
        <v>60723.830999999998</v>
      </c>
      <c r="H155" s="41">
        <f t="shared" si="11"/>
        <v>60723.830999999998</v>
      </c>
    </row>
    <row r="156" spans="1:10" ht="15" customHeight="1" outlineLevel="2">
      <c r="A156" s="130"/>
      <c r="B156" s="129" t="s">
        <v>860</v>
      </c>
      <c r="C156" s="128">
        <v>245000</v>
      </c>
      <c r="D156" s="128">
        <f>C156</f>
        <v>245000</v>
      </c>
      <c r="E156" s="128">
        <f>D156</f>
        <v>245000</v>
      </c>
      <c r="H156" s="41">
        <f t="shared" si="11"/>
        <v>245000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176897.24</v>
      </c>
      <c r="D177" s="27">
        <f>D178</f>
        <v>176897.24</v>
      </c>
      <c r="E177" s="27">
        <f>E178</f>
        <v>176897.24</v>
      </c>
      <c r="G177" s="39" t="s">
        <v>216</v>
      </c>
      <c r="H177" s="41">
        <f t="shared" si="11"/>
        <v>176897.24</v>
      </c>
      <c r="I177" s="42"/>
      <c r="J177" s="40" t="b">
        <f>AND(H177=I177)</f>
        <v>0</v>
      </c>
    </row>
    <row r="178" spans="1:10">
      <c r="A178" s="161" t="s">
        <v>217</v>
      </c>
      <c r="B178" s="162"/>
      <c r="C178" s="21">
        <f>C179+C184+C188+C197+C200+C203+C215+C222+C228+C235+C238+C243+C250</f>
        <v>176897.24</v>
      </c>
      <c r="D178" s="21">
        <f>D179+D184+D188+D197+D200+D203+D215+D222+D228+D235+D238+D243+D250</f>
        <v>176897.24</v>
      </c>
      <c r="E178" s="21">
        <f>E179+E184+E188+E197+E200+E203+E215+E222+E228+E235+E238+E243+E250</f>
        <v>176897.24</v>
      </c>
      <c r="G178" s="39" t="s">
        <v>587</v>
      </c>
      <c r="H178" s="41">
        <f t="shared" si="11"/>
        <v>176897.24</v>
      </c>
      <c r="I178" s="42"/>
      <c r="J178" s="40" t="b">
        <f>AND(H178=I178)</f>
        <v>0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75821.61</v>
      </c>
      <c r="D203" s="2">
        <f>D204+D211+D213+D207</f>
        <v>75821.61</v>
      </c>
      <c r="E203" s="2">
        <f>E204+E211+E213+E207</f>
        <v>75821.61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75821.61</v>
      </c>
      <c r="D207" s="128">
        <f>D209+D208+D210</f>
        <v>75821.61</v>
      </c>
      <c r="E207" s="128">
        <f>E209+E208+E210</f>
        <v>75821.61</v>
      </c>
    </row>
    <row r="208" spans="1:5" outlineLevel="3">
      <c r="A208" s="90"/>
      <c r="B208" s="89" t="s">
        <v>855</v>
      </c>
      <c r="C208" s="127">
        <v>75821.61</v>
      </c>
      <c r="D208" s="127">
        <f t="shared" ref="D208:E210" si="15">C208</f>
        <v>75821.61</v>
      </c>
      <c r="E208" s="127">
        <f t="shared" si="15"/>
        <v>75821.61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4140.799</v>
      </c>
      <c r="D228" s="2">
        <f>D229+D233</f>
        <v>4140.799</v>
      </c>
      <c r="E228" s="2">
        <f>E229+E233</f>
        <v>4140.799</v>
      </c>
    </row>
    <row r="229" spans="1:5" outlineLevel="2">
      <c r="A229" s="130">
        <v>2</v>
      </c>
      <c r="B229" s="129" t="s">
        <v>856</v>
      </c>
      <c r="C229" s="128">
        <f>C231+C232+C230</f>
        <v>4140.799</v>
      </c>
      <c r="D229" s="128">
        <f>D231+D232+D230</f>
        <v>4140.799</v>
      </c>
      <c r="E229" s="128">
        <f>E231+E232+E230</f>
        <v>4140.799</v>
      </c>
    </row>
    <row r="230" spans="1:5" outlineLevel="3">
      <c r="A230" s="90"/>
      <c r="B230" s="89" t="s">
        <v>855</v>
      </c>
      <c r="C230" s="127">
        <v>4140.799</v>
      </c>
      <c r="D230" s="127">
        <f>C230</f>
        <v>4140.799</v>
      </c>
      <c r="E230" s="127">
        <f>D230</f>
        <v>4140.799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</f>
        <v>96934.831000000006</v>
      </c>
      <c r="D250" s="2">
        <f t="shared" ref="D250:E250" si="21">D251</f>
        <v>96934.831000000006</v>
      </c>
      <c r="E250" s="2">
        <f t="shared" si="21"/>
        <v>96934.831000000006</v>
      </c>
    </row>
    <row r="251" spans="1:10" outlineLevel="3">
      <c r="A251" s="90"/>
      <c r="B251" s="89" t="s">
        <v>855</v>
      </c>
      <c r="C251" s="127">
        <v>96934.831000000006</v>
      </c>
      <c r="D251" s="127">
        <f>C251</f>
        <v>96934.831000000006</v>
      </c>
      <c r="E251" s="127">
        <f>D251</f>
        <v>96934.831000000006</v>
      </c>
    </row>
    <row r="252" spans="1:10" outlineLevel="3">
      <c r="A252" s="90"/>
      <c r="B252" s="89" t="s">
        <v>854</v>
      </c>
      <c r="C252" s="127" t="s">
        <v>863</v>
      </c>
      <c r="D252" s="127" t="str">
        <f>C252</f>
        <v xml:space="preserve"> </v>
      </c>
      <c r="E252" s="127" t="str">
        <f>D252</f>
        <v xml:space="preserve"> </v>
      </c>
    </row>
    <row r="254" spans="1:10">
      <c r="C254" s="51">
        <f>C114+C2</f>
        <v>8506106.4890000001</v>
      </c>
    </row>
    <row r="255" spans="1:10">
      <c r="C255" s="51">
        <f>C257+C559</f>
        <v>8506106.4890000001</v>
      </c>
    </row>
    <row r="256" spans="1:10" ht="18.75">
      <c r="A256" s="160" t="s">
        <v>67</v>
      </c>
      <c r="B256" s="160"/>
      <c r="C256" s="160"/>
      <c r="D256" s="143" t="s">
        <v>853</v>
      </c>
      <c r="E256" s="143" t="s">
        <v>852</v>
      </c>
      <c r="G256" s="47" t="s">
        <v>589</v>
      </c>
      <c r="H256" s="48">
        <f>C257+C559</f>
        <v>8506106.4890000001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5250000</v>
      </c>
      <c r="D257" s="37">
        <f>D258+D550</f>
        <v>5250000</v>
      </c>
      <c r="E257" s="37">
        <f>E258+E550</f>
        <v>5284364</v>
      </c>
      <c r="G257" s="39" t="s">
        <v>60</v>
      </c>
      <c r="H257" s="41">
        <f>C257</f>
        <v>5250000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5088787.2149999999</v>
      </c>
      <c r="D258" s="36">
        <f>D259+D339+D483+D547</f>
        <v>5088787.2149999999</v>
      </c>
      <c r="E258" s="36">
        <f>E259+E339+E483+E547</f>
        <v>5123151.2149999999</v>
      </c>
      <c r="G258" s="39" t="s">
        <v>57</v>
      </c>
      <c r="H258" s="41">
        <f t="shared" ref="H258:H321" si="22">C258</f>
        <v>5088787.2149999999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3533630</v>
      </c>
      <c r="D259" s="33">
        <f>D260+D263+D314</f>
        <v>3533630</v>
      </c>
      <c r="E259" s="33">
        <f>E260+E263+E314</f>
        <v>3533630</v>
      </c>
      <c r="G259" s="39" t="s">
        <v>590</v>
      </c>
      <c r="H259" s="41">
        <f t="shared" si="22"/>
        <v>3533630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2"/>
        <v>1090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2"/>
        <v>0</v>
      </c>
    </row>
    <row r="262" spans="1:10" outlineLevel="2">
      <c r="A262" s="6">
        <v>1100</v>
      </c>
      <c r="B262" s="4" t="s">
        <v>33</v>
      </c>
      <c r="C262" s="5">
        <v>1090</v>
      </c>
      <c r="D262" s="5">
        <f>C262</f>
        <v>1090</v>
      </c>
      <c r="E262" s="5">
        <f>D262</f>
        <v>1090</v>
      </c>
      <c r="H262" s="41">
        <f t="shared" si="22"/>
        <v>1090</v>
      </c>
    </row>
    <row r="263" spans="1:10" outlineLevel="1">
      <c r="A263" s="150" t="s">
        <v>269</v>
      </c>
      <c r="B263" s="151"/>
      <c r="C263" s="32">
        <f>C264+C265+C289+C296+C298+C302+C305+C308+C313</f>
        <v>3532540</v>
      </c>
      <c r="D263" s="32">
        <f>D264+D265+D289+D296+D298+D302+D305+D308+D313</f>
        <v>3532540</v>
      </c>
      <c r="E263" s="32">
        <f>E264+E265+E289+E296+E298+E302+E305+E308+E313</f>
        <v>3532540</v>
      </c>
      <c r="H263" s="41">
        <f t="shared" si="22"/>
        <v>3532540</v>
      </c>
    </row>
    <row r="264" spans="1:10" outlineLevel="2">
      <c r="A264" s="6">
        <v>1101</v>
      </c>
      <c r="B264" s="4" t="s">
        <v>34</v>
      </c>
      <c r="C264" s="5">
        <v>1040000</v>
      </c>
      <c r="D264" s="5">
        <f>C264</f>
        <v>1040000</v>
      </c>
      <c r="E264" s="5">
        <f>D264</f>
        <v>1040000</v>
      </c>
      <c r="H264" s="41">
        <f t="shared" si="22"/>
        <v>1040000</v>
      </c>
    </row>
    <row r="265" spans="1:10" outlineLevel="2">
      <c r="A265" s="6">
        <v>1101</v>
      </c>
      <c r="B265" s="4" t="s">
        <v>35</v>
      </c>
      <c r="C265" s="5">
        <f>SUM(C266:C288)</f>
        <v>1806885</v>
      </c>
      <c r="D265" s="5">
        <f>SUM(D266:D288)</f>
        <v>1806885</v>
      </c>
      <c r="E265" s="5">
        <f>SUM(E266:E288)</f>
        <v>1806885</v>
      </c>
      <c r="H265" s="41">
        <f t="shared" si="22"/>
        <v>1806885</v>
      </c>
    </row>
    <row r="266" spans="1:10" outlineLevel="3">
      <c r="A266" s="29"/>
      <c r="B266" s="28" t="s">
        <v>218</v>
      </c>
      <c r="C266" s="30">
        <v>62100</v>
      </c>
      <c r="D266" s="30">
        <f>C266</f>
        <v>62100</v>
      </c>
      <c r="E266" s="30">
        <f>D266</f>
        <v>62100</v>
      </c>
      <c r="H266" s="41">
        <f t="shared" si="22"/>
        <v>62100</v>
      </c>
    </row>
    <row r="267" spans="1:10" outlineLevel="3">
      <c r="A267" s="29"/>
      <c r="B267" s="28" t="s">
        <v>219</v>
      </c>
      <c r="C267" s="30">
        <v>1151000</v>
      </c>
      <c r="D267" s="30">
        <f t="shared" ref="D267:E282" si="23">C267</f>
        <v>1151000</v>
      </c>
      <c r="E267" s="30">
        <f t="shared" si="23"/>
        <v>1151000</v>
      </c>
      <c r="H267" s="41">
        <f t="shared" si="22"/>
        <v>1151000</v>
      </c>
    </row>
    <row r="268" spans="1:10" outlineLevel="3">
      <c r="A268" s="29"/>
      <c r="B268" s="28" t="s">
        <v>220</v>
      </c>
      <c r="C268" s="30">
        <v>278000</v>
      </c>
      <c r="D268" s="30">
        <f t="shared" si="23"/>
        <v>278000</v>
      </c>
      <c r="E268" s="30">
        <f t="shared" si="23"/>
        <v>278000</v>
      </c>
      <c r="H268" s="41">
        <f t="shared" si="22"/>
        <v>278000</v>
      </c>
    </row>
    <row r="269" spans="1:10" outlineLevel="3">
      <c r="A269" s="29"/>
      <c r="B269" s="28" t="s">
        <v>221</v>
      </c>
      <c r="C269" s="30">
        <v>1800</v>
      </c>
      <c r="D269" s="30">
        <f t="shared" si="23"/>
        <v>1800</v>
      </c>
      <c r="E269" s="30">
        <f t="shared" si="23"/>
        <v>1800</v>
      </c>
      <c r="H269" s="41">
        <f t="shared" si="22"/>
        <v>1800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2"/>
        <v>0</v>
      </c>
    </row>
    <row r="271" spans="1:10" outlineLevel="3">
      <c r="A271" s="29"/>
      <c r="B271" s="28" t="s">
        <v>223</v>
      </c>
      <c r="C271" s="30">
        <v>42000</v>
      </c>
      <c r="D271" s="30">
        <f t="shared" si="23"/>
        <v>42000</v>
      </c>
      <c r="E271" s="30">
        <f t="shared" si="23"/>
        <v>42000</v>
      </c>
      <c r="H271" s="41">
        <f t="shared" si="22"/>
        <v>42000</v>
      </c>
    </row>
    <row r="272" spans="1:10" outlineLevel="3">
      <c r="A272" s="29"/>
      <c r="B272" s="28" t="s">
        <v>224</v>
      </c>
      <c r="C272" s="30">
        <v>9470</v>
      </c>
      <c r="D272" s="30">
        <f t="shared" si="23"/>
        <v>9470</v>
      </c>
      <c r="E272" s="30">
        <f t="shared" si="23"/>
        <v>9470</v>
      </c>
      <c r="H272" s="41">
        <f t="shared" si="22"/>
        <v>9470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2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2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2"/>
        <v>0</v>
      </c>
    </row>
    <row r="276" spans="1:8" outlineLevel="3">
      <c r="A276" s="29"/>
      <c r="B276" s="28" t="s">
        <v>228</v>
      </c>
      <c r="C276" s="30">
        <v>14700</v>
      </c>
      <c r="D276" s="30">
        <f t="shared" si="23"/>
        <v>14700</v>
      </c>
      <c r="E276" s="30">
        <f t="shared" si="23"/>
        <v>14700</v>
      </c>
      <c r="H276" s="41">
        <f t="shared" si="22"/>
        <v>14700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2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2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2"/>
        <v>0</v>
      </c>
    </row>
    <row r="280" spans="1:8" outlineLevel="3">
      <c r="A280" s="29"/>
      <c r="B280" s="28" t="s">
        <v>232</v>
      </c>
      <c r="C280" s="30">
        <v>20300</v>
      </c>
      <c r="D280" s="30">
        <f t="shared" si="23"/>
        <v>20300</v>
      </c>
      <c r="E280" s="30">
        <f t="shared" si="23"/>
        <v>20300</v>
      </c>
      <c r="H280" s="41">
        <f t="shared" si="22"/>
        <v>20300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2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2"/>
        <v>0</v>
      </c>
    </row>
    <row r="283" spans="1:8" outlineLevel="3">
      <c r="A283" s="29"/>
      <c r="B283" s="28" t="s">
        <v>235</v>
      </c>
      <c r="C283" s="30">
        <v>15</v>
      </c>
      <c r="D283" s="30">
        <f t="shared" ref="D283:E288" si="24">C283</f>
        <v>15</v>
      </c>
      <c r="E283" s="30">
        <f t="shared" si="24"/>
        <v>15</v>
      </c>
      <c r="H283" s="41">
        <f t="shared" si="22"/>
        <v>15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2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2"/>
        <v>0</v>
      </c>
    </row>
    <row r="286" spans="1:8" outlineLevel="3">
      <c r="A286" s="29"/>
      <c r="B286" s="28" t="s">
        <v>238</v>
      </c>
      <c r="C286" s="30">
        <v>210500</v>
      </c>
      <c r="D286" s="30">
        <f t="shared" si="24"/>
        <v>210500</v>
      </c>
      <c r="E286" s="30">
        <f t="shared" si="24"/>
        <v>210500</v>
      </c>
      <c r="H286" s="41">
        <f t="shared" si="22"/>
        <v>210500</v>
      </c>
    </row>
    <row r="287" spans="1:8" outlineLevel="3">
      <c r="A287" s="29"/>
      <c r="B287" s="28" t="s">
        <v>239</v>
      </c>
      <c r="C287" s="30">
        <v>17000</v>
      </c>
      <c r="D287" s="30">
        <f t="shared" si="24"/>
        <v>17000</v>
      </c>
      <c r="E287" s="30">
        <f t="shared" si="24"/>
        <v>17000</v>
      </c>
      <c r="H287" s="41">
        <f t="shared" si="22"/>
        <v>17000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2"/>
        <v>0</v>
      </c>
    </row>
    <row r="289" spans="1:8" outlineLevel="2">
      <c r="A289" s="6">
        <v>1101</v>
      </c>
      <c r="B289" s="4" t="s">
        <v>36</v>
      </c>
      <c r="C289" s="5">
        <f>SUM(C290:C295)</f>
        <v>27655</v>
      </c>
      <c r="D289" s="5">
        <f>SUM(D290:D295)</f>
        <v>27655</v>
      </c>
      <c r="E289" s="5">
        <f>SUM(E290:E295)</f>
        <v>27655</v>
      </c>
      <c r="H289" s="41">
        <f t="shared" si="22"/>
        <v>27655</v>
      </c>
    </row>
    <row r="290" spans="1:8" outlineLevel="3">
      <c r="A290" s="29"/>
      <c r="B290" s="28" t="s">
        <v>241</v>
      </c>
      <c r="C290" s="30">
        <v>17700</v>
      </c>
      <c r="D290" s="30">
        <f>C290</f>
        <v>17700</v>
      </c>
      <c r="E290" s="30">
        <f>D290</f>
        <v>17700</v>
      </c>
      <c r="H290" s="41">
        <f t="shared" si="22"/>
        <v>17700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2"/>
        <v>0</v>
      </c>
    </row>
    <row r="292" spans="1:8" outlineLevel="3">
      <c r="A292" s="29"/>
      <c r="B292" s="28" t="s">
        <v>243</v>
      </c>
      <c r="C292" s="30">
        <v>4915</v>
      </c>
      <c r="D292" s="30">
        <f t="shared" si="25"/>
        <v>4915</v>
      </c>
      <c r="E292" s="30">
        <f t="shared" si="25"/>
        <v>4915</v>
      </c>
      <c r="H292" s="41">
        <f t="shared" si="22"/>
        <v>4915</v>
      </c>
    </row>
    <row r="293" spans="1:8" outlineLevel="3">
      <c r="A293" s="29"/>
      <c r="B293" s="28" t="s">
        <v>244</v>
      </c>
      <c r="C293" s="30">
        <v>540</v>
      </c>
      <c r="D293" s="30">
        <f t="shared" si="25"/>
        <v>540</v>
      </c>
      <c r="E293" s="30">
        <f t="shared" si="25"/>
        <v>540</v>
      </c>
      <c r="H293" s="41">
        <f t="shared" si="22"/>
        <v>540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2"/>
        <v>0</v>
      </c>
    </row>
    <row r="295" spans="1:8" outlineLevel="3">
      <c r="A295" s="29"/>
      <c r="B295" s="28" t="s">
        <v>246</v>
      </c>
      <c r="C295" s="30">
        <v>4500</v>
      </c>
      <c r="D295" s="30">
        <f t="shared" si="25"/>
        <v>4500</v>
      </c>
      <c r="E295" s="30">
        <f t="shared" si="25"/>
        <v>4500</v>
      </c>
      <c r="H295" s="41">
        <f t="shared" si="22"/>
        <v>4500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2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2"/>
        <v>1000</v>
      </c>
    </row>
    <row r="298" spans="1:8" outlineLevel="2">
      <c r="A298" s="6">
        <v>1101</v>
      </c>
      <c r="B298" s="4" t="s">
        <v>37</v>
      </c>
      <c r="C298" s="5">
        <f>SUM(C299:C301)</f>
        <v>67000</v>
      </c>
      <c r="D298" s="5">
        <f>SUM(D299:D301)</f>
        <v>67000</v>
      </c>
      <c r="E298" s="5">
        <f>SUM(E299:E301)</f>
        <v>67000</v>
      </c>
      <c r="H298" s="41">
        <f t="shared" si="22"/>
        <v>67000</v>
      </c>
    </row>
    <row r="299" spans="1:8" outlineLevel="3">
      <c r="A299" s="29"/>
      <c r="B299" s="28" t="s">
        <v>248</v>
      </c>
      <c r="C299" s="30">
        <v>32000</v>
      </c>
      <c r="D299" s="30">
        <f>C299</f>
        <v>32000</v>
      </c>
      <c r="E299" s="30">
        <f>D299</f>
        <v>32000</v>
      </c>
      <c r="H299" s="41">
        <f t="shared" si="22"/>
        <v>32000</v>
      </c>
    </row>
    <row r="300" spans="1:8" outlineLevel="3">
      <c r="A300" s="29"/>
      <c r="B300" s="28" t="s">
        <v>249</v>
      </c>
      <c r="C300" s="30">
        <v>35000</v>
      </c>
      <c r="D300" s="30">
        <f t="shared" ref="D300:E301" si="26">C300</f>
        <v>35000</v>
      </c>
      <c r="E300" s="30">
        <f t="shared" si="26"/>
        <v>35000</v>
      </c>
      <c r="H300" s="41">
        <f t="shared" si="22"/>
        <v>35000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2"/>
        <v>0</v>
      </c>
    </row>
    <row r="302" spans="1:8" outlineLevel="2">
      <c r="A302" s="6">
        <v>1101</v>
      </c>
      <c r="B302" s="4" t="s">
        <v>251</v>
      </c>
      <c r="C302" s="5">
        <f>SUM(C303:C304)</f>
        <v>20000</v>
      </c>
      <c r="D302" s="5">
        <f>SUM(D303:D304)</f>
        <v>20000</v>
      </c>
      <c r="E302" s="5">
        <f>SUM(E303:E304)</f>
        <v>20000</v>
      </c>
      <c r="H302" s="41">
        <f t="shared" si="22"/>
        <v>20000</v>
      </c>
    </row>
    <row r="303" spans="1:8" outlineLevel="3">
      <c r="A303" s="29"/>
      <c r="B303" s="28" t="s">
        <v>252</v>
      </c>
      <c r="C303" s="30">
        <v>10000</v>
      </c>
      <c r="D303" s="30">
        <f>C303</f>
        <v>10000</v>
      </c>
      <c r="E303" s="30">
        <f>D303</f>
        <v>10000</v>
      </c>
      <c r="H303" s="41">
        <f t="shared" si="22"/>
        <v>10000</v>
      </c>
    </row>
    <row r="304" spans="1:8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2"/>
        <v>10000</v>
      </c>
    </row>
    <row r="305" spans="1:8" outlineLevel="2">
      <c r="A305" s="6">
        <v>1101</v>
      </c>
      <c r="B305" s="4" t="s">
        <v>38</v>
      </c>
      <c r="C305" s="5">
        <f>SUM(C306:C307)</f>
        <v>35000</v>
      </c>
      <c r="D305" s="5">
        <f>SUM(D306:D307)</f>
        <v>35000</v>
      </c>
      <c r="E305" s="5">
        <f>SUM(E306:E307)</f>
        <v>35000</v>
      </c>
      <c r="H305" s="41">
        <f t="shared" si="22"/>
        <v>35000</v>
      </c>
    </row>
    <row r="306" spans="1:8" outlineLevel="3">
      <c r="A306" s="29"/>
      <c r="B306" s="28" t="s">
        <v>254</v>
      </c>
      <c r="C306" s="30">
        <v>25000</v>
      </c>
      <c r="D306" s="30">
        <f>C306</f>
        <v>25000</v>
      </c>
      <c r="E306" s="30">
        <f>D306</f>
        <v>25000</v>
      </c>
      <c r="H306" s="41">
        <f t="shared" si="22"/>
        <v>25000</v>
      </c>
    </row>
    <row r="307" spans="1:8" outlineLevel="3">
      <c r="A307" s="29"/>
      <c r="B307" s="28" t="s">
        <v>255</v>
      </c>
      <c r="C307" s="30">
        <v>10000</v>
      </c>
      <c r="D307" s="30">
        <f>C307</f>
        <v>10000</v>
      </c>
      <c r="E307" s="30">
        <f>D307</f>
        <v>10000</v>
      </c>
      <c r="H307" s="41">
        <f t="shared" si="22"/>
        <v>10000</v>
      </c>
    </row>
    <row r="308" spans="1:8" outlineLevel="2">
      <c r="A308" s="6">
        <v>1101</v>
      </c>
      <c r="B308" s="4" t="s">
        <v>39</v>
      </c>
      <c r="C308" s="5">
        <f>SUM(C309:C312)</f>
        <v>535000</v>
      </c>
      <c r="D308" s="5">
        <f>SUM(D309:D312)</f>
        <v>535000</v>
      </c>
      <c r="E308" s="5">
        <f>SUM(E309:E312)</f>
        <v>535000</v>
      </c>
      <c r="H308" s="41">
        <f t="shared" si="22"/>
        <v>535000</v>
      </c>
    </row>
    <row r="309" spans="1:8" outlineLevel="3">
      <c r="A309" s="29"/>
      <c r="B309" s="28" t="s">
        <v>256</v>
      </c>
      <c r="C309" s="30">
        <v>370000</v>
      </c>
      <c r="D309" s="30">
        <f>C309</f>
        <v>370000</v>
      </c>
      <c r="E309" s="30">
        <f>D309</f>
        <v>370000</v>
      </c>
      <c r="H309" s="41">
        <f t="shared" si="22"/>
        <v>370000</v>
      </c>
    </row>
    <row r="310" spans="1:8" outlineLevel="3">
      <c r="A310" s="29"/>
      <c r="B310" s="28" t="s">
        <v>257</v>
      </c>
      <c r="C310" s="30">
        <v>135000</v>
      </c>
      <c r="D310" s="30">
        <f t="shared" ref="D310:E312" si="27">C310</f>
        <v>135000</v>
      </c>
      <c r="E310" s="30">
        <f t="shared" si="27"/>
        <v>135000</v>
      </c>
      <c r="H310" s="41">
        <f t="shared" si="22"/>
        <v>135000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2"/>
        <v>0</v>
      </c>
    </row>
    <row r="312" spans="1:8" outlineLevel="3">
      <c r="A312" s="29"/>
      <c r="B312" s="28" t="s">
        <v>259</v>
      </c>
      <c r="C312" s="30">
        <v>30000</v>
      </c>
      <c r="D312" s="30">
        <f t="shared" si="27"/>
        <v>30000</v>
      </c>
      <c r="E312" s="30">
        <f t="shared" si="27"/>
        <v>30000</v>
      </c>
      <c r="H312" s="41">
        <f t="shared" si="22"/>
        <v>30000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2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2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2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2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2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2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2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2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2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46" t="s">
        <v>270</v>
      </c>
      <c r="B339" s="147"/>
      <c r="C339" s="33">
        <f>C340+C444+C482</f>
        <v>1293944</v>
      </c>
      <c r="D339" s="33">
        <f>D340+D444+D482</f>
        <v>1293944</v>
      </c>
      <c r="E339" s="33">
        <f>E340+E444+E482</f>
        <v>1328308</v>
      </c>
      <c r="G339" s="39" t="s">
        <v>591</v>
      </c>
      <c r="H339" s="41">
        <f t="shared" si="29"/>
        <v>1293944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1226944</v>
      </c>
      <c r="D340" s="32">
        <f>D341+D342+D343+D344+D347+D348+D353+D356+D357+D362+D367+BH290668+D371+D372+D373+D376+D377+D378+D382+D388+D391+D392+D395+D398+D399+D404+D407+D408+D409+D412+D415+D416+D419+D420+D421+D422+D429+D443</f>
        <v>1226944</v>
      </c>
      <c r="E340" s="32">
        <f>E341+E342+E343+E344+E347+E348+E353+E356+E357+E362+E367+BI290668+E371+E372+E373+E376+E377+E378+E382+E388+E391+E392+E395+E398+E399+E404+E407+E408+E409+E412+E415+E416+E419+E420+E421+E422+E429+E443</f>
        <v>1256008</v>
      </c>
      <c r="H340" s="41">
        <f t="shared" si="29"/>
        <v>1226944</v>
      </c>
    </row>
    <row r="341" spans="1:10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9"/>
        <v>10000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2">C342</f>
        <v>40000</v>
      </c>
      <c r="E342" s="5">
        <f t="shared" si="32"/>
        <v>40000</v>
      </c>
      <c r="H342" s="41">
        <f t="shared" si="29"/>
        <v>40000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2"/>
        <v>400000</v>
      </c>
      <c r="E343" s="5">
        <f t="shared" si="32"/>
        <v>400000</v>
      </c>
      <c r="H343" s="41">
        <f t="shared" si="29"/>
        <v>400000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9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3">C345</f>
        <v>5000</v>
      </c>
      <c r="E345" s="30">
        <f t="shared" si="33"/>
        <v>5000</v>
      </c>
      <c r="H345" s="41">
        <f t="shared" si="29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3"/>
        <v>3000</v>
      </c>
      <c r="E346" s="30">
        <f t="shared" si="33"/>
        <v>3000</v>
      </c>
      <c r="H346" s="41">
        <f t="shared" si="29"/>
        <v>3000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3"/>
        <v>20000</v>
      </c>
      <c r="E347" s="5">
        <f t="shared" si="33"/>
        <v>20000</v>
      </c>
      <c r="H347" s="41">
        <f t="shared" si="29"/>
        <v>20000</v>
      </c>
    </row>
    <row r="348" spans="1:10" outlineLevel="2">
      <c r="A348" s="6">
        <v>2201</v>
      </c>
      <c r="B348" s="4" t="s">
        <v>277</v>
      </c>
      <c r="C348" s="5">
        <f>SUM(C349:C352)</f>
        <v>221000</v>
      </c>
      <c r="D348" s="5">
        <f>SUM(D349:D352)</f>
        <v>221000</v>
      </c>
      <c r="E348" s="5">
        <f>SUM(E349:E352)</f>
        <v>221000</v>
      </c>
      <c r="H348" s="41">
        <f t="shared" si="29"/>
        <v>221000</v>
      </c>
    </row>
    <row r="349" spans="1:10" outlineLevel="3">
      <c r="A349" s="29"/>
      <c r="B349" s="28" t="s">
        <v>278</v>
      </c>
      <c r="C349" s="30">
        <v>210000</v>
      </c>
      <c r="D349" s="30">
        <f>C349</f>
        <v>210000</v>
      </c>
      <c r="E349" s="30">
        <f>D349</f>
        <v>210000</v>
      </c>
      <c r="H349" s="41">
        <f t="shared" si="29"/>
        <v>210000</v>
      </c>
    </row>
    <row r="350" spans="1:10" outlineLevel="3">
      <c r="A350" s="29"/>
      <c r="B350" s="28" t="s">
        <v>279</v>
      </c>
      <c r="C350" s="30">
        <v>2000</v>
      </c>
      <c r="D350" s="30">
        <f t="shared" ref="D350:E352" si="34">C350</f>
        <v>2000</v>
      </c>
      <c r="E350" s="30">
        <f t="shared" si="34"/>
        <v>2000</v>
      </c>
      <c r="H350" s="41">
        <f t="shared" si="29"/>
        <v>2000</v>
      </c>
    </row>
    <row r="351" spans="1:10" outlineLevel="3">
      <c r="A351" s="29"/>
      <c r="B351" s="28" t="s">
        <v>280</v>
      </c>
      <c r="C351" s="30">
        <v>4000</v>
      </c>
      <c r="D351" s="30">
        <f t="shared" si="34"/>
        <v>4000</v>
      </c>
      <c r="E351" s="30">
        <f t="shared" si="34"/>
        <v>4000</v>
      </c>
      <c r="H351" s="41">
        <f t="shared" si="29"/>
        <v>4000</v>
      </c>
    </row>
    <row r="352" spans="1:10" outlineLevel="3">
      <c r="A352" s="29"/>
      <c r="B352" s="28" t="s">
        <v>281</v>
      </c>
      <c r="C352" s="30">
        <v>5000</v>
      </c>
      <c r="D352" s="30">
        <f t="shared" si="34"/>
        <v>5000</v>
      </c>
      <c r="E352" s="30">
        <f t="shared" si="34"/>
        <v>5000</v>
      </c>
      <c r="H352" s="41">
        <f t="shared" si="29"/>
        <v>5000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9"/>
        <v>1000</v>
      </c>
    </row>
    <row r="354" spans="1:8" outlineLevel="3">
      <c r="A354" s="29"/>
      <c r="B354" s="28" t="s">
        <v>42</v>
      </c>
      <c r="C354" s="30">
        <v>700</v>
      </c>
      <c r="D354" s="30">
        <f t="shared" ref="D354:E356" si="35">C354</f>
        <v>700</v>
      </c>
      <c r="E354" s="30">
        <f t="shared" si="35"/>
        <v>700</v>
      </c>
      <c r="H354" s="41">
        <f t="shared" si="29"/>
        <v>700</v>
      </c>
    </row>
    <row r="355" spans="1:8" outlineLevel="3">
      <c r="A355" s="29"/>
      <c r="B355" s="28" t="s">
        <v>283</v>
      </c>
      <c r="C355" s="30">
        <v>300</v>
      </c>
      <c r="D355" s="30">
        <f t="shared" si="35"/>
        <v>300</v>
      </c>
      <c r="E355" s="30">
        <f t="shared" si="35"/>
        <v>300</v>
      </c>
      <c r="H355" s="41">
        <f t="shared" si="29"/>
        <v>300</v>
      </c>
    </row>
    <row r="356" spans="1:8" outlineLevel="2">
      <c r="A356" s="6">
        <v>2201</v>
      </c>
      <c r="B356" s="4" t="s">
        <v>284</v>
      </c>
      <c r="C356" s="5">
        <v>7500</v>
      </c>
      <c r="D356" s="5">
        <f t="shared" si="35"/>
        <v>7500</v>
      </c>
      <c r="E356" s="5">
        <f t="shared" si="35"/>
        <v>7500</v>
      </c>
      <c r="H356" s="41">
        <f t="shared" si="29"/>
        <v>7500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9"/>
        <v>28000</v>
      </c>
    </row>
    <row r="358" spans="1:8" outlineLevel="3">
      <c r="A358" s="29"/>
      <c r="B358" s="28" t="s">
        <v>286</v>
      </c>
      <c r="C358" s="30">
        <v>24500</v>
      </c>
      <c r="D358" s="30">
        <f>C358</f>
        <v>24500</v>
      </c>
      <c r="E358" s="30">
        <f>D358</f>
        <v>24500</v>
      </c>
      <c r="H358" s="41">
        <f t="shared" si="29"/>
        <v>24500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6"/>
        <v>3500</v>
      </c>
      <c r="E360" s="30">
        <f t="shared" si="36"/>
        <v>3500</v>
      </c>
      <c r="H360" s="41">
        <f t="shared" si="29"/>
        <v>3500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105000</v>
      </c>
      <c r="D362" s="5">
        <f>SUM(D363:D366)</f>
        <v>105000</v>
      </c>
      <c r="E362" s="5">
        <f>SUM(E363:E366)</f>
        <v>105000</v>
      </c>
      <c r="H362" s="41">
        <f t="shared" si="29"/>
        <v>105000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9"/>
        <v>5000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7">C364</f>
        <v>100000</v>
      </c>
      <c r="E364" s="30">
        <f t="shared" si="37"/>
        <v>100000</v>
      </c>
      <c r="H364" s="41">
        <f t="shared" si="29"/>
        <v>100000</v>
      </c>
    </row>
    <row r="365" spans="1:8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8"/>
        <v>5000</v>
      </c>
      <c r="E371" s="5">
        <v>8000</v>
      </c>
      <c r="H371" s="41">
        <f t="shared" si="29"/>
        <v>5000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8"/>
        <v>25000</v>
      </c>
      <c r="E372" s="5">
        <v>30000</v>
      </c>
      <c r="H372" s="41">
        <f t="shared" si="29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9"/>
        <v>1000</v>
      </c>
      <c r="E376" s="5">
        <f t="shared" si="39"/>
        <v>1000</v>
      </c>
      <c r="H376" s="41">
        <f t="shared" si="29"/>
        <v>1000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9"/>
        <v>1000</v>
      </c>
      <c r="E377" s="5">
        <v>2000</v>
      </c>
      <c r="H377" s="41">
        <f t="shared" si="29"/>
        <v>1000</v>
      </c>
    </row>
    <row r="378" spans="1:8" outlineLevel="2">
      <c r="A378" s="6">
        <v>2201</v>
      </c>
      <c r="B378" s="4" t="s">
        <v>303</v>
      </c>
      <c r="C378" s="5">
        <f>SUM(C379:C381)</f>
        <v>21000</v>
      </c>
      <c r="D378" s="5">
        <f>SUM(D379:D381)</f>
        <v>21000</v>
      </c>
      <c r="E378" s="5">
        <f>SUM(E379:E381)</f>
        <v>21000</v>
      </c>
      <c r="H378" s="41">
        <f t="shared" si="29"/>
        <v>21000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9"/>
        <v>20000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40"/>
        <v>1000</v>
      </c>
      <c r="E381" s="30">
        <f t="shared" si="40"/>
        <v>1000</v>
      </c>
      <c r="H381" s="41">
        <f t="shared" si="29"/>
        <v>1000</v>
      </c>
    </row>
    <row r="382" spans="1:8" outlineLevel="2">
      <c r="A382" s="6">
        <v>2201</v>
      </c>
      <c r="B382" s="4" t="s">
        <v>114</v>
      </c>
      <c r="C382" s="5">
        <f>SUM(C383:C387)</f>
        <v>11444</v>
      </c>
      <c r="D382" s="5">
        <f>SUM(D383:D387)</f>
        <v>11444</v>
      </c>
      <c r="E382" s="5">
        <f>SUM(E383:E387)</f>
        <v>12508</v>
      </c>
      <c r="H382" s="41">
        <f t="shared" si="29"/>
        <v>11444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9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1">C384</f>
        <v>1500</v>
      </c>
      <c r="E384" s="30">
        <v>2500</v>
      </c>
      <c r="H384" s="41">
        <f t="shared" si="29"/>
        <v>1500</v>
      </c>
    </row>
    <row r="385" spans="1:8" outlineLevel="3">
      <c r="A385" s="29"/>
      <c r="B385" s="28" t="s">
        <v>306</v>
      </c>
      <c r="C385" s="30">
        <v>1500</v>
      </c>
      <c r="D385" s="30">
        <f t="shared" si="41"/>
        <v>1500</v>
      </c>
      <c r="E385" s="30">
        <f t="shared" si="41"/>
        <v>1500</v>
      </c>
      <c r="H385" s="41">
        <f t="shared" si="29"/>
        <v>1500</v>
      </c>
    </row>
    <row r="386" spans="1:8" outlineLevel="3">
      <c r="A386" s="29"/>
      <c r="B386" s="28" t="s">
        <v>307</v>
      </c>
      <c r="C386" s="30">
        <v>3808</v>
      </c>
      <c r="D386" s="30">
        <f t="shared" si="41"/>
        <v>3808</v>
      </c>
      <c r="E386" s="30">
        <f t="shared" si="41"/>
        <v>3808</v>
      </c>
      <c r="H386" s="41">
        <f t="shared" ref="H386:H449" si="42">C386</f>
        <v>3808</v>
      </c>
    </row>
    <row r="387" spans="1:8" outlineLevel="3">
      <c r="A387" s="29"/>
      <c r="B387" s="28" t="s">
        <v>308</v>
      </c>
      <c r="C387" s="30">
        <v>3136</v>
      </c>
      <c r="D387" s="30">
        <f t="shared" si="41"/>
        <v>3136</v>
      </c>
      <c r="E387" s="30">
        <v>3200</v>
      </c>
      <c r="H387" s="41">
        <f t="shared" si="42"/>
        <v>3136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2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3">C389</f>
        <v>2000</v>
      </c>
      <c r="E389" s="30">
        <f t="shared" si="43"/>
        <v>2000</v>
      </c>
      <c r="H389" s="41">
        <f t="shared" si="42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3"/>
        <v>3000</v>
      </c>
      <c r="E391" s="5">
        <f t="shared" si="43"/>
        <v>3000</v>
      </c>
      <c r="H391" s="41">
        <f t="shared" si="42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48500</v>
      </c>
      <c r="H392" s="41">
        <f t="shared" si="42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v>48500</v>
      </c>
      <c r="H394" s="41">
        <f t="shared" si="42"/>
        <v>40000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3000</v>
      </c>
      <c r="H395" s="41">
        <f t="shared" si="42"/>
        <v>2500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4">C396</f>
        <v>2500</v>
      </c>
      <c r="E396" s="30">
        <v>3000</v>
      </c>
      <c r="H396" s="41">
        <f t="shared" si="42"/>
        <v>2500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2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6">C405</f>
        <v>3000</v>
      </c>
      <c r="E405" s="30">
        <f t="shared" si="46"/>
        <v>3000</v>
      </c>
      <c r="H405" s="41">
        <f t="shared" si="42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/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2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22000</v>
      </c>
      <c r="D412" s="5">
        <f>SUM(D413:D414)</f>
        <v>22000</v>
      </c>
      <c r="E412" s="5">
        <f>SUM(E413:E414)</f>
        <v>32000</v>
      </c>
      <c r="H412" s="41">
        <f t="shared" si="42"/>
        <v>22000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7">C413</f>
        <v>10000</v>
      </c>
      <c r="E413" s="30">
        <v>20000</v>
      </c>
      <c r="H413" s="41">
        <f t="shared" si="42"/>
        <v>10000</v>
      </c>
    </row>
    <row r="414" spans="1:8" outlineLevel="3">
      <c r="A414" s="29"/>
      <c r="B414" s="28" t="s">
        <v>329</v>
      </c>
      <c r="C414" s="30">
        <v>12000</v>
      </c>
      <c r="D414" s="30">
        <f t="shared" si="47"/>
        <v>12000</v>
      </c>
      <c r="E414" s="30">
        <f t="shared" si="47"/>
        <v>12000</v>
      </c>
      <c r="H414" s="41">
        <f t="shared" si="42"/>
        <v>12000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7"/>
        <v>10000</v>
      </c>
      <c r="E415" s="5">
        <f t="shared" si="47"/>
        <v>10000</v>
      </c>
      <c r="H415" s="41">
        <f t="shared" si="42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2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8">C417</f>
        <v>1500</v>
      </c>
      <c r="E417" s="30">
        <f t="shared" si="48"/>
        <v>1500</v>
      </c>
      <c r="H417" s="41">
        <f t="shared" si="42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8"/>
        <v>2000</v>
      </c>
      <c r="E420" s="5">
        <f t="shared" si="48"/>
        <v>2000</v>
      </c>
      <c r="H420" s="41">
        <f t="shared" si="42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230000</v>
      </c>
      <c r="D429" s="5">
        <f>SUM(D430:D442)</f>
        <v>230000</v>
      </c>
      <c r="E429" s="5">
        <f>SUM(E430:E442)</f>
        <v>230000</v>
      </c>
      <c r="H429" s="41">
        <f t="shared" si="42"/>
        <v>230000</v>
      </c>
    </row>
    <row r="430" spans="1:8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2"/>
        <v>5000</v>
      </c>
    </row>
    <row r="431" spans="1:8" outlineLevel="3">
      <c r="A431" s="29"/>
      <c r="B431" s="28" t="s">
        <v>344</v>
      </c>
      <c r="C431" s="30">
        <v>100000</v>
      </c>
      <c r="D431" s="30">
        <f t="shared" ref="D431:E442" si="50">C431</f>
        <v>100000</v>
      </c>
      <c r="E431" s="30">
        <f t="shared" si="50"/>
        <v>100000</v>
      </c>
      <c r="H431" s="41">
        <f t="shared" si="42"/>
        <v>100000</v>
      </c>
    </row>
    <row r="432" spans="1:8" outlineLevel="3">
      <c r="A432" s="29"/>
      <c r="B432" s="28" t="s">
        <v>345</v>
      </c>
      <c r="C432" s="30">
        <v>50000</v>
      </c>
      <c r="D432" s="30">
        <f t="shared" si="50"/>
        <v>50000</v>
      </c>
      <c r="E432" s="30">
        <f t="shared" si="50"/>
        <v>50000</v>
      </c>
      <c r="H432" s="41">
        <f t="shared" si="42"/>
        <v>50000</v>
      </c>
    </row>
    <row r="433" spans="1:8" outlineLevel="3">
      <c r="A433" s="29"/>
      <c r="B433" s="28" t="s">
        <v>346</v>
      </c>
      <c r="C433" s="30">
        <v>5000</v>
      </c>
      <c r="D433" s="30">
        <f t="shared" si="50"/>
        <v>5000</v>
      </c>
      <c r="E433" s="30">
        <f t="shared" si="50"/>
        <v>5000</v>
      </c>
      <c r="H433" s="41">
        <f t="shared" si="42"/>
        <v>5000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50"/>
        <v>20000</v>
      </c>
      <c r="E441" s="30">
        <f t="shared" si="50"/>
        <v>20000</v>
      </c>
      <c r="H441" s="41">
        <f t="shared" si="42"/>
        <v>20000</v>
      </c>
    </row>
    <row r="442" spans="1:8" outlineLevel="3">
      <c r="A442" s="29"/>
      <c r="B442" s="28" t="s">
        <v>355</v>
      </c>
      <c r="C442" s="30">
        <v>50000</v>
      </c>
      <c r="D442" s="30">
        <f t="shared" si="50"/>
        <v>50000</v>
      </c>
      <c r="E442" s="30">
        <f t="shared" si="50"/>
        <v>50000</v>
      </c>
      <c r="H442" s="41">
        <f t="shared" si="42"/>
        <v>50000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67000</v>
      </c>
      <c r="D444" s="32">
        <f>D445+D454+D455+D459+D462+D463+D468+D474+D477+D480+D481+D450</f>
        <v>67000</v>
      </c>
      <c r="E444" s="32">
        <f>E445+E454+E455+E459+E462+E463+E468+E474+E477+E480+E481+E450</f>
        <v>72300</v>
      </c>
      <c r="H444" s="41">
        <f t="shared" si="42"/>
        <v>67000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2"/>
        <v>5000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2"/>
        <v>1000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1">C447</f>
        <v>4000</v>
      </c>
      <c r="E447" s="30">
        <f t="shared" si="51"/>
        <v>4000</v>
      </c>
      <c r="H447" s="41">
        <f t="shared" si="42"/>
        <v>4000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/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2"/>
        <v>30000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2"/>
        <v>7000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2"/>
        <v>5000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4">C457</f>
        <v>2000</v>
      </c>
      <c r="E457" s="30">
        <f t="shared" si="54"/>
        <v>2000</v>
      </c>
      <c r="H457" s="41">
        <f t="shared" si="52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2"/>
        <v>5000</v>
      </c>
    </row>
    <row r="460" spans="1:8" ht="15" customHeight="1" outlineLevel="3">
      <c r="A460" s="28"/>
      <c r="B460" s="28" t="s">
        <v>369</v>
      </c>
      <c r="C460" s="30"/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5"/>
        <v>5000</v>
      </c>
      <c r="E461" s="30">
        <f t="shared" si="55"/>
        <v>5000</v>
      </c>
      <c r="H461" s="41">
        <f t="shared" si="52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10300</v>
      </c>
      <c r="H474" s="41">
        <f t="shared" si="52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2"/>
        <v>5000</v>
      </c>
    </row>
    <row r="476" spans="1:8" ht="15" customHeight="1" outlineLevel="3">
      <c r="A476" s="28"/>
      <c r="B476" s="28" t="s">
        <v>384</v>
      </c>
      <c r="C476" s="30"/>
      <c r="D476" s="30">
        <f>C476</f>
        <v>0</v>
      </c>
      <c r="E476" s="30">
        <v>5300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8"/>
        <v>15000</v>
      </c>
      <c r="E480" s="5">
        <f t="shared" si="58"/>
        <v>15000</v>
      </c>
      <c r="H480" s="41">
        <f t="shared" si="52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56" t="s">
        <v>389</v>
      </c>
      <c r="B483" s="157"/>
      <c r="C483" s="35">
        <f>C484+C504+C509+C522+C528+C538</f>
        <v>249900</v>
      </c>
      <c r="D483" s="35">
        <f>D484+D504+D509+D522+D528+D538</f>
        <v>249900</v>
      </c>
      <c r="E483" s="35">
        <f>E484+E504+E509+E522+E528+E538</f>
        <v>249900</v>
      </c>
      <c r="G483" s="39" t="s">
        <v>592</v>
      </c>
      <c r="H483" s="41">
        <f t="shared" si="52"/>
        <v>249900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116900</v>
      </c>
      <c r="D484" s="32">
        <f>D485+D486+D490+D491+D494+D497+D500+D501+D502+D503</f>
        <v>116900</v>
      </c>
      <c r="E484" s="32">
        <f>E485+E486+E490+E491+E494+E497+E500+E501+E502+E503</f>
        <v>116900</v>
      </c>
      <c r="H484" s="41">
        <f t="shared" si="52"/>
        <v>116900</v>
      </c>
    </row>
    <row r="485" spans="1:10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52"/>
        <v>40000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2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2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9">C488</f>
        <v>6000</v>
      </c>
      <c r="E488" s="30">
        <f t="shared" si="59"/>
        <v>6000</v>
      </c>
      <c r="H488" s="41">
        <f t="shared" si="52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2"/>
        <v>900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2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2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2"/>
        <v>4000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2"/>
        <v>3000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2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2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0">C498</f>
        <v>1000</v>
      </c>
      <c r="E498" s="30">
        <f t="shared" si="60"/>
        <v>1000</v>
      </c>
      <c r="H498" s="41">
        <f t="shared" si="52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60000</v>
      </c>
      <c r="D500" s="5">
        <f t="shared" si="60"/>
        <v>60000</v>
      </c>
      <c r="E500" s="5">
        <v>60000</v>
      </c>
      <c r="H500" s="41">
        <f t="shared" si="52"/>
        <v>60000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0" t="s">
        <v>410</v>
      </c>
      <c r="B504" s="151"/>
      <c r="C504" s="32">
        <f>SUM(C505:C508)</f>
        <v>11000</v>
      </c>
      <c r="D504" s="32">
        <f>SUM(D505:D508)</f>
        <v>11000</v>
      </c>
      <c r="E504" s="32">
        <f>SUM(E505:E508)</f>
        <v>11000</v>
      </c>
      <c r="H504" s="41">
        <f t="shared" si="52"/>
        <v>11000</v>
      </c>
    </row>
    <row r="505" spans="1:12" outlineLevel="2" collapsed="1">
      <c r="A505" s="6">
        <v>3303</v>
      </c>
      <c r="B505" s="4" t="s">
        <v>411</v>
      </c>
      <c r="C505" s="5">
        <v>11000</v>
      </c>
      <c r="D505" s="5">
        <f>C505</f>
        <v>11000</v>
      </c>
      <c r="E505" s="5">
        <f>D505</f>
        <v>11000</v>
      </c>
      <c r="H505" s="41">
        <f t="shared" si="52"/>
        <v>11000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0" t="s">
        <v>414</v>
      </c>
      <c r="B509" s="151"/>
      <c r="C509" s="32">
        <f>C510+C511+C512+C513+C517+C518+C519+C520+C521</f>
        <v>117000</v>
      </c>
      <c r="D509" s="32">
        <f>D510+D511+D512+D513+D517+D518+D519+D520+D521</f>
        <v>117000</v>
      </c>
      <c r="E509" s="32">
        <f>E510+E511+E512+E513+E517+E518+E519+E520+E521</f>
        <v>117000</v>
      </c>
      <c r="F509" s="51"/>
      <c r="H509" s="41">
        <f t="shared" si="52"/>
        <v>117000</v>
      </c>
      <c r="L509" s="51"/>
    </row>
    <row r="510" spans="1:12" outlineLevel="2" collapsed="1">
      <c r="A510" s="6">
        <v>3305</v>
      </c>
      <c r="B510" s="4" t="s">
        <v>415</v>
      </c>
      <c r="C510" s="5"/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2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3">C514</f>
        <v>10000</v>
      </c>
      <c r="E514" s="30">
        <f t="shared" si="63"/>
        <v>10000</v>
      </c>
      <c r="H514" s="41">
        <f t="shared" ref="H514:H577" si="64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25000</v>
      </c>
      <c r="D518" s="5">
        <f t="shared" si="63"/>
        <v>25000</v>
      </c>
      <c r="E518" s="5">
        <f t="shared" si="63"/>
        <v>25000</v>
      </c>
      <c r="H518" s="41">
        <f t="shared" si="64"/>
        <v>25000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3"/>
        <v>2000</v>
      </c>
      <c r="E519" s="5">
        <f t="shared" si="63"/>
        <v>2000</v>
      </c>
      <c r="H519" s="41">
        <f t="shared" si="64"/>
        <v>2000</v>
      </c>
    </row>
    <row r="520" spans="1:8" outlineLevel="2">
      <c r="A520" s="6">
        <v>3305</v>
      </c>
      <c r="B520" s="4" t="s">
        <v>425</v>
      </c>
      <c r="C520" s="5">
        <v>80000</v>
      </c>
      <c r="D520" s="5">
        <f t="shared" si="63"/>
        <v>80000</v>
      </c>
      <c r="E520" s="5">
        <f t="shared" si="63"/>
        <v>80000</v>
      </c>
      <c r="H520" s="41">
        <f t="shared" si="64"/>
        <v>80000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0" t="s">
        <v>441</v>
      </c>
      <c r="B538" s="151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4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7">C540</f>
        <v>5000</v>
      </c>
      <c r="E540" s="5">
        <f t="shared" si="67"/>
        <v>5000</v>
      </c>
      <c r="H540" s="41">
        <f t="shared" si="64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54" t="s">
        <v>449</v>
      </c>
      <c r="B547" s="155"/>
      <c r="C547" s="35">
        <f>C548+C549</f>
        <v>11313.215</v>
      </c>
      <c r="D547" s="35">
        <f>D548+D549</f>
        <v>11313.215</v>
      </c>
      <c r="E547" s="35">
        <f>E548+E549</f>
        <v>11313.215</v>
      </c>
      <c r="G547" s="39" t="s">
        <v>593</v>
      </c>
      <c r="H547" s="41">
        <f t="shared" si="64"/>
        <v>11313.215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11313.215</v>
      </c>
      <c r="D548" s="32">
        <f>C548</f>
        <v>11313.215</v>
      </c>
      <c r="E548" s="32">
        <f>D548</f>
        <v>11313.215</v>
      </c>
      <c r="H548" s="41">
        <f t="shared" si="64"/>
        <v>11313.215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48" t="s">
        <v>455</v>
      </c>
      <c r="B550" s="149"/>
      <c r="C550" s="36">
        <f>C551</f>
        <v>161212.785</v>
      </c>
      <c r="D550" s="36">
        <f>D551</f>
        <v>161212.785</v>
      </c>
      <c r="E550" s="36">
        <f>E551</f>
        <v>161212.785</v>
      </c>
      <c r="G550" s="39" t="s">
        <v>59</v>
      </c>
      <c r="H550" s="41">
        <f t="shared" si="64"/>
        <v>161212.785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161212.785</v>
      </c>
      <c r="D551" s="33">
        <f>D552+D556</f>
        <v>161212.785</v>
      </c>
      <c r="E551" s="33">
        <f>E552+E556</f>
        <v>161212.785</v>
      </c>
      <c r="G551" s="39" t="s">
        <v>594</v>
      </c>
      <c r="H551" s="41">
        <f t="shared" si="64"/>
        <v>161212.785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161212.785</v>
      </c>
      <c r="D552" s="32">
        <f>SUM(D553:D555)</f>
        <v>161212.785</v>
      </c>
      <c r="E552" s="32">
        <f>SUM(E553:E555)</f>
        <v>161212.785</v>
      </c>
      <c r="H552" s="41">
        <f t="shared" si="64"/>
        <v>161212.785</v>
      </c>
    </row>
    <row r="553" spans="1:10" outlineLevel="2" collapsed="1">
      <c r="A553" s="6">
        <v>5500</v>
      </c>
      <c r="B553" s="4" t="s">
        <v>458</v>
      </c>
      <c r="C553" s="5">
        <v>161212.785</v>
      </c>
      <c r="D553" s="5">
        <f t="shared" ref="D553:E555" si="68">C553</f>
        <v>161212.785</v>
      </c>
      <c r="E553" s="5">
        <f t="shared" si="68"/>
        <v>161212.785</v>
      </c>
      <c r="H553" s="41">
        <f t="shared" si="64"/>
        <v>161212.785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2" t="s">
        <v>62</v>
      </c>
      <c r="B559" s="153"/>
      <c r="C559" s="37">
        <f>C560+C716+C725</f>
        <v>3256106.4890000001</v>
      </c>
      <c r="D559" s="37">
        <f>D560+D716+D725</f>
        <v>3256106.4890000001</v>
      </c>
      <c r="E559" s="37">
        <f>E560+E716+E725</f>
        <v>3256106.4890000001</v>
      </c>
      <c r="G559" s="39" t="s">
        <v>62</v>
      </c>
      <c r="H559" s="41">
        <f t="shared" si="64"/>
        <v>3256106.4890000001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2796928.7970000003</v>
      </c>
      <c r="D560" s="36">
        <f>D561+D638+D642+D645</f>
        <v>2796928.7970000003</v>
      </c>
      <c r="E560" s="36">
        <f>E561+E638+E642+E645</f>
        <v>2796928.7970000003</v>
      </c>
      <c r="G560" s="39" t="s">
        <v>61</v>
      </c>
      <c r="H560" s="41">
        <f t="shared" si="64"/>
        <v>2796928.7970000003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2796928.7970000003</v>
      </c>
      <c r="D561" s="38">
        <f>D562+D567+D568+D569+D576+D577+D581+D584+D585+D586+D587+D592+D595+D599+D603+D610+D616+D628</f>
        <v>2796928.7970000003</v>
      </c>
      <c r="E561" s="38">
        <f>E562+E567+E568+E569+E576+E577+E581+E584+E585+E586+E587+E592+E595+E599+E603+E610+E616+E628</f>
        <v>2796928.7970000003</v>
      </c>
      <c r="G561" s="39" t="s">
        <v>595</v>
      </c>
      <c r="H561" s="41">
        <f t="shared" si="64"/>
        <v>2796928.7970000003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139880.103</v>
      </c>
      <c r="D562" s="32">
        <f>SUM(D563:D566)</f>
        <v>139880.103</v>
      </c>
      <c r="E562" s="32">
        <f>SUM(E563:E566)</f>
        <v>139880.103</v>
      </c>
      <c r="H562" s="41">
        <f t="shared" si="64"/>
        <v>139880.103</v>
      </c>
    </row>
    <row r="563" spans="1:10" outlineLevel="2">
      <c r="A563" s="7">
        <v>6600</v>
      </c>
      <c r="B563" s="4" t="s">
        <v>468</v>
      </c>
      <c r="C563" s="5"/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120000</v>
      </c>
      <c r="D564" s="5">
        <f t="shared" ref="D564:E566" si="69">C564</f>
        <v>120000</v>
      </c>
      <c r="E564" s="5">
        <f t="shared" si="69"/>
        <v>120000</v>
      </c>
      <c r="H564" s="41">
        <f t="shared" si="64"/>
        <v>120000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19880.102999999999</v>
      </c>
      <c r="D566" s="5">
        <f t="shared" si="69"/>
        <v>19880.102999999999</v>
      </c>
      <c r="E566" s="5">
        <f t="shared" si="69"/>
        <v>19880.102999999999</v>
      </c>
      <c r="H566" s="41">
        <f t="shared" si="64"/>
        <v>19880.102999999999</v>
      </c>
    </row>
    <row r="567" spans="1:10" outlineLevel="1">
      <c r="A567" s="150" t="s">
        <v>467</v>
      </c>
      <c r="B567" s="151"/>
      <c r="C567" s="31">
        <v>250000</v>
      </c>
      <c r="D567" s="31">
        <f>C567</f>
        <v>250000</v>
      </c>
      <c r="E567" s="31">
        <f>D567</f>
        <v>250000</v>
      </c>
      <c r="H567" s="41">
        <f t="shared" si="64"/>
        <v>250000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0" t="s">
        <v>473</v>
      </c>
      <c r="B569" s="151"/>
      <c r="C569" s="32">
        <f>SUM(C570:C575)</f>
        <v>332693.50699999998</v>
      </c>
      <c r="D569" s="32">
        <f>SUM(D570:D575)</f>
        <v>332693.50699999998</v>
      </c>
      <c r="E569" s="32">
        <f>SUM(E570:E575)</f>
        <v>332693.50699999998</v>
      </c>
      <c r="H569" s="41">
        <f t="shared" si="64"/>
        <v>332693.50699999998</v>
      </c>
    </row>
    <row r="570" spans="1:10" outlineLevel="2">
      <c r="A570" s="7">
        <v>6603</v>
      </c>
      <c r="B570" s="4" t="s">
        <v>474</v>
      </c>
      <c r="C570" s="5">
        <v>301473.50699999998</v>
      </c>
      <c r="D570" s="5">
        <f>C570</f>
        <v>301473.50699999998</v>
      </c>
      <c r="E570" s="5">
        <f>D570</f>
        <v>301473.50699999998</v>
      </c>
      <c r="H570" s="41">
        <f t="shared" si="64"/>
        <v>301473.50699999998</v>
      </c>
    </row>
    <row r="571" spans="1:10" outlineLevel="2">
      <c r="A571" s="7">
        <v>6603</v>
      </c>
      <c r="B571" s="4" t="s">
        <v>475</v>
      </c>
      <c r="C571" s="5"/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31220</v>
      </c>
      <c r="D572" s="5">
        <f t="shared" si="70"/>
        <v>31220</v>
      </c>
      <c r="E572" s="5">
        <f t="shared" si="70"/>
        <v>31220</v>
      </c>
      <c r="H572" s="41">
        <f t="shared" si="64"/>
        <v>31220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/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outlineLevel="1">
      <c r="A581" s="150" t="s">
        <v>485</v>
      </c>
      <c r="B581" s="151"/>
      <c r="C581" s="32">
        <f>SUM(C582:C583)</f>
        <v>104414.00199999999</v>
      </c>
      <c r="D581" s="32">
        <f>SUM(D582:D583)</f>
        <v>104414.00199999999</v>
      </c>
      <c r="E581" s="32">
        <f>SUM(E582:E583)</f>
        <v>104414.00199999999</v>
      </c>
      <c r="H581" s="41">
        <f t="shared" si="72"/>
        <v>104414.00199999999</v>
      </c>
    </row>
    <row r="582" spans="1:8" outlineLevel="2">
      <c r="A582" s="7">
        <v>6606</v>
      </c>
      <c r="B582" s="4" t="s">
        <v>486</v>
      </c>
      <c r="C582" s="5">
        <v>104414.00199999999</v>
      </c>
      <c r="D582" s="5">
        <f t="shared" ref="D582:E586" si="73">C582</f>
        <v>104414.00199999999</v>
      </c>
      <c r="E582" s="5">
        <f t="shared" si="73"/>
        <v>104414.00199999999</v>
      </c>
      <c r="H582" s="41">
        <f t="shared" si="72"/>
        <v>104414.00199999999</v>
      </c>
    </row>
    <row r="583" spans="1:8" outlineLevel="2">
      <c r="A583" s="7">
        <v>6606</v>
      </c>
      <c r="B583" s="4" t="s">
        <v>487</v>
      </c>
      <c r="C583" s="5"/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0" t="s">
        <v>489</v>
      </c>
      <c r="B585" s="151"/>
      <c r="C585" s="32"/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50" t="s">
        <v>490</v>
      </c>
      <c r="B586" s="151"/>
      <c r="C586" s="32">
        <v>14251.906999999999</v>
      </c>
      <c r="D586" s="32">
        <f t="shared" si="73"/>
        <v>14251.906999999999</v>
      </c>
      <c r="E586" s="32">
        <f t="shared" si="73"/>
        <v>14251.906999999999</v>
      </c>
      <c r="H586" s="41">
        <f t="shared" si="72"/>
        <v>14251.906999999999</v>
      </c>
    </row>
    <row r="587" spans="1:8" outlineLevel="1">
      <c r="A587" s="150" t="s">
        <v>491</v>
      </c>
      <c r="B587" s="151"/>
      <c r="C587" s="32">
        <f>SUM(C588:C591)</f>
        <v>286596.87600000005</v>
      </c>
      <c r="D587" s="32">
        <f>SUM(D588:D591)</f>
        <v>286596.87600000005</v>
      </c>
      <c r="E587" s="32">
        <f>SUM(E588:E591)</f>
        <v>286596.87600000005</v>
      </c>
      <c r="H587" s="41">
        <f t="shared" si="72"/>
        <v>286596.87600000005</v>
      </c>
    </row>
    <row r="588" spans="1:8" outlineLevel="2">
      <c r="A588" s="7">
        <v>6610</v>
      </c>
      <c r="B588" s="4" t="s">
        <v>492</v>
      </c>
      <c r="C588" s="5">
        <v>248998.89</v>
      </c>
      <c r="D588" s="5">
        <f>C588</f>
        <v>248998.89</v>
      </c>
      <c r="E588" s="5">
        <f>D588</f>
        <v>248998.89</v>
      </c>
      <c r="H588" s="41">
        <f t="shared" si="72"/>
        <v>248998.89</v>
      </c>
    </row>
    <row r="589" spans="1:8" outlineLevel="2">
      <c r="A589" s="7">
        <v>6610</v>
      </c>
      <c r="B589" s="4" t="s">
        <v>493</v>
      </c>
      <c r="C589" s="5">
        <v>10434.306</v>
      </c>
      <c r="D589" s="5">
        <f t="shared" ref="D589:E591" si="74">C589</f>
        <v>10434.306</v>
      </c>
      <c r="E589" s="5">
        <f t="shared" si="74"/>
        <v>10434.306</v>
      </c>
      <c r="H589" s="41">
        <f t="shared" si="72"/>
        <v>10434.306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27163.68</v>
      </c>
      <c r="D591" s="5">
        <f t="shared" si="74"/>
        <v>27163.68</v>
      </c>
      <c r="E591" s="5">
        <f t="shared" si="74"/>
        <v>27163.68</v>
      </c>
      <c r="H591" s="41">
        <f t="shared" si="72"/>
        <v>27163.68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50" t="s">
        <v>503</v>
      </c>
      <c r="B599" s="151"/>
      <c r="C599" s="32">
        <f>SUM(C600:C602)</f>
        <v>1519315.8859999999</v>
      </c>
      <c r="D599" s="32">
        <f>SUM(D600:D602)</f>
        <v>1519315.8859999999</v>
      </c>
      <c r="E599" s="32">
        <f>SUM(E600:E602)</f>
        <v>1519315.8859999999</v>
      </c>
      <c r="H599" s="41">
        <f t="shared" si="72"/>
        <v>1519315.8859999999</v>
      </c>
    </row>
    <row r="600" spans="1:8" outlineLevel="2">
      <c r="A600" s="7">
        <v>6613</v>
      </c>
      <c r="B600" s="4" t="s">
        <v>504</v>
      </c>
      <c r="C600" s="5"/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1519315.8859999999</v>
      </c>
      <c r="D601" s="5">
        <f t="shared" si="76"/>
        <v>1519315.8859999999</v>
      </c>
      <c r="E601" s="5">
        <f t="shared" si="76"/>
        <v>1519315.8859999999</v>
      </c>
      <c r="H601" s="41">
        <f t="shared" si="72"/>
        <v>1519315.8859999999</v>
      </c>
    </row>
    <row r="602" spans="1:8" outlineLevel="2">
      <c r="A602" s="7">
        <v>6613</v>
      </c>
      <c r="B602" s="4" t="s">
        <v>501</v>
      </c>
      <c r="C602" s="5"/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50" t="s">
        <v>513</v>
      </c>
      <c r="B610" s="151"/>
      <c r="C610" s="32">
        <f>SUM(C611:C615)</f>
        <v>8207.6059999999998</v>
      </c>
      <c r="D610" s="32">
        <f>SUM(D611:D615)</f>
        <v>8207.6059999999998</v>
      </c>
      <c r="E610" s="32">
        <f>SUM(E611:E615)</f>
        <v>8207.6059999999998</v>
      </c>
      <c r="H610" s="41">
        <f t="shared" si="72"/>
        <v>8207.6059999999998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8207.6059999999998</v>
      </c>
      <c r="D612" s="5">
        <f t="shared" ref="D612:E615" si="78">C612</f>
        <v>8207.6059999999998</v>
      </c>
      <c r="E612" s="5">
        <f t="shared" si="78"/>
        <v>8207.6059999999998</v>
      </c>
      <c r="H612" s="41">
        <f t="shared" si="72"/>
        <v>8207.6059999999998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0" t="s">
        <v>519</v>
      </c>
      <c r="B616" s="151"/>
      <c r="C616" s="32">
        <f>SUM(C617:C627)</f>
        <v>76193.716</v>
      </c>
      <c r="D616" s="32">
        <f>SUM(D617:D627)</f>
        <v>76193.716</v>
      </c>
      <c r="E616" s="32">
        <f>SUM(E617:E627)</f>
        <v>76193.716</v>
      </c>
      <c r="H616" s="41">
        <f t="shared" si="72"/>
        <v>76193.716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57141.557000000001</v>
      </c>
      <c r="D620" s="5">
        <f t="shared" si="79"/>
        <v>57141.557000000001</v>
      </c>
      <c r="E620" s="5">
        <f t="shared" si="79"/>
        <v>57141.557000000001</v>
      </c>
      <c r="H620" s="41">
        <f t="shared" si="72"/>
        <v>57141.557000000001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19052.159</v>
      </c>
      <c r="D626" s="5">
        <f t="shared" si="79"/>
        <v>19052.159</v>
      </c>
      <c r="E626" s="5">
        <f t="shared" si="79"/>
        <v>19052.159</v>
      </c>
      <c r="H626" s="41">
        <f t="shared" si="72"/>
        <v>19052.159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0" t="s">
        <v>531</v>
      </c>
      <c r="B628" s="151"/>
      <c r="C628" s="32">
        <f>SUM(C629:C637)</f>
        <v>65375.194000000003</v>
      </c>
      <c r="D628" s="32">
        <f>SUM(D629:D637)</f>
        <v>65375.194000000003</v>
      </c>
      <c r="E628" s="32">
        <f>SUM(E629:E637)</f>
        <v>65375.194000000003</v>
      </c>
      <c r="H628" s="41">
        <f t="shared" si="72"/>
        <v>65375.194000000003</v>
      </c>
    </row>
    <row r="629" spans="1:10" outlineLevel="2">
      <c r="A629" s="7">
        <v>6617</v>
      </c>
      <c r="B629" s="4" t="s">
        <v>532</v>
      </c>
      <c r="C629" s="5">
        <v>5375.1940000000004</v>
      </c>
      <c r="D629" s="5">
        <f>C629</f>
        <v>5375.1940000000004</v>
      </c>
      <c r="E629" s="5">
        <f>D629</f>
        <v>5375.1940000000004</v>
      </c>
      <c r="H629" s="41">
        <f t="shared" si="72"/>
        <v>5375.1940000000004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10000</v>
      </c>
      <c r="D631" s="5">
        <f t="shared" si="80"/>
        <v>10000</v>
      </c>
      <c r="E631" s="5">
        <f t="shared" si="80"/>
        <v>10000</v>
      </c>
      <c r="H631" s="41">
        <f t="shared" si="72"/>
        <v>10000</v>
      </c>
    </row>
    <row r="632" spans="1:10" outlineLevel="2">
      <c r="A632" s="7">
        <v>6617</v>
      </c>
      <c r="B632" s="4" t="s">
        <v>535</v>
      </c>
      <c r="C632" s="5">
        <v>50000</v>
      </c>
      <c r="D632" s="5">
        <f t="shared" si="80"/>
        <v>50000</v>
      </c>
      <c r="E632" s="5">
        <f t="shared" si="80"/>
        <v>50000</v>
      </c>
      <c r="H632" s="41">
        <f t="shared" si="72"/>
        <v>50000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48" t="s">
        <v>570</v>
      </c>
      <c r="B716" s="149"/>
      <c r="C716" s="36">
        <f>C717</f>
        <v>282280.45199999999</v>
      </c>
      <c r="D716" s="36">
        <f>D717</f>
        <v>282280.45199999999</v>
      </c>
      <c r="E716" s="36">
        <f>E717</f>
        <v>282280.45199999999</v>
      </c>
      <c r="G716" s="39" t="s">
        <v>66</v>
      </c>
      <c r="H716" s="41">
        <f t="shared" si="93"/>
        <v>282280.45199999999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282280.45199999999</v>
      </c>
      <c r="D717" s="33">
        <f>D718+D722</f>
        <v>282280.45199999999</v>
      </c>
      <c r="E717" s="33">
        <f>E718+E722</f>
        <v>282280.45199999999</v>
      </c>
      <c r="G717" s="39" t="s">
        <v>599</v>
      </c>
      <c r="H717" s="41">
        <f t="shared" si="93"/>
        <v>282280.45199999999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282280.45199999999</v>
      </c>
      <c r="D718" s="31">
        <f>SUM(D719:D721)</f>
        <v>282280.45199999999</v>
      </c>
      <c r="E718" s="31">
        <f>SUM(E719:E721)</f>
        <v>282280.45199999999</v>
      </c>
      <c r="H718" s="41">
        <f t="shared" si="93"/>
        <v>282280.45199999999</v>
      </c>
    </row>
    <row r="719" spans="1:10" ht="15" customHeight="1" outlineLevel="2">
      <c r="A719" s="6">
        <v>10950</v>
      </c>
      <c r="B719" s="4" t="s">
        <v>572</v>
      </c>
      <c r="C719" s="5">
        <v>282280.45199999999</v>
      </c>
      <c r="D719" s="5">
        <f>C719</f>
        <v>282280.45199999999</v>
      </c>
      <c r="E719" s="5">
        <f>D719</f>
        <v>282280.45199999999</v>
      </c>
      <c r="H719" s="41">
        <f t="shared" si="93"/>
        <v>282280.45199999999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48" t="s">
        <v>577</v>
      </c>
      <c r="B725" s="149"/>
      <c r="C725" s="36">
        <f>C726</f>
        <v>176897.24</v>
      </c>
      <c r="D725" s="36">
        <f>D726</f>
        <v>176897.24</v>
      </c>
      <c r="E725" s="36">
        <f>E726</f>
        <v>176897.24</v>
      </c>
      <c r="G725" s="39" t="s">
        <v>216</v>
      </c>
      <c r="H725" s="41">
        <f t="shared" si="93"/>
        <v>176897.24</v>
      </c>
      <c r="I725" s="42"/>
      <c r="J725" s="40" t="b">
        <f>AND(H725=I725)</f>
        <v>0</v>
      </c>
    </row>
    <row r="726" spans="1:10">
      <c r="A726" s="146" t="s">
        <v>588</v>
      </c>
      <c r="B726" s="147"/>
      <c r="C726" s="33">
        <f>C727+C730+C733+C739+C741+C743+C750+C755+C760+C765+C767+C771+C777</f>
        <v>176897.24</v>
      </c>
      <c r="D726" s="33">
        <f>D727+D730+D733+D739+D741+D743+D750+D755+D760+D765+D767+D771+D777</f>
        <v>176897.24</v>
      </c>
      <c r="E726" s="33">
        <f>E727+E730+E733+E739+E741+E743+E750+E755+E760+E765+E767+E771+E777</f>
        <v>176897.24</v>
      </c>
      <c r="G726" s="39" t="s">
        <v>600</v>
      </c>
      <c r="H726" s="41">
        <f t="shared" si="93"/>
        <v>176897.24</v>
      </c>
      <c r="I726" s="42"/>
      <c r="J726" s="40" t="b">
        <f>AND(H726=I726)</f>
        <v>0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75821.61</v>
      </c>
      <c r="D743" s="31">
        <f>D744+D748+D749+D746</f>
        <v>75821.61</v>
      </c>
      <c r="E743" s="31">
        <f>E744+E748+E749+E746</f>
        <v>75821.61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75821.61</v>
      </c>
      <c r="D746" s="5">
        <f>D747</f>
        <v>75821.61</v>
      </c>
      <c r="E746" s="5">
        <f>E747</f>
        <v>75821.61</v>
      </c>
    </row>
    <row r="747" spans="1:5" outlineLevel="3">
      <c r="A747" s="29"/>
      <c r="B747" s="28" t="s">
        <v>838</v>
      </c>
      <c r="C747" s="30">
        <v>75821.61</v>
      </c>
      <c r="D747" s="30">
        <f t="shared" ref="D747:E749" si="98">C747</f>
        <v>75821.61</v>
      </c>
      <c r="E747" s="30">
        <f t="shared" si="98"/>
        <v>75821.61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44" t="s">
        <v>830</v>
      </c>
      <c r="B760" s="145"/>
      <c r="C760" s="31">
        <f>C761+C764</f>
        <v>4140.799</v>
      </c>
      <c r="D760" s="31">
        <f>D761+D764</f>
        <v>4140.799</v>
      </c>
      <c r="E760" s="31">
        <f>E761+E764</f>
        <v>4140.799</v>
      </c>
    </row>
    <row r="761" spans="1:5" outlineLevel="2">
      <c r="A761" s="6">
        <v>2</v>
      </c>
      <c r="B761" s="4" t="s">
        <v>822</v>
      </c>
      <c r="C761" s="5">
        <f>C762+C763</f>
        <v>4140.799</v>
      </c>
      <c r="D761" s="5">
        <f>D762+D763</f>
        <v>4140.799</v>
      </c>
      <c r="E761" s="5">
        <f>E762+E763</f>
        <v>4140.799</v>
      </c>
    </row>
    <row r="762" spans="1:5" outlineLevel="3">
      <c r="A762" s="29"/>
      <c r="B762" s="28" t="s">
        <v>829</v>
      </c>
      <c r="C762" s="30">
        <v>4140.799</v>
      </c>
      <c r="D762" s="30">
        <f t="shared" ref="D762:E764" si="101">C762</f>
        <v>4140.799</v>
      </c>
      <c r="E762" s="30">
        <f t="shared" si="101"/>
        <v>4140.799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44" t="s">
        <v>817</v>
      </c>
      <c r="B777" s="145"/>
      <c r="C777" s="31">
        <f>C778</f>
        <v>96934.831000000006</v>
      </c>
      <c r="D777" s="31">
        <f>D778</f>
        <v>96934.831000000006</v>
      </c>
      <c r="E777" s="31">
        <f>E778</f>
        <v>96934.831000000006</v>
      </c>
    </row>
    <row r="778" spans="1:5" outlineLevel="2">
      <c r="A778" s="6"/>
      <c r="B778" s="4" t="s">
        <v>816</v>
      </c>
      <c r="C778" s="5">
        <v>96934.831000000006</v>
      </c>
      <c r="D778" s="5">
        <f>C778</f>
        <v>96934.831000000006</v>
      </c>
      <c r="E778" s="5">
        <f>D778</f>
        <v>96934.831000000006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2017-08-08T15:44:02Z</dcterms:modified>
</cp:coreProperties>
</file>