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4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  <fileRecoveryPr repairLoad="1"/>
</workbook>
</file>

<file path=xl/calcChain.xml><?xml version="1.0" encoding="utf-8"?>
<calcChain xmlns="http://schemas.openxmlformats.org/spreadsheetml/2006/main">
  <c r="C357" i="34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D475"/>
  <c r="E475" s="1"/>
  <c r="E474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H359"/>
  <c r="D359"/>
  <c r="E359" s="1"/>
  <c r="H358"/>
  <c r="E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H33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C305"/>
  <c r="H305" s="1"/>
  <c r="H304"/>
  <c r="E304"/>
  <c r="D304"/>
  <c r="H303"/>
  <c r="D303"/>
  <c r="H302"/>
  <c r="H301"/>
  <c r="D301"/>
  <c r="E301" s="1"/>
  <c r="H300"/>
  <c r="D300"/>
  <c r="E300" s="1"/>
  <c r="H299"/>
  <c r="E299"/>
  <c r="D299"/>
  <c r="H298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H302"/>
  <c r="H301"/>
  <c r="E301"/>
  <c r="D301"/>
  <c r="H300"/>
  <c r="D300"/>
  <c r="E300" s="1"/>
  <c r="H299"/>
  <c r="E299"/>
  <c r="D299"/>
  <c r="H298"/>
  <c r="D298"/>
  <c r="H297"/>
  <c r="D297"/>
  <c r="E297" s="1"/>
  <c r="E296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E592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E582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D412" s="1"/>
  <c r="C412"/>
  <c r="H412" s="1"/>
  <c r="H411"/>
  <c r="D411"/>
  <c r="E411" s="1"/>
  <c r="H410"/>
  <c r="D410"/>
  <c r="D409" s="1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E359"/>
  <c r="D359"/>
  <c r="H358"/>
  <c r="D358"/>
  <c r="H357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E296" s="1"/>
  <c r="H296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628" i="34" l="1"/>
  <c r="D718"/>
  <c r="E595"/>
  <c r="E587"/>
  <c r="E581"/>
  <c r="E569"/>
  <c r="E513"/>
  <c r="E486"/>
  <c r="D445"/>
  <c r="E413"/>
  <c r="E410"/>
  <c r="E392"/>
  <c r="E389"/>
  <c r="E388" s="1"/>
  <c r="E382"/>
  <c r="E348"/>
  <c r="D136"/>
  <c r="D97"/>
  <c r="C67"/>
  <c r="H67" s="1"/>
  <c r="J67" s="1"/>
  <c r="D11"/>
  <c r="E595" i="35"/>
  <c r="D547"/>
  <c r="E513"/>
  <c r="C509"/>
  <c r="H509" s="1"/>
  <c r="D497"/>
  <c r="D491"/>
  <c r="D445"/>
  <c r="D412"/>
  <c r="D344"/>
  <c r="E345"/>
  <c r="E344" s="1"/>
  <c r="D136"/>
  <c r="C509" i="36"/>
  <c r="H509" s="1"/>
  <c r="D513"/>
  <c r="D474"/>
  <c r="E392"/>
  <c r="D388"/>
  <c r="D382"/>
  <c r="D378"/>
  <c r="D357"/>
  <c r="D353"/>
  <c r="D344"/>
  <c r="E4"/>
  <c r="E223" i="34"/>
  <c r="E222" s="1"/>
  <c r="D163"/>
  <c r="E250"/>
  <c r="E229"/>
  <c r="E174"/>
  <c r="D494"/>
  <c r="E495"/>
  <c r="E494" s="1"/>
  <c r="D395" i="35"/>
  <c r="E396"/>
  <c r="E395" s="1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E362" s="1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H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H302"/>
  <c r="D301"/>
  <c r="E301" s="1"/>
  <c r="D300"/>
  <c r="E300" s="1"/>
  <c r="D299"/>
  <c r="E299" s="1"/>
  <c r="H298"/>
  <c r="D297"/>
  <c r="E297" s="1"/>
  <c r="E296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E259" i="34" l="1"/>
  <c r="E67"/>
  <c r="E67" i="35"/>
  <c r="D3"/>
  <c r="D2" s="1"/>
  <c r="C560" i="36"/>
  <c r="D444"/>
  <c r="C339"/>
  <c r="H339" s="1"/>
  <c r="J339" s="1"/>
  <c r="E135"/>
  <c r="D67"/>
  <c r="H178" i="34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H115" s="1"/>
  <c r="J115" s="1"/>
  <c r="C178"/>
  <c r="D726" i="36"/>
  <c r="D725" s="1"/>
  <c r="C725"/>
  <c r="H725" s="1"/>
  <c r="J725" s="1"/>
  <c r="E726"/>
  <c r="E725" s="1"/>
  <c r="D340"/>
  <c r="C152"/>
  <c r="H152" s="1"/>
  <c r="J152" s="1"/>
  <c r="D3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339" s="1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E491" s="1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17" s="1"/>
  <c r="D716" s="1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6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509" i="33" l="1"/>
  <c r="D484"/>
  <c r="D67"/>
  <c r="D3"/>
  <c r="E339" i="34"/>
  <c r="E258" s="1"/>
  <c r="E257" s="1"/>
  <c r="E339" i="35"/>
  <c r="E258" s="1"/>
  <c r="E257" s="1"/>
  <c r="C114"/>
  <c r="H114" s="1"/>
  <c r="J114" s="1"/>
  <c r="E2"/>
  <c r="C559" i="36"/>
  <c r="H559" s="1"/>
  <c r="J559" s="1"/>
  <c r="D339"/>
  <c r="D2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258"/>
  <c r="E257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483" l="1"/>
  <c r="E115"/>
  <c r="D2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9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<sst xmlns="http://schemas.openxmlformats.org/spreadsheetml/2006/main" count="4717" uniqueCount="1008">
  <si>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</si>
  <si>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</si>
  <si>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</si>
  <si>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</si>
  <si>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</si>
  <si>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</si>
  <si>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</si>
  <si>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</si>
  <si>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</si>
  <si>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</si>
  <si>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</si>
  <si>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</si>
  <si>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</si>
  <si>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</si>
  <si>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</si>
  <si>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</si>
  <si>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</si>
  <si>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</si>
  <si>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</si>
  <si>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</si>
  <si>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</si>
  <si>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</si>
  <si>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</si>
  <si>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</si>
  <si>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</si>
  <si>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</si>
  <si>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</si>
  <si>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</si>
  <si>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</si>
  <si>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</si>
  <si>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</si>
  <si>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</si>
  <si>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</si>
  <si>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</si>
  <si>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</si>
  <si>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</si>
  <si>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</si>
  <si>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</si>
  <si>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</si>
  <si>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</si>
  <si>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</si>
  <si>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</si>
  <si>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</si>
  <si>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</si>
  <si>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</si>
  <si>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</si>
  <si>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</si>
  <si>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</si>
  <si>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</si>
  <si>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</si>
  <si>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</si>
  <si>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</si>
  <si>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</si>
  <si>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</si>
  <si>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</si>
  <si>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</si>
  <si>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</si>
  <si>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</si>
  <si>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</si>
  <si>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</si>
  <si>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</si>
  <si>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</si>
  <si>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</si>
  <si>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</si>
  <si>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</si>
  <si>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</si>
  <si>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</si>
  <si>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</si>
  <si>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</si>
  <si>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</si>
  <si>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</si>
  <si>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</si>
  <si>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</si>
  <si>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</si>
  <si>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</si>
  <si>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</si>
  <si>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</si>
  <si>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</si>
  <si>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</si>
  <si>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</si>
  <si>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</si>
  <si>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</si>
  <si>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</si>
  <si>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</si>
  <si>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</si>
  <si>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</si>
  <si>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</si>
  <si>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</si>
  <si>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</si>
  <si>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</si>
  <si>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</si>
  <si>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</si>
  <si>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</si>
  <si>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</si>
  <si>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</si>
  <si>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</si>
  <si>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</si>
  <si>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</si>
  <si>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</si>
  <si>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</si>
  <si>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</si>
  <si>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</si>
  <si>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</si>
  <si>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</si>
  <si>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</si>
  <si>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</si>
  <si>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</si>
  <si>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</si>
  <si>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</si>
  <si>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</si>
  <si>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</si>
  <si>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</si>
  <si>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</si>
  <si>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</si>
  <si>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</si>
  <si>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</si>
  <si>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</si>
  <si>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</si>
  <si>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</si>
  <si>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</si>
  <si>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</si>
  <si>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</si>
  <si>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</si>
  <si>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</si>
  <si>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</si>
  <si>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</si>
  <si>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</si>
  <si>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</si>
  <si>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</si>
  <si>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</si>
  <si>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</si>
  <si>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</si>
  <si>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</si>
  <si>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</si>
  <si>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</si>
  <si>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</si>
  <si>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</si>
  <si>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</si>
  <si>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</si>
  <si>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</si>
  <si>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</si>
  <si>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</si>
  <si>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</si>
  <si>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</si>
  <si>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</si>
  <si>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</si>
  <si>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</si>
  <si>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</si>
  <si>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</si>
  <si>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</si>
  <si>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</si>
  <si>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</si>
  <si>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</si>
  <si>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</si>
  <si>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</si>
  <si>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</si>
  <si>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</si>
  <si>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</si>
  <si>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</si>
  <si>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</si>
  <si>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</si>
  <si>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</si>
  <si>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</si>
  <si>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</si>
  <si>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</si>
  <si>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</si>
  <si>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</si>
  <si>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</si>
  <si>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</si>
  <si>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</si>
  <si>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</si>
  <si>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</si>
  <si>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</si>
  <si>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</si>
  <si>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</si>
  <si>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</si>
  <si>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</si>
  <si>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</si>
  <si>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</si>
  <si>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</si>
  <si>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</si>
  <si>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</si>
  <si>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</si>
  <si>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</si>
  <si>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</si>
  <si>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</si>
  <si>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</si>
  <si>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</si>
  <si>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</si>
  <si>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</si>
  <si>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</si>
  <si>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</si>
  <si>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</si>
  <si>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</si>
  <si>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</si>
  <si>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</si>
  <si>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</si>
  <si>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</si>
  <si>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</si>
  <si>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</si>
  <si>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</si>
  <si>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</si>
  <si>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</si>
  <si>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</si>
  <si>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</si>
  <si>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</si>
  <si>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</si>
  <si>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</si>
  <si>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</si>
  <si>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</si>
  <si>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</si>
  <si>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</si>
  <si>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</si>
  <si>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</si>
  <si>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</si>
  <si>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</si>
  <si>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</si>
  <si>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</si>
  <si>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</si>
  <si>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</si>
  <si>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</si>
  <si>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</si>
  <si>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</si>
  <si>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</si>
  <si>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</si>
  <si>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</si>
  <si>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</si>
  <si>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</si>
  <si>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</si>
  <si>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</si>
  <si>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</si>
  <si>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</si>
  <si>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</si>
  <si>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</si>
  <si>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</si>
  <si>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</si>
  <si>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</si>
  <si>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</si>
  <si>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</si>
  <si>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</si>
  <si>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</si>
  <si>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</si>
  <si>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</si>
  <si>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</si>
  <si>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</si>
  <si>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</si>
  <si>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</si>
  <si>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</si>
  <si>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</si>
  <si>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</si>
  <si>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</si>
  <si>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</si>
  <si>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</si>
  <si>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</si>
  <si>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</si>
  <si>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</si>
  <si>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</si>
  <si>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</si>
  <si>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</si>
  <si>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</si>
  <si>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</si>
  <si>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</si>
  <si>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</si>
  <si>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</si>
  <si>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</si>
  <si>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</si>
  <si>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</si>
  <si>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</si>
  <si>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</si>
  <si>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</si>
  <si>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</si>
  <si>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</si>
  <si>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</si>
  <si>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</si>
  <si>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</si>
  <si>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</si>
  <si>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</si>
  <si>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</si>
  <si>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</si>
  <si>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</si>
  <si>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</si>
  <si>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</si>
  <si>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</si>
  <si>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</si>
  <si>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</si>
  <si>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</si>
  <si>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</si>
  <si>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</si>
  <si>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</si>
  <si>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</si>
  <si>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</si>
  <si>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</si>
  <si>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</si>
  <si>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</si>
  <si>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</si>
  <si>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</si>
  <si>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</si>
  <si>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</si>
  <si>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</si>
  <si>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</si>
  <si>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</si>
  <si>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</si>
  <si>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</si>
  <si>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</si>
  <si>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</si>
  <si>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</si>
  <si>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</si>
  <si>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</si>
  <si>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</si>
  <si>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</si>
  <si>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</si>
  <si>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</si>
  <si>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</si>
  <si>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</si>
  <si>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</si>
  <si>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</si>
  <si>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</si>
  <si>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</si>
  <si>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</si>
  <si>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</si>
  <si>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</si>
  <si>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</si>
  <si>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</si>
  <si>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</si>
  <si>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</si>
  <si>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</si>
  <si>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</si>
  <si>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</si>
  <si>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</si>
  <si>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</si>
  <si>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</si>
  <si>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</si>
  <si>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</si>
  <si>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</si>
  <si>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</si>
  <si>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</si>
  <si>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</si>
  <si>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</si>
  <si>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</si>
  <si>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</si>
  <si>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</si>
  <si>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</si>
  <si>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</si>
  <si>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</si>
  <si>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</si>
  <si>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</si>
  <si>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</si>
  <si>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</si>
  <si>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</si>
  <si>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</si>
  <si>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</si>
  <si>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</si>
  <si>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</si>
  <si>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</si>
  <si>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</si>
  <si>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</si>
  <si>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</si>
  <si>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</si>
  <si>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</si>
  <si>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</si>
  <si>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</si>
  <si>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</si>
  <si>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</si>
  <si>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</si>
  <si>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</si>
  <si>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</si>
  <si>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</si>
  <si>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</si>
  <si>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</si>
  <si>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</si>
  <si>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</si>
  <si>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</si>
  <si>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</si>
  <si>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</si>
  <si>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</si>
  <si>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</si>
  <si>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</si>
  <si>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</si>
  <si>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</si>
  <si>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</si>
  <si>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</si>
  <si>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</si>
  <si>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</si>
  <si>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</si>
  <si>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</si>
  <si>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</si>
  <si>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</si>
  <si>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</si>
  <si>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</si>
  <si>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</si>
  <si>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</si>
  <si>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</si>
  <si>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</si>
  <si>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</si>
  <si>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</si>
  <si>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</si>
  <si>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</si>
  <si>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</si>
  <si>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</si>
  <si>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</si>
  <si>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</si>
  <si>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</si>
  <si>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</si>
  <si>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</si>
  <si>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</si>
  <si>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</si>
  <si>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</si>
  <si>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</si>
  <si>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</si>
  <si>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</si>
  <si>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</si>
  <si>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</si>
  <si>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</si>
  <si>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</si>
  <si>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</si>
  <si>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</si>
  <si>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</si>
  <si>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</si>
  <si>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</si>
  <si>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</si>
  <si>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</si>
  <si>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</si>
  <si>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</si>
  <si>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</si>
  <si>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</si>
  <si>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</si>
  <si>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</si>
  <si>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</si>
  <si>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</si>
  <si>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</si>
  <si>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</si>
  <si>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</si>
  <si>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</si>
  <si>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</si>
  <si>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</si>
  <si>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</si>
  <si>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</si>
  <si>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</si>
  <si>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</si>
  <si>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</si>
  <si>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</si>
  <si>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</si>
  <si>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</si>
  <si>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</si>
  <si>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</si>
  <si>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</si>
  <si>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</si>
  <si>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</si>
  <si>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</si>
  <si>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</si>
  <si>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</si>
  <si>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</si>
  <si>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</si>
  <si>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</si>
  <si>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</si>
  <si>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</si>
  <si>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</si>
  <si>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</si>
  <si>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</si>
  <si>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</si>
  <si>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</si>
  <si>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</si>
  <si>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</si>
  <si>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</si>
  <si>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</si>
  <si>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</si>
  <si>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</si>
  <si>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</si>
  <si>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</si>
  <si>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</si>
  <si>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</si>
  <si>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</si>
  <si>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</si>
  <si>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</si>
  <si>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</si>
  <si>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</si>
  <si>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</si>
  <si>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</si>
  <si>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</si>
  <si>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</si>
  <si>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</si>
  <si>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</si>
  <si>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</si>
  <si>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</si>
  <si>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</si>
  <si>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</si>
  <si>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</si>
  <si>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</si>
  <si>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</si>
  <si>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</si>
  <si>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</si>
  <si>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</si>
  <si>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</si>
  <si>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</si>
  <si>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</si>
  <si>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</si>
  <si>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</si>
  <si>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</si>
  <si>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</si>
  <si>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</si>
  <si>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</si>
  <si>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</si>
  <si>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</si>
  <si>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</si>
  <si>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</si>
  <si>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</si>
  <si>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</si>
  <si>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</si>
  <si>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</si>
  <si>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</si>
  <si>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</si>
  <si>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</si>
  <si>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</si>
  <si>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</si>
  <si>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</si>
  <si>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</si>
  <si>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</si>
  <si>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</si>
  <si>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</si>
  <si>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</si>
  <si>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</si>
  <si>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</si>
  <si>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</si>
  <si>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</si>
  <si>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</si>
  <si>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</si>
  <si>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</si>
  <si>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</si>
  <si>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</si>
  <si>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</si>
  <si>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</si>
  <si>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</si>
  <si>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</si>
  <si>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</si>
  <si>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</si>
  <si>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</si>
  <si>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</si>
  <si>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</si>
  <si>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</si>
  <si>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</si>
  <si>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</si>
  <si>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</si>
  <si>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</si>
  <si>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</si>
  <si>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</si>
  <si>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</si>
  <si>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</si>
  <si>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</si>
  <si>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</si>
  <si>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</si>
  <si>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</si>
  <si>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</si>
  <si>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</si>
  <si>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</si>
  <si>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</si>
  <si>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</si>
  <si>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</si>
  <si>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</si>
  <si>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</si>
  <si>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</si>
  <si>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</si>
  <si>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</si>
  <si>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</si>
  <si>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</si>
  <si>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</si>
  <si>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</si>
  <si>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</si>
  <si>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</si>
  <si>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</si>
  <si>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</si>
  <si>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</si>
  <si>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</si>
  <si>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</si>
  <si>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</si>
  <si>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</si>
  <si>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</si>
  <si>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</si>
  <si>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</si>
  <si>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</si>
  <si>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</si>
  <si>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</si>
  <si>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</si>
  <si>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</si>
  <si>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</si>
  <si>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</si>
  <si>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</si>
  <si>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</si>
  <si>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</si>
  <si>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</si>
  <si>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</si>
  <si>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</si>
  <si>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</si>
  <si>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</si>
  <si>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</si>
  <si>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</si>
  <si>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</si>
  <si>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</si>
  <si>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</si>
  <si>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</si>
  <si>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</si>
  <si>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</si>
  <si>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</si>
  <si>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</si>
  <si>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</si>
  <si>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</si>
  <si>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</si>
  <si>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</si>
  <si>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</si>
  <si>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</si>
  <si>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</si>
  <si>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</si>
  <si>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</si>
  <si>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</si>
  <si>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</si>
  <si>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</si>
  <si>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</si>
  <si>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</si>
  <si>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</si>
  <si>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</si>
  <si>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</si>
  <si>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</si>
  <si>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</si>
  <si>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</si>
  <si>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</si>
  <si>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</si>
  <si>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</si>
  <si>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</si>
  <si>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</si>
  <si>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</si>
  <si>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</si>
  <si>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</si>
  <si>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</si>
  <si>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</si>
  <si>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</si>
  <si>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</si>
  <si>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</si>
  <si>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</si>
  <si>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</si>
  <si>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</si>
  <si>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</si>
  <si>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</si>
  <si>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</si>
  <si>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</si>
  <si>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</si>
  <si>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</si>
  <si>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</si>
  <si>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</si>
  <si>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</si>
  <si>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</si>
  <si>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</si>
  <si>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</si>
  <si>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</si>
  <si>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</si>
  <si>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</si>
  <si>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</si>
  <si>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</si>
  <si>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</si>
  <si>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</si>
  <si>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</si>
  <si>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</si>
  <si>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</si>
  <si>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</si>
  <si>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</si>
  <si>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</si>
  <si>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</si>
  <si>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</si>
  <si>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</si>
  <si>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</si>
  <si>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</si>
  <si>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</si>
  <si>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</si>
  <si>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</si>
  <si>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</si>
  <si>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</si>
  <si>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</si>
  <si>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</si>
  <si>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</si>
  <si>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</si>
  <si>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</si>
  <si>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</si>
  <si>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</si>
  <si>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</si>
  <si>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</si>
  <si>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</si>
  <si>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</si>
  <si>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</si>
  <si>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</si>
  <si>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</si>
  <si>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</si>
  <si>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</si>
  <si>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</si>
  <si>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</si>
  <si>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</si>
  <si>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</si>
  <si>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</si>
  <si>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</si>
  <si>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</si>
  <si>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</si>
  <si>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</si>
  <si>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</si>
  <si>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</si>
  <si>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</si>
  <si>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</si>
  <si>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</si>
  <si>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</si>
  <si>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</si>
  <si>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</si>
  <si>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</si>
  <si>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</si>
  <si>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</si>
  <si>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</si>
  <si>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</si>
  <si>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</si>
  <si>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</si>
  <si>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</si>
  <si>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</si>
  <si>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</si>
  <si>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</si>
  <si>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</si>
  <si>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</si>
  <si>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</si>
  <si>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</si>
  <si>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</si>
  <si>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</si>
  <si>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</si>
  <si>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</si>
  <si>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</si>
  <si>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</si>
  <si>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</si>
  <si>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</si>
  <si>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</si>
  <si>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</si>
  <si>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</si>
  <si>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</si>
  <si>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</si>
  <si>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</si>
  <si>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</si>
  <si>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</si>
  <si>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</si>
  <si>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</si>
  <si>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</si>
  <si>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</si>
  <si>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</si>
  <si>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</si>
  <si>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</si>
  <si>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</si>
  <si>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</si>
  <si>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</si>
  <si>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</si>
  <si>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</si>
  <si>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</si>
  <si>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</si>
  <si>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</si>
  <si>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</si>
  <si>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</si>
  <si>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</si>
  <si>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</si>
  <si>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</si>
  <si>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</si>
  <si>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</si>
  <si>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</si>
  <si>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</si>
  <si>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</si>
  <si>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</si>
  <si>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</si>
  <si>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</si>
  <si>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</si>
  <si>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</si>
  <si>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</si>
  <si>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</si>
  <si>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</si>
  <si>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</si>
  <si>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</si>
  <si>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</si>
  <si>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</si>
  <si>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</si>
  <si>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</si>
  <si>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</si>
  <si>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</si>
  <si>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</si>
  <si>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</si>
  <si>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</si>
  <si>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</si>
  <si>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</si>
  <si>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</si>
  <si>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</si>
  <si>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</si>
  <si>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</si>
  <si>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</si>
  <si>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</si>
  <si>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</si>
  <si>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</si>
  <si>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</si>
  <si>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</si>
  <si>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</si>
  <si>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</si>
  <si>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</si>
  <si>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</si>
  <si>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</si>
  <si>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</si>
  <si>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</si>
  <si>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</si>
  <si>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</si>
  <si>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</si>
  <si>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</si>
  <si>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</si>
  <si>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</si>
  <si>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</si>
  <si>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</si>
  <si>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</si>
  <si>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</si>
  <si>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</si>
  <si>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</si>
  <si>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</si>
  <si>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</si>
  <si>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</si>
  <si>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</si>
  <si>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</si>
  <si>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</si>
  <si>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</si>
  <si>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</si>
  <si>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</si>
  <si>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</si>
  <si>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</si>
  <si>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</si>
  <si>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</si>
  <si>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</si>
  <si>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</si>
  <si>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</si>
  <si>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</si>
  <si>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</si>
  <si>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</si>
  <si>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</si>
  <si>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</si>
  <si>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</si>
  <si>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</si>
  <si>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</si>
  <si>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</si>
  <si>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</si>
  <si>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</si>
  <si>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</si>
  <si>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</si>
  <si>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</si>
  <si>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</si>
  <si>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</si>
  <si>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</si>
  <si>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</si>
  <si>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</si>
  <si>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</si>
  <si>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</si>
  <si>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</si>
  <si>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</si>
  <si>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</si>
  <si>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</si>
  <si>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</si>
  <si>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</si>
  <si>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</si>
  <si>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</si>
  <si>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</si>
  <si>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</si>
  <si>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</si>
  <si>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</si>
  <si>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</si>
  <si>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</si>
  <si>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نور الدين بوغانمي</t>
  </si>
  <si>
    <t>حاتم بوغانمي</t>
  </si>
  <si>
    <t>شكري بوغانمي</t>
  </si>
  <si>
    <t>سعيدة كاتبي</t>
  </si>
  <si>
    <t>حنان معابلي</t>
  </si>
  <si>
    <t>عادا حميدي</t>
  </si>
  <si>
    <t>شعبان لمولومي</t>
  </si>
  <si>
    <t>عبد السلام بوغانمي</t>
  </si>
  <si>
    <t>محمد الازهر التليلي</t>
  </si>
  <si>
    <t>اسيا بوغانمي</t>
  </si>
  <si>
    <t>ليلى جلالي</t>
  </si>
  <si>
    <t>فريدة عابد</t>
  </si>
  <si>
    <t>فاطمة كلاعي</t>
  </si>
  <si>
    <t>منشطة تطبيق رياض اطفال</t>
  </si>
  <si>
    <t>مستكتب ادارة</t>
  </si>
  <si>
    <t>أ2</t>
  </si>
  <si>
    <t>أ3</t>
  </si>
  <si>
    <t>ب</t>
  </si>
  <si>
    <t>ج</t>
  </si>
  <si>
    <t>الرزقي عجابلية</t>
  </si>
  <si>
    <t>كمال بري</t>
  </si>
  <si>
    <t>علي سائد</t>
  </si>
  <si>
    <t>الحبيب حميدي</t>
  </si>
  <si>
    <t>توفيق بوغانمي</t>
  </si>
  <si>
    <t>حسن حمادي</t>
  </si>
  <si>
    <t>السيدة نقاش</t>
  </si>
  <si>
    <t>انور حجازي</t>
  </si>
  <si>
    <t>يوسف ممدوح</t>
  </si>
  <si>
    <t>عبد القادر خضراوي</t>
  </si>
  <si>
    <t>نور الدين سماني</t>
  </si>
  <si>
    <t>منذر برزلي</t>
  </si>
  <si>
    <t>رضا نقاش</t>
  </si>
  <si>
    <t>صالح بشار</t>
  </si>
  <si>
    <t>عمر بوغانمي</t>
  </si>
  <si>
    <t>سلطان مهدي</t>
  </si>
  <si>
    <t>شكري نجاعي</t>
  </si>
  <si>
    <t>محمد الهاني بلال</t>
  </si>
  <si>
    <t>الطااهر عزايزية</t>
  </si>
  <si>
    <t>نبيل منصوري</t>
  </si>
  <si>
    <t>مصباح مهذبي</t>
  </si>
  <si>
    <t>عبد الجليل حجازي</t>
  </si>
  <si>
    <t>شكري قصوري</t>
  </si>
  <si>
    <t>محمد قاسمي</t>
  </si>
  <si>
    <t>شعبان مقصود</t>
  </si>
  <si>
    <t>محسن عباسي</t>
  </si>
  <si>
    <t>رياض مكروم</t>
  </si>
  <si>
    <t>حمزة قطفاوي</t>
  </si>
  <si>
    <t>حبيبة غيثي</t>
  </si>
  <si>
    <t>الكتابة العامة</t>
  </si>
  <si>
    <t>مكتب الضبط</t>
  </si>
  <si>
    <t>كتابة المجلس و اللجان</t>
  </si>
  <si>
    <t>مراقبة التراتيب البلدية</t>
  </si>
  <si>
    <t>مكتب الاستقبال</t>
  </si>
  <si>
    <t>خلية الوثائق و الارشيف</t>
  </si>
  <si>
    <t>خلية التنظيم و الاعلامية</t>
  </si>
  <si>
    <t>قسم العلاقات الخارجية</t>
  </si>
  <si>
    <t>قسم الشؤون الاجتماعية</t>
  </si>
  <si>
    <t>المصلحة الفنية</t>
  </si>
  <si>
    <t>قسم التهيئة</t>
  </si>
  <si>
    <t>قسم الطرقات و الاشغال</t>
  </si>
  <si>
    <t>مصلحة النظافة و المحيط</t>
  </si>
  <si>
    <t>قسم النظافة و التطهير</t>
  </si>
  <si>
    <t>قسم المناطق الخضراء</t>
  </si>
  <si>
    <t>مصلحة الشؤون الادارية و المالية</t>
  </si>
  <si>
    <t>قسم الئؤون الادارية</t>
  </si>
  <si>
    <t>قسم الشؤون المالية</t>
  </si>
  <si>
    <t>قسم الحالة المدنية</t>
  </si>
  <si>
    <t>حي بورقيبة</t>
  </si>
  <si>
    <t>حي الطيب المهيري</t>
  </si>
  <si>
    <t>حي السنابل</t>
  </si>
  <si>
    <t>حي النور</t>
  </si>
  <si>
    <t>حي الزهور</t>
  </si>
  <si>
    <t>حي الصنوبر</t>
  </si>
  <si>
    <t>حي يوغرطة4حي النزهة</t>
  </si>
  <si>
    <t>حي المنجي سليم</t>
  </si>
  <si>
    <t>حي اولاد موسى</t>
  </si>
  <si>
    <t>حي النسيم</t>
  </si>
  <si>
    <t>حي البساتين</t>
  </si>
  <si>
    <t>JENDEER1</t>
  </si>
  <si>
    <t>JENDEER 2</t>
  </si>
  <si>
    <t>KUBOTA 1</t>
  </si>
  <si>
    <t>KUBOTA2</t>
  </si>
  <si>
    <t xml:space="preserve">IVECO </t>
  </si>
  <si>
    <t>NEWHOLLAND 1</t>
  </si>
  <si>
    <t>NEWHOLLAND 2</t>
  </si>
  <si>
    <t>NEWHOLLAND 3</t>
  </si>
  <si>
    <t>ISUZU</t>
  </si>
  <si>
    <t>TRAX</t>
  </si>
  <si>
    <t>NISSAN</t>
  </si>
  <si>
    <t>URSUS</t>
  </si>
  <si>
    <t>MINICHARGEUSE</t>
  </si>
  <si>
    <t>المنشأت التربوية</t>
  </si>
  <si>
    <t>المعهد الثانوي بقلعة سنان</t>
  </si>
  <si>
    <t>مدرسة 2 مارس</t>
  </si>
  <si>
    <t>المدرسة الجديدة</t>
  </si>
  <si>
    <t>مدرسة النصر</t>
  </si>
  <si>
    <t>مدرسة حي الملعب</t>
  </si>
  <si>
    <t>روضة اطفال</t>
  </si>
  <si>
    <t>كتاب بجامع التوفيق</t>
  </si>
  <si>
    <t>المدرسة الاعدادية</t>
  </si>
  <si>
    <t>المنشات الصحية</t>
  </si>
  <si>
    <t>المستوصف المحلي بقلعة سنان</t>
  </si>
  <si>
    <t>مركز رعاية الام و الطفل</t>
  </si>
  <si>
    <t>قسم الاستعجالي</t>
  </si>
  <si>
    <t>قسم الاسنان</t>
  </si>
  <si>
    <t>قسم التوليد</t>
  </si>
  <si>
    <t>عيادة طب عام</t>
  </si>
  <si>
    <t>ثلاث صيدليات</t>
  </si>
  <si>
    <t>مركز الطب الوقائي المدرسي</t>
  </si>
  <si>
    <t>المنشأت الثقافية و الشبابية و الرياضية</t>
  </si>
  <si>
    <t>دار الشباب و الثقافة</t>
  </si>
  <si>
    <t>دار الشباب و الرياضة</t>
  </si>
  <si>
    <t>المكتبة العمومية</t>
  </si>
  <si>
    <t>مسرح الهواء الطلق</t>
  </si>
  <si>
    <t>الملعب البلدي 7 نوفمبر</t>
  </si>
  <si>
    <t>نادي الاطفال</t>
  </si>
  <si>
    <t>سوق الحيوانات</t>
  </si>
  <si>
    <t>هنشير عين سنان</t>
  </si>
  <si>
    <t>ارض مقبرة الغرباء</t>
  </si>
  <si>
    <t>ارض المسلخ البلدي</t>
  </si>
  <si>
    <t>ارض الملعب البلدي</t>
  </si>
  <si>
    <t>ارض سوق الانتصاب و المركب التجاري</t>
  </si>
  <si>
    <t>ارض الغابات</t>
  </si>
  <si>
    <t>ارض الملعب القديم</t>
  </si>
  <si>
    <t>ارض ساحة افريقيا</t>
  </si>
  <si>
    <t>ارض فانسان باصر</t>
  </si>
  <si>
    <t>ارض الحمام البلدي</t>
  </si>
  <si>
    <t>كشك لبيع التبغ</t>
  </si>
  <si>
    <t>محل تجاري ( م 1 )</t>
  </si>
  <si>
    <t>محل تجاري ( م 2 )</t>
  </si>
  <si>
    <t>محل تجاري ( م 3 )</t>
  </si>
  <si>
    <t>المستودع البلدي القديم ( مسرح الهواء الطلق)</t>
  </si>
  <si>
    <t>ارض مساكن الشرطة ( اربعة )</t>
  </si>
  <si>
    <t>ارض مساكن القمارق ( اربعة )</t>
  </si>
  <si>
    <t>الادارة البلدية</t>
  </si>
  <si>
    <t>بناية القباضة المالية</t>
  </si>
  <si>
    <t>ارض المقبرة الجديدة</t>
  </si>
  <si>
    <t>ارض الفج بحي الفضاولية</t>
  </si>
  <si>
    <t>بناية البريد القديم</t>
  </si>
  <si>
    <t>المنطقة الصناعية</t>
  </si>
  <si>
    <t>المستودع البلدي الجديد</t>
  </si>
  <si>
    <t>المنطقة الحرفية</t>
  </si>
  <si>
    <t>ارض المستشفى المحلي</t>
  </si>
  <si>
    <t>المنتزه العائلي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</si>
</sst>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>
        <v>0.5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>
        <v>0.98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>
        <v>0.9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>
        <v>0.94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34" workbookViewId="0">
      <selection activeCell="B56" sqref="B56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>
        <v>41117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 t="s">
        <v>864</v>
      </c>
      <c r="G6" s="117" t="s">
        <v>801</v>
      </c>
    </row>
    <row r="7" spans="1:7">
      <c r="A7" s="88" t="s">
        <v>741</v>
      </c>
      <c r="B7" s="10" t="s">
        <v>865</v>
      </c>
      <c r="G7" s="117" t="s">
        <v>802</v>
      </c>
    </row>
    <row r="8" spans="1:7">
      <c r="A8" s="88" t="s">
        <v>86</v>
      </c>
      <c r="B8" s="10" t="s">
        <v>866</v>
      </c>
      <c r="G8" s="117" t="s">
        <v>803</v>
      </c>
    </row>
    <row r="9" spans="1:7">
      <c r="A9" s="88" t="s">
        <v>86</v>
      </c>
      <c r="B9" s="10" t="s">
        <v>867</v>
      </c>
    </row>
    <row r="10" spans="1:7">
      <c r="A10" s="88" t="s">
        <v>86</v>
      </c>
      <c r="B10" s="10" t="s">
        <v>868</v>
      </c>
    </row>
    <row r="11" spans="1:7">
      <c r="A11" s="88" t="s">
        <v>86</v>
      </c>
      <c r="B11" s="10" t="s">
        <v>869</v>
      </c>
    </row>
    <row r="12" spans="1:7">
      <c r="A12" s="88" t="s">
        <v>86</v>
      </c>
      <c r="B12" s="10" t="s">
        <v>865</v>
      </c>
    </row>
    <row r="13" spans="1:7">
      <c r="A13" s="88" t="s">
        <v>86</v>
      </c>
      <c r="B13" s="10" t="s">
        <v>870</v>
      </c>
    </row>
    <row r="14" spans="1:7">
      <c r="A14" s="88" t="s">
        <v>86</v>
      </c>
      <c r="B14" s="10" t="s">
        <v>871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865</v>
      </c>
    </row>
    <row r="50" spans="1:2">
      <c r="A50" s="10" t="s">
        <v>87</v>
      </c>
      <c r="B50" s="10" t="s">
        <v>870</v>
      </c>
    </row>
    <row r="51" spans="1:2">
      <c r="A51" s="10" t="s">
        <v>88</v>
      </c>
      <c r="B51" s="10" t="s">
        <v>866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867</v>
      </c>
    </row>
    <row r="54" spans="1:2">
      <c r="A54" s="10" t="s">
        <v>92</v>
      </c>
      <c r="B54" s="10" t="s">
        <v>871</v>
      </c>
    </row>
    <row r="55" spans="1:2">
      <c r="A55" s="10" t="s">
        <v>93</v>
      </c>
      <c r="B55" s="10"/>
    </row>
    <row r="56" spans="1:2">
      <c r="A56" s="10" t="s">
        <v>94</v>
      </c>
      <c r="B56" s="10" t="s">
        <v>868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zoomScale="130" zoomScaleNormal="130" workbookViewId="0">
      <selection activeCell="B6" sqref="B6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41851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zoomScale="120" zoomScaleNormal="120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30"/>
  <sheetViews>
    <sheetView rightToLeft="1" zoomScale="120" zoomScaleNormal="120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baseColWidth="10" defaultColWidth="9.140625" defaultRowHeight="15"/>
  <cols>
    <col min="1" max="1" width="33.5703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980</v>
      </c>
      <c r="B2" s="10" t="s">
        <v>756</v>
      </c>
    </row>
    <row r="3" spans="1:12" ht="15.75">
      <c r="A3" s="13" t="s">
        <v>981</v>
      </c>
      <c r="B3" s="10" t="s">
        <v>756</v>
      </c>
      <c r="K3" s="117" t="s">
        <v>756</v>
      </c>
      <c r="L3" s="117" t="s">
        <v>758</v>
      </c>
    </row>
    <row r="4" spans="1:12" ht="15.75">
      <c r="A4" s="13" t="s">
        <v>982</v>
      </c>
      <c r="B4" s="10" t="s">
        <v>756</v>
      </c>
      <c r="K4" s="117" t="s">
        <v>757</v>
      </c>
      <c r="L4" s="117" t="s">
        <v>759</v>
      </c>
    </row>
    <row r="5" spans="1:12" ht="15.75">
      <c r="A5" s="13" t="s">
        <v>983</v>
      </c>
      <c r="B5" s="10" t="s">
        <v>756</v>
      </c>
      <c r="L5" s="117" t="s">
        <v>760</v>
      </c>
    </row>
    <row r="6" spans="1:12" ht="15.75">
      <c r="A6" s="13" t="s">
        <v>984</v>
      </c>
      <c r="B6" s="10" t="s">
        <v>756</v>
      </c>
      <c r="L6" s="117" t="s">
        <v>761</v>
      </c>
    </row>
    <row r="7" spans="1:12" ht="15.75">
      <c r="A7" s="13" t="s">
        <v>961</v>
      </c>
      <c r="B7" s="10" t="s">
        <v>756</v>
      </c>
    </row>
    <row r="8" spans="1:12" ht="15.75">
      <c r="A8" s="13" t="s">
        <v>985</v>
      </c>
      <c r="B8" s="10" t="s">
        <v>756</v>
      </c>
    </row>
    <row r="9" spans="1:12" ht="15.75">
      <c r="A9" s="13" t="s">
        <v>986</v>
      </c>
      <c r="B9" s="10" t="s">
        <v>756</v>
      </c>
    </row>
    <row r="10" spans="1:12" ht="15.75">
      <c r="A10" s="13" t="s">
        <v>987</v>
      </c>
      <c r="B10" s="10" t="s">
        <v>756</v>
      </c>
    </row>
    <row r="11" spans="1:12" ht="15.75">
      <c r="A11" s="13" t="s">
        <v>988</v>
      </c>
      <c r="B11" s="10" t="s">
        <v>756</v>
      </c>
    </row>
    <row r="12" spans="1:12" ht="15.75">
      <c r="A12" s="13" t="s">
        <v>989</v>
      </c>
      <c r="B12" s="10" t="s">
        <v>756</v>
      </c>
    </row>
    <row r="13" spans="1:12" ht="15.75">
      <c r="A13" s="13" t="s">
        <v>990</v>
      </c>
      <c r="B13" s="10" t="s">
        <v>756</v>
      </c>
    </row>
    <row r="14" spans="1:12" ht="15.75">
      <c r="A14" s="13" t="s">
        <v>991</v>
      </c>
      <c r="B14" s="10" t="s">
        <v>756</v>
      </c>
    </row>
    <row r="15" spans="1:12" ht="15.75">
      <c r="A15" s="13" t="s">
        <v>992</v>
      </c>
      <c r="B15" s="10" t="s">
        <v>756</v>
      </c>
    </row>
    <row r="16" spans="1:12" ht="15.75">
      <c r="A16" s="13" t="s">
        <v>993</v>
      </c>
      <c r="B16" s="10" t="s">
        <v>756</v>
      </c>
    </row>
    <row r="17" spans="1:2" ht="15.75">
      <c r="A17" s="13" t="s">
        <v>994</v>
      </c>
      <c r="B17" s="10" t="s">
        <v>756</v>
      </c>
    </row>
    <row r="18" spans="1:2" ht="15.75">
      <c r="A18" s="13" t="s">
        <v>995</v>
      </c>
      <c r="B18" s="10" t="s">
        <v>756</v>
      </c>
    </row>
    <row r="19" spans="1:2" ht="15.75">
      <c r="A19" s="13" t="s">
        <v>996</v>
      </c>
      <c r="B19" s="10" t="s">
        <v>756</v>
      </c>
    </row>
    <row r="20" spans="1:2" ht="15.75">
      <c r="A20" s="13" t="s">
        <v>997</v>
      </c>
      <c r="B20" s="10" t="s">
        <v>756</v>
      </c>
    </row>
    <row r="21" spans="1:2" ht="15.75">
      <c r="A21" s="13" t="s">
        <v>998</v>
      </c>
      <c r="B21" s="10" t="s">
        <v>756</v>
      </c>
    </row>
    <row r="22" spans="1:2" ht="15.75">
      <c r="A22" s="13" t="s">
        <v>999</v>
      </c>
      <c r="B22" s="10" t="s">
        <v>756</v>
      </c>
    </row>
    <row r="23" spans="1:2" ht="15.75">
      <c r="A23" s="13" t="s">
        <v>1000</v>
      </c>
      <c r="B23" s="10" t="s">
        <v>756</v>
      </c>
    </row>
    <row r="24" spans="1:2" ht="15.75">
      <c r="A24" s="13" t="s">
        <v>1001</v>
      </c>
      <c r="B24" s="10" t="s">
        <v>756</v>
      </c>
    </row>
    <row r="25" spans="1:2" ht="15.75">
      <c r="A25" s="13" t="s">
        <v>1002</v>
      </c>
      <c r="B25" s="10" t="s">
        <v>756</v>
      </c>
    </row>
    <row r="26" spans="1:2" ht="15.75">
      <c r="A26" s="13" t="s">
        <v>1003</v>
      </c>
      <c r="B26" s="10" t="s">
        <v>756</v>
      </c>
    </row>
    <row r="27" spans="1:2" ht="15.75">
      <c r="A27" s="13" t="s">
        <v>1004</v>
      </c>
      <c r="B27" s="10" t="s">
        <v>756</v>
      </c>
    </row>
    <row r="28" spans="1:2" ht="15.75">
      <c r="A28" s="13" t="s">
        <v>1005</v>
      </c>
      <c r="B28" s="10" t="s">
        <v>756</v>
      </c>
    </row>
    <row r="29" spans="1:2" ht="15.75">
      <c r="A29" s="13" t="s">
        <v>1006</v>
      </c>
      <c r="B29" s="10" t="s">
        <v>756</v>
      </c>
    </row>
    <row r="30" spans="1:2">
      <c r="A30" s="10" t="s">
        <v>1007</v>
      </c>
      <c r="B30" s="10" t="s">
        <v>756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11" activePane="bottomLeft" state="frozen"/>
      <selection pane="bottomLeft" activeCell="C24" sqref="C24:C2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956</v>
      </c>
      <c r="C2" s="110" t="s">
        <v>955</v>
      </c>
    </row>
    <row r="3" spans="1:36" ht="15.75">
      <c r="A3" s="13" t="s">
        <v>957</v>
      </c>
      <c r="C3" s="110" t="s">
        <v>955</v>
      </c>
      <c r="J3" s="117" t="s">
        <v>756</v>
      </c>
      <c r="K3" s="117" t="s">
        <v>758</v>
      </c>
    </row>
    <row r="4" spans="1:36" ht="15.75">
      <c r="A4" s="13" t="s">
        <v>958</v>
      </c>
      <c r="C4" s="110" t="s">
        <v>955</v>
      </c>
      <c r="J4" s="117" t="s">
        <v>757</v>
      </c>
      <c r="K4" s="117" t="s">
        <v>759</v>
      </c>
    </row>
    <row r="5" spans="1:36" ht="15.75">
      <c r="A5" s="13" t="s">
        <v>959</v>
      </c>
      <c r="C5" s="110" t="s">
        <v>955</v>
      </c>
      <c r="K5" s="117" t="s">
        <v>760</v>
      </c>
    </row>
    <row r="6" spans="1:36" ht="15.75">
      <c r="A6" s="13" t="s">
        <v>960</v>
      </c>
      <c r="C6" s="110" t="s">
        <v>955</v>
      </c>
      <c r="K6" s="117" t="s">
        <v>761</v>
      </c>
    </row>
    <row r="7" spans="1:36" ht="15.75">
      <c r="A7" s="13" t="s">
        <v>961</v>
      </c>
      <c r="C7" s="110" t="s">
        <v>955</v>
      </c>
    </row>
    <row r="8" spans="1:36" ht="15.75">
      <c r="A8" s="13" t="s">
        <v>962</v>
      </c>
      <c r="C8" s="110" t="s">
        <v>955</v>
      </c>
    </row>
    <row r="9" spans="1:36" ht="15.75">
      <c r="A9" s="13" t="s">
        <v>963</v>
      </c>
      <c r="C9" s="110" t="s">
        <v>955</v>
      </c>
    </row>
    <row r="10" spans="1:36" ht="15.75">
      <c r="A10" s="13"/>
    </row>
    <row r="11" spans="1:36" ht="15.75">
      <c r="A11" s="13" t="s">
        <v>965</v>
      </c>
      <c r="C11" s="110" t="s">
        <v>964</v>
      </c>
    </row>
    <row r="12" spans="1:36" ht="15.75">
      <c r="A12" s="13" t="s">
        <v>966</v>
      </c>
      <c r="C12" s="110" t="s">
        <v>964</v>
      </c>
    </row>
    <row r="13" spans="1:36" ht="15.75">
      <c r="A13" s="13" t="s">
        <v>967</v>
      </c>
      <c r="C13" s="110" t="s">
        <v>964</v>
      </c>
    </row>
    <row r="14" spans="1:36" ht="15.75">
      <c r="A14" s="13" t="s">
        <v>968</v>
      </c>
      <c r="C14" s="110" t="s">
        <v>964</v>
      </c>
    </row>
    <row r="15" spans="1:36" ht="15.75">
      <c r="A15" s="13" t="s">
        <v>969</v>
      </c>
      <c r="C15" s="110" t="s">
        <v>964</v>
      </c>
    </row>
    <row r="16" spans="1:36" ht="15.75">
      <c r="A16" s="13" t="s">
        <v>970</v>
      </c>
      <c r="C16" s="110" t="s">
        <v>964</v>
      </c>
    </row>
    <row r="17" spans="1:3" ht="15.75">
      <c r="A17" s="13" t="s">
        <v>971</v>
      </c>
      <c r="C17" s="110" t="s">
        <v>964</v>
      </c>
    </row>
    <row r="18" spans="1:3" ht="15.75">
      <c r="A18" s="13" t="s">
        <v>972</v>
      </c>
      <c r="C18" s="110" t="s">
        <v>964</v>
      </c>
    </row>
    <row r="19" spans="1:3" ht="15.75">
      <c r="A19" s="13"/>
    </row>
    <row r="20" spans="1:3" ht="15.75">
      <c r="A20" s="13" t="s">
        <v>974</v>
      </c>
      <c r="C20" s="110" t="s">
        <v>973</v>
      </c>
    </row>
    <row r="21" spans="1:3" ht="15.75">
      <c r="A21" s="13" t="s">
        <v>975</v>
      </c>
      <c r="C21" s="110" t="s">
        <v>973</v>
      </c>
    </row>
    <row r="22" spans="1:3" ht="15.75">
      <c r="A22" s="13" t="s">
        <v>976</v>
      </c>
      <c r="C22" s="110" t="s">
        <v>973</v>
      </c>
    </row>
    <row r="23" spans="1:3" ht="15.75">
      <c r="A23" s="13" t="s">
        <v>977</v>
      </c>
      <c r="C23" s="110" t="s">
        <v>973</v>
      </c>
    </row>
    <row r="24" spans="1:3" ht="15.75">
      <c r="A24" s="13" t="s">
        <v>978</v>
      </c>
      <c r="C24" s="110" t="s">
        <v>973</v>
      </c>
    </row>
    <row r="25" spans="1:3" ht="15.75">
      <c r="A25" s="13" t="s">
        <v>979</v>
      </c>
      <c r="C25" s="110" t="s">
        <v>973</v>
      </c>
    </row>
    <row r="26" spans="1:3" ht="15.75">
      <c r="A26" s="13"/>
    </row>
    <row r="27" spans="1:3" ht="15.75">
      <c r="A27" s="13"/>
    </row>
    <row r="28" spans="1:3" ht="15.75">
      <c r="A28" s="13"/>
    </row>
    <row r="29" spans="1:3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1"/>
  <sheetViews>
    <sheetView rightToLeft="1" zoomScale="150" zoomScaleNormal="150" workbookViewId="0">
      <selection activeCell="A12" sqref="A12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931</v>
      </c>
    </row>
    <row r="2" spans="1:1">
      <c r="A2" s="10" t="s">
        <v>932</v>
      </c>
    </row>
    <row r="3" spans="1:1">
      <c r="A3" s="10" t="s">
        <v>933</v>
      </c>
    </row>
    <row r="4" spans="1:1">
      <c r="A4" s="10" t="s">
        <v>934</v>
      </c>
    </row>
    <row r="5" spans="1:1">
      <c r="A5" s="10" t="s">
        <v>935</v>
      </c>
    </row>
    <row r="6" spans="1:1">
      <c r="A6" s="10" t="s">
        <v>936</v>
      </c>
    </row>
    <row r="7" spans="1:1">
      <c r="A7" s="10" t="s">
        <v>937</v>
      </c>
    </row>
    <row r="8" spans="1:1">
      <c r="A8" s="10" t="s">
        <v>938</v>
      </c>
    </row>
    <row r="9" spans="1:1">
      <c r="A9" s="10" t="s">
        <v>939</v>
      </c>
    </row>
    <row r="10" spans="1:1">
      <c r="A10" s="10" t="s">
        <v>940</v>
      </c>
    </row>
    <row r="11" spans="1:1">
      <c r="A11" s="10" t="s">
        <v>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B2" s="10" t="s">
        <v>942</v>
      </c>
      <c r="C2" s="10">
        <v>2215665</v>
      </c>
      <c r="D2" s="12"/>
      <c r="F2" s="10" t="s">
        <v>774</v>
      </c>
    </row>
    <row r="3" spans="1:13">
      <c r="B3" s="10" t="s">
        <v>943</v>
      </c>
      <c r="C3" s="10">
        <v>2215654</v>
      </c>
      <c r="D3" s="12"/>
      <c r="F3" s="10" t="s">
        <v>774</v>
      </c>
      <c r="K3" s="117" t="s">
        <v>764</v>
      </c>
      <c r="L3" s="117" t="s">
        <v>772</v>
      </c>
      <c r="M3" s="117" t="s">
        <v>777</v>
      </c>
    </row>
    <row r="4" spans="1:13">
      <c r="B4" s="10" t="s">
        <v>944</v>
      </c>
      <c r="C4" s="10">
        <v>2211475</v>
      </c>
      <c r="D4" s="12"/>
      <c r="F4" s="10" t="s">
        <v>776</v>
      </c>
      <c r="K4" s="117" t="s">
        <v>765</v>
      </c>
      <c r="L4" s="117" t="s">
        <v>773</v>
      </c>
      <c r="M4" s="117" t="s">
        <v>778</v>
      </c>
    </row>
    <row r="5" spans="1:13">
      <c r="B5" s="10" t="s">
        <v>945</v>
      </c>
      <c r="C5" s="10">
        <v>2211476</v>
      </c>
      <c r="D5" s="12"/>
      <c r="F5" s="10" t="s">
        <v>775</v>
      </c>
      <c r="K5" s="117" t="s">
        <v>766</v>
      </c>
      <c r="L5" s="117" t="s">
        <v>774</v>
      </c>
      <c r="M5" s="117" t="s">
        <v>779</v>
      </c>
    </row>
    <row r="6" spans="1:13">
      <c r="B6" s="10" t="s">
        <v>946</v>
      </c>
      <c r="C6" s="10">
        <v>2207993</v>
      </c>
      <c r="D6" s="12"/>
      <c r="F6" s="10" t="s">
        <v>776</v>
      </c>
      <c r="K6" s="117" t="s">
        <v>767</v>
      </c>
      <c r="L6" s="117" t="s">
        <v>775</v>
      </c>
    </row>
    <row r="7" spans="1:13">
      <c r="B7" s="10" t="s">
        <v>947</v>
      </c>
      <c r="C7" s="10">
        <v>2211966</v>
      </c>
      <c r="D7" s="12"/>
      <c r="F7" s="10" t="s">
        <v>776</v>
      </c>
      <c r="K7" s="117" t="s">
        <v>768</v>
      </c>
      <c r="L7" s="117" t="s">
        <v>776</v>
      </c>
    </row>
    <row r="8" spans="1:13">
      <c r="B8" s="10" t="s">
        <v>948</v>
      </c>
      <c r="C8" s="10">
        <v>2214352</v>
      </c>
      <c r="D8" s="12"/>
      <c r="F8" s="10" t="s">
        <v>775</v>
      </c>
      <c r="K8" s="117" t="s">
        <v>769</v>
      </c>
    </row>
    <row r="9" spans="1:13">
      <c r="B9" s="10" t="s">
        <v>949</v>
      </c>
      <c r="C9" s="10">
        <v>2214353</v>
      </c>
      <c r="D9" s="12"/>
      <c r="F9" s="10" t="s">
        <v>775</v>
      </c>
      <c r="K9" s="117" t="s">
        <v>770</v>
      </c>
    </row>
    <row r="10" spans="1:13">
      <c r="B10" s="10" t="s">
        <v>950</v>
      </c>
      <c r="C10" s="10">
        <v>2209145</v>
      </c>
      <c r="D10" s="12"/>
      <c r="F10" s="10" t="s">
        <v>775</v>
      </c>
      <c r="K10" s="117" t="s">
        <v>771</v>
      </c>
    </row>
    <row r="11" spans="1:13">
      <c r="B11" s="10" t="s">
        <v>951</v>
      </c>
      <c r="C11" s="10">
        <v>2208795</v>
      </c>
      <c r="D11" s="12"/>
      <c r="F11" s="10" t="s">
        <v>773</v>
      </c>
    </row>
    <row r="12" spans="1:13">
      <c r="B12" s="10" t="s">
        <v>952</v>
      </c>
      <c r="C12" s="10">
        <v>2215310</v>
      </c>
      <c r="D12" s="12"/>
      <c r="F12" s="10" t="s">
        <v>774</v>
      </c>
      <c r="K12" s="117" t="s">
        <v>770</v>
      </c>
    </row>
    <row r="13" spans="1:13">
      <c r="B13" s="10" t="s">
        <v>953</v>
      </c>
      <c r="C13" s="10">
        <v>2212843</v>
      </c>
      <c r="D13" s="12"/>
      <c r="F13" s="10" t="s">
        <v>776</v>
      </c>
    </row>
    <row r="14" spans="1:13">
      <c r="B14" s="10" t="s">
        <v>954</v>
      </c>
      <c r="D14" s="12"/>
      <c r="F14" s="10" t="s">
        <v>774</v>
      </c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4" zoomScale="120" zoomScaleNormal="120" workbookViewId="0">
      <selection activeCell="H508" sqref="H50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5" customWidth="1"/>
    <col min="4" max="5" width="13.85546875" bestFit="1" customWidth="1"/>
    <col min="7" max="7" width="15.5703125" bestFit="1" customWidth="1"/>
    <col min="8" max="8" width="30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1234151.4550000001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685100</v>
      </c>
      <c r="D2" s="26">
        <f>D3+D67</f>
        <v>685100</v>
      </c>
      <c r="E2" s="26">
        <f>E3+E67</f>
        <v>685100</v>
      </c>
      <c r="G2" s="39" t="s">
        <v>60</v>
      </c>
      <c r="H2" s="41">
        <f>C2</f>
        <v>685100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219100</v>
      </c>
      <c r="D3" s="23">
        <f>D4+D11+D38+D61</f>
        <v>219100</v>
      </c>
      <c r="E3" s="23">
        <f>E4+E11+E38+E61</f>
        <v>219100</v>
      </c>
      <c r="G3" s="39" t="s">
        <v>57</v>
      </c>
      <c r="H3" s="41">
        <f t="shared" ref="H3:H66" si="0">C3</f>
        <v>219100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57000</v>
      </c>
      <c r="D4" s="21">
        <f>SUM(D5:D10)</f>
        <v>57000</v>
      </c>
      <c r="E4" s="21">
        <f>SUM(E5:E10)</f>
        <v>57000</v>
      </c>
      <c r="F4" s="17"/>
      <c r="G4" s="39" t="s">
        <v>53</v>
      </c>
      <c r="H4" s="41">
        <f t="shared" si="0"/>
        <v>57000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23500</v>
      </c>
      <c r="D7" s="2">
        <f t="shared" si="1"/>
        <v>23500</v>
      </c>
      <c r="E7" s="2">
        <f t="shared" si="1"/>
        <v>23500</v>
      </c>
      <c r="F7" s="17"/>
      <c r="G7" s="17"/>
      <c r="H7" s="41">
        <f t="shared" si="0"/>
        <v>23500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142100</v>
      </c>
      <c r="D11" s="21">
        <f>SUM(D12:D37)</f>
        <v>142100</v>
      </c>
      <c r="E11" s="21">
        <f>SUM(E12:E37)</f>
        <v>142100</v>
      </c>
      <c r="F11" s="17"/>
      <c r="G11" s="39" t="s">
        <v>54</v>
      </c>
      <c r="H11" s="41">
        <f t="shared" si="0"/>
        <v>142100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135000</v>
      </c>
      <c r="D12" s="2">
        <f>C12</f>
        <v>135000</v>
      </c>
      <c r="E12" s="2">
        <f>D12</f>
        <v>135000</v>
      </c>
      <c r="H12" s="41">
        <f t="shared" si="0"/>
        <v>135000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</v>
      </c>
      <c r="D21" s="2">
        <f t="shared" si="2"/>
        <v>500</v>
      </c>
      <c r="E21" s="2">
        <f t="shared" si="2"/>
        <v>500</v>
      </c>
      <c r="H21" s="41">
        <f t="shared" si="0"/>
        <v>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1900</v>
      </c>
      <c r="D37" s="2">
        <f t="shared" si="3"/>
        <v>1900</v>
      </c>
      <c r="E37" s="2">
        <f t="shared" si="3"/>
        <v>1900</v>
      </c>
      <c r="H37" s="41">
        <f t="shared" si="0"/>
        <v>1900</v>
      </c>
    </row>
    <row r="38" spans="1:10">
      <c r="A38" s="159" t="s">
        <v>145</v>
      </c>
      <c r="B38" s="160"/>
      <c r="C38" s="21">
        <f>SUM(C39:C60)</f>
        <v>20000</v>
      </c>
      <c r="D38" s="21">
        <f>SUM(D39:D60)</f>
        <v>20000</v>
      </c>
      <c r="E38" s="21">
        <f>SUM(E39:E60)</f>
        <v>20000</v>
      </c>
      <c r="G38" s="39" t="s">
        <v>55</v>
      </c>
      <c r="H38" s="41">
        <f t="shared" si="0"/>
        <v>20000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2600</v>
      </c>
      <c r="D39" s="2">
        <f>C39</f>
        <v>2600</v>
      </c>
      <c r="E39" s="2">
        <f>D39</f>
        <v>2600</v>
      </c>
      <c r="H39" s="41">
        <f t="shared" si="0"/>
        <v>2600</v>
      </c>
    </row>
    <row r="40" spans="1:10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</v>
      </c>
      <c r="D44" s="2">
        <f t="shared" si="4"/>
        <v>50</v>
      </c>
      <c r="E44" s="2">
        <f t="shared" si="4"/>
        <v>50</v>
      </c>
      <c r="H44" s="41">
        <f t="shared" si="0"/>
        <v>50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1">
        <f t="shared" si="0"/>
        <v>200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466000</v>
      </c>
      <c r="D67" s="25">
        <f>D97+D68</f>
        <v>466000</v>
      </c>
      <c r="E67" s="25">
        <f>E97+E68</f>
        <v>466000</v>
      </c>
      <c r="G67" s="39" t="s">
        <v>59</v>
      </c>
      <c r="H67" s="41">
        <f t="shared" ref="H67:H130" si="7">C67</f>
        <v>466000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30400</v>
      </c>
      <c r="D68" s="21">
        <f>SUM(D69:D96)</f>
        <v>30400</v>
      </c>
      <c r="E68" s="21">
        <f>SUM(E69:E96)</f>
        <v>30400</v>
      </c>
      <c r="G68" s="39" t="s">
        <v>56</v>
      </c>
      <c r="H68" s="41">
        <f t="shared" si="7"/>
        <v>30400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19500</v>
      </c>
      <c r="D79" s="2">
        <f t="shared" si="8"/>
        <v>19500</v>
      </c>
      <c r="E79" s="2">
        <f t="shared" si="8"/>
        <v>19500</v>
      </c>
      <c r="H79" s="41">
        <f t="shared" si="7"/>
        <v>19500</v>
      </c>
    </row>
    <row r="80" spans="1:10" ht="15" customHeight="1" outlineLevel="1">
      <c r="A80" s="3">
        <v>5202</v>
      </c>
      <c r="B80" s="2" t="s">
        <v>172</v>
      </c>
      <c r="C80" s="2">
        <v>2600</v>
      </c>
      <c r="D80" s="2">
        <f t="shared" si="8"/>
        <v>2600</v>
      </c>
      <c r="E80" s="2">
        <f t="shared" si="8"/>
        <v>2600</v>
      </c>
      <c r="H80" s="41">
        <f t="shared" si="7"/>
        <v>2600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1350</v>
      </c>
      <c r="D83" s="2">
        <f t="shared" si="8"/>
        <v>1350</v>
      </c>
      <c r="E83" s="2">
        <f t="shared" si="8"/>
        <v>1350</v>
      </c>
      <c r="H83" s="41">
        <f t="shared" si="7"/>
        <v>1350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6450</v>
      </c>
      <c r="D88" s="2">
        <f t="shared" si="9"/>
        <v>6450</v>
      </c>
      <c r="E88" s="2">
        <f t="shared" si="9"/>
        <v>6450</v>
      </c>
      <c r="H88" s="41">
        <f t="shared" si="7"/>
        <v>6450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435600</v>
      </c>
      <c r="D97" s="21">
        <f>SUM(D98:D113)</f>
        <v>435600</v>
      </c>
      <c r="E97" s="21">
        <f>SUM(E98:E113)</f>
        <v>435600</v>
      </c>
      <c r="G97" s="39" t="s">
        <v>58</v>
      </c>
      <c r="H97" s="41">
        <f t="shared" si="7"/>
        <v>435600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145000</v>
      </c>
      <c r="D98" s="2">
        <f>C98</f>
        <v>145000</v>
      </c>
      <c r="E98" s="2">
        <f>D98</f>
        <v>145000</v>
      </c>
      <c r="H98" s="41">
        <f t="shared" si="7"/>
        <v>145000</v>
      </c>
    </row>
    <row r="99" spans="1:10" ht="15" customHeight="1" outlineLevel="1">
      <c r="A99" s="3">
        <v>6002</v>
      </c>
      <c r="B99" s="1" t="s">
        <v>185</v>
      </c>
      <c r="C99" s="2">
        <v>180000</v>
      </c>
      <c r="D99" s="2">
        <f t="shared" ref="D99:E113" si="10">C99</f>
        <v>180000</v>
      </c>
      <c r="E99" s="2">
        <f t="shared" si="10"/>
        <v>180000</v>
      </c>
      <c r="H99" s="41">
        <f t="shared" si="7"/>
        <v>180000</v>
      </c>
    </row>
    <row r="100" spans="1:10" ht="15" customHeight="1" outlineLevel="1">
      <c r="A100" s="3">
        <v>6003</v>
      </c>
      <c r="B100" s="1" t="s">
        <v>186</v>
      </c>
      <c r="C100" s="2">
        <v>110000</v>
      </c>
      <c r="D100" s="2">
        <f t="shared" si="10"/>
        <v>110000</v>
      </c>
      <c r="E100" s="2">
        <f t="shared" si="10"/>
        <v>110000</v>
      </c>
      <c r="H100" s="41">
        <f t="shared" si="7"/>
        <v>110000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</v>
      </c>
      <c r="D103" s="2">
        <f t="shared" si="10"/>
        <v>150</v>
      </c>
      <c r="E103" s="2">
        <f t="shared" si="10"/>
        <v>150</v>
      </c>
      <c r="H103" s="41">
        <f t="shared" si="7"/>
        <v>150</v>
      </c>
    </row>
    <row r="104" spans="1:10" ht="15" customHeight="1" outlineLevel="1">
      <c r="A104" s="3">
        <v>6007</v>
      </c>
      <c r="B104" s="1" t="s">
        <v>27</v>
      </c>
      <c r="C104" s="2">
        <v>150</v>
      </c>
      <c r="D104" s="2">
        <f t="shared" si="10"/>
        <v>150</v>
      </c>
      <c r="E104" s="2">
        <f t="shared" si="10"/>
        <v>150</v>
      </c>
      <c r="H104" s="41">
        <f t="shared" si="7"/>
        <v>150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549051.45499999996</v>
      </c>
      <c r="D114" s="26">
        <f>D115+D152+D177</f>
        <v>549051.45499999996</v>
      </c>
      <c r="E114" s="26">
        <f>E115+E152+E177</f>
        <v>549051.45499999996</v>
      </c>
      <c r="G114" s="39" t="s">
        <v>62</v>
      </c>
      <c r="H114" s="41">
        <f t="shared" si="7"/>
        <v>549051.45499999996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549051.45499999996</v>
      </c>
      <c r="D115" s="23">
        <f>D116+D135</f>
        <v>549051.45499999996</v>
      </c>
      <c r="E115" s="23">
        <f>E116+E135</f>
        <v>549051.45499999996</v>
      </c>
      <c r="G115" s="39" t="s">
        <v>61</v>
      </c>
      <c r="H115" s="41">
        <f t="shared" si="7"/>
        <v>549051.45499999996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527687</v>
      </c>
      <c r="D116" s="21">
        <f>D117+D120+D123+D126+D129+D132</f>
        <v>527687</v>
      </c>
      <c r="E116" s="21">
        <f>E117+E120+E123+E126+E129+E132</f>
        <v>527687</v>
      </c>
      <c r="G116" s="39" t="s">
        <v>583</v>
      </c>
      <c r="H116" s="41">
        <f t="shared" si="7"/>
        <v>527687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382687</v>
      </c>
      <c r="D117" s="2">
        <f>D118+D119</f>
        <v>382687</v>
      </c>
      <c r="E117" s="2">
        <f>E118+E119</f>
        <v>382687</v>
      </c>
      <c r="H117" s="41">
        <f t="shared" si="7"/>
        <v>382687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382687</v>
      </c>
      <c r="D119" s="128">
        <f>C119</f>
        <v>382687</v>
      </c>
      <c r="E119" s="128">
        <f>D119</f>
        <v>382687</v>
      </c>
      <c r="H119" s="41">
        <f t="shared" si="7"/>
        <v>382687</v>
      </c>
    </row>
    <row r="120" spans="1:10" ht="15" customHeight="1" outlineLevel="1">
      <c r="A120" s="3">
        <v>7001</v>
      </c>
      <c r="B120" s="1" t="s">
        <v>197</v>
      </c>
      <c r="C120" s="2">
        <f>C121+C122</f>
        <v>145000</v>
      </c>
      <c r="D120" s="2">
        <f>D121+D122</f>
        <v>145000</v>
      </c>
      <c r="E120" s="2">
        <f>E121+E122</f>
        <v>145000</v>
      </c>
      <c r="H120" s="41">
        <f t="shared" si="7"/>
        <v>145000</v>
      </c>
    </row>
    <row r="121" spans="1:10" ht="15" customHeight="1" outlineLevel="2">
      <c r="A121" s="130"/>
      <c r="B121" s="129" t="s">
        <v>855</v>
      </c>
      <c r="C121" s="128">
        <v>60000</v>
      </c>
      <c r="D121" s="128">
        <f>C121</f>
        <v>60000</v>
      </c>
      <c r="E121" s="128">
        <f>D121</f>
        <v>60000</v>
      </c>
      <c r="H121" s="41">
        <f t="shared" si="7"/>
        <v>60000</v>
      </c>
    </row>
    <row r="122" spans="1:10" ht="15" customHeight="1" outlineLevel="2">
      <c r="A122" s="130"/>
      <c r="B122" s="129" t="s">
        <v>860</v>
      </c>
      <c r="C122" s="128">
        <v>85000</v>
      </c>
      <c r="D122" s="128">
        <f>C122</f>
        <v>85000</v>
      </c>
      <c r="E122" s="128">
        <f>D122</f>
        <v>85000</v>
      </c>
      <c r="H122" s="41">
        <f t="shared" si="7"/>
        <v>85000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21364.455000000002</v>
      </c>
      <c r="D135" s="21">
        <f>D136+D140+D143+D146+D149</f>
        <v>21364.455000000002</v>
      </c>
      <c r="E135" s="21">
        <f>E136+E140+E143+E146+E149</f>
        <v>21364.455000000002</v>
      </c>
      <c r="G135" s="39" t="s">
        <v>584</v>
      </c>
      <c r="H135" s="41">
        <f t="shared" si="11"/>
        <v>21364.455000000002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21364.455000000002</v>
      </c>
      <c r="D136" s="2">
        <f>D137+D138+D139</f>
        <v>21364.455000000002</v>
      </c>
      <c r="E136" s="2">
        <f>E137+E138+E139</f>
        <v>21364.455000000002</v>
      </c>
      <c r="H136" s="41">
        <f t="shared" si="11"/>
        <v>21364.455000000002</v>
      </c>
    </row>
    <row r="137" spans="1:10" ht="15" customHeight="1" outlineLevel="2">
      <c r="A137" s="130"/>
      <c r="B137" s="129" t="s">
        <v>855</v>
      </c>
      <c r="C137" s="128">
        <v>18428.866000000002</v>
      </c>
      <c r="D137" s="128">
        <f>C137</f>
        <v>18428.866000000002</v>
      </c>
      <c r="E137" s="128">
        <f>D137</f>
        <v>18428.866000000002</v>
      </c>
      <c r="H137" s="41">
        <f t="shared" si="11"/>
        <v>18428.866000000002</v>
      </c>
    </row>
    <row r="138" spans="1:10" ht="15" customHeight="1" outlineLevel="2">
      <c r="A138" s="130"/>
      <c r="B138" s="129" t="s">
        <v>862</v>
      </c>
      <c r="C138" s="128">
        <v>2935.5889999999999</v>
      </c>
      <c r="D138" s="128">
        <f t="shared" ref="D138:E139" si="12">C138</f>
        <v>2935.5889999999999</v>
      </c>
      <c r="E138" s="128">
        <f t="shared" si="12"/>
        <v>2935.5889999999999</v>
      </c>
      <c r="H138" s="41">
        <f t="shared" si="11"/>
        <v>2935.5889999999999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1234151.4550000001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675023.56799999997</v>
      </c>
      <c r="D257" s="37">
        <f>D258+D550</f>
        <v>571657.80799999996</v>
      </c>
      <c r="E257" s="37">
        <f>E258+E550</f>
        <v>571657.80799999996</v>
      </c>
      <c r="G257" s="39" t="s">
        <v>60</v>
      </c>
      <c r="H257" s="41">
        <f>C257</f>
        <v>675023.56799999997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657491.56799999997</v>
      </c>
      <c r="D258" s="36">
        <f>D259+D339+D483+D547</f>
        <v>554125.80799999996</v>
      </c>
      <c r="E258" s="36">
        <f>E259+E339+E483+E547</f>
        <v>554125.80799999996</v>
      </c>
      <c r="G258" s="39" t="s">
        <v>57</v>
      </c>
      <c r="H258" s="41">
        <f t="shared" ref="H258:H321" si="21">C258</f>
        <v>657491.56799999997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350524.00800000003</v>
      </c>
      <c r="D259" s="33">
        <f>D260+D263+D314</f>
        <v>247158.24799999999</v>
      </c>
      <c r="E259" s="33">
        <f>E260+E263+E314</f>
        <v>247158.24799999999</v>
      </c>
      <c r="G259" s="39" t="s">
        <v>590</v>
      </c>
      <c r="H259" s="41">
        <f t="shared" si="21"/>
        <v>350524.00800000003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48" t="s">
        <v>269</v>
      </c>
      <c r="B263" s="149"/>
      <c r="C263" s="32">
        <f>C264+C265+C289+C296+C298+C302+C305+C308+C313</f>
        <v>292716.24800000002</v>
      </c>
      <c r="D263" s="32">
        <f>D264+D265+D289+D296+D298+D302+D305+D308+D313</f>
        <v>244566.24799999999</v>
      </c>
      <c r="E263" s="32">
        <f>E264+E265+E289+E296+E298+E302+E305+E308+E313</f>
        <v>244566.24799999999</v>
      </c>
      <c r="H263" s="41">
        <f t="shared" si="21"/>
        <v>292716.24800000002</v>
      </c>
    </row>
    <row r="264" spans="1:10" outlineLevel="2">
      <c r="A264" s="6">
        <v>1101</v>
      </c>
      <c r="B264" s="4" t="s">
        <v>34</v>
      </c>
      <c r="C264" s="5">
        <v>244566.24799999999</v>
      </c>
      <c r="D264" s="5">
        <f>C264</f>
        <v>244566.24799999999</v>
      </c>
      <c r="E264" s="5">
        <f>D264</f>
        <v>244566.24799999999</v>
      </c>
      <c r="H264" s="41">
        <f t="shared" si="21"/>
        <v>244566.24799999999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5350</v>
      </c>
      <c r="D298" s="5">
        <f>SUM(D299:D301)</f>
        <v>0</v>
      </c>
      <c r="E298" s="5">
        <f>SUM(E299:E301)</f>
        <v>0</v>
      </c>
      <c r="H298" s="41">
        <f t="shared" si="21"/>
        <v>5350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</v>
      </c>
      <c r="D302" s="5">
        <f>SUM(D303:D304)</f>
        <v>0</v>
      </c>
      <c r="E302" s="5">
        <f>SUM(E303:E304)</f>
        <v>0</v>
      </c>
      <c r="H302" s="41">
        <f t="shared" si="21"/>
        <v>400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42400</v>
      </c>
      <c r="D308" s="5">
        <f>SUM(D309:D312)</f>
        <v>0</v>
      </c>
      <c r="E308" s="5">
        <f>SUM(E309:E312)</f>
        <v>0</v>
      </c>
      <c r="H308" s="41">
        <f t="shared" si="21"/>
        <v>42400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55215.76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55215.76</v>
      </c>
    </row>
    <row r="315" spans="1:8" outlineLevel="2">
      <c r="A315" s="6">
        <v>1102</v>
      </c>
      <c r="B315" s="4" t="s">
        <v>65</v>
      </c>
      <c r="C315" s="5">
        <v>47115.76</v>
      </c>
      <c r="D315" s="5">
        <f>SUM(D316:D324)</f>
        <v>0</v>
      </c>
      <c r="E315" s="5">
        <f>SUM(E316:E324)</f>
        <v>0</v>
      </c>
      <c r="H315" s="41">
        <f t="shared" si="21"/>
        <v>47115.76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8100</v>
      </c>
      <c r="D331" s="5">
        <f>SUM(D332:D335)</f>
        <v>0</v>
      </c>
      <c r="E331" s="5">
        <f>SUM(E332:E335)</f>
        <v>0</v>
      </c>
      <c r="H331" s="41">
        <f t="shared" si="28"/>
        <v>8100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290480</v>
      </c>
      <c r="D339" s="33">
        <f>D340+D444+D482</f>
        <v>290480</v>
      </c>
      <c r="E339" s="33">
        <f>E340+E444+E482</f>
        <v>290480</v>
      </c>
      <c r="G339" s="39" t="s">
        <v>591</v>
      </c>
      <c r="H339" s="41">
        <f t="shared" si="28"/>
        <v>290480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280180</v>
      </c>
      <c r="D340" s="32">
        <f>D341+D342+D343+D344+D347+D348+D353+D356+D357+D362+D367+BH290668+D371+D372+D373+D376+D377+D378+D382+D388+D391+D392+D395+D398+D399+D404+D407+D408+D409+D412+D415+D416+D419+D420+D421+D422+D429+D443</f>
        <v>280180</v>
      </c>
      <c r="E340" s="32">
        <f>E341+E342+E343+E344+E347+E348+E353+E356+E357+E362+E367+BI290668+E371+E372+E373+E376+E377+E378+E382+E388+E391+E392+E395+E398+E399+E404+E407+E408+E409+E412+E415+E416+E419+E420+E421+E422+E429+E443</f>
        <v>280180</v>
      </c>
      <c r="H340" s="41">
        <f t="shared" si="28"/>
        <v>280180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75000</v>
      </c>
      <c r="D343" s="5">
        <f t="shared" si="31"/>
        <v>75000</v>
      </c>
      <c r="E343" s="5">
        <f t="shared" si="31"/>
        <v>75000</v>
      </c>
      <c r="H343" s="41">
        <f t="shared" si="28"/>
        <v>75000</v>
      </c>
    </row>
    <row r="344" spans="1:10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outlineLevel="3">
      <c r="A346" s="29"/>
      <c r="B346" s="28" t="s">
        <v>275</v>
      </c>
      <c r="C346" s="30">
        <v>6500</v>
      </c>
      <c r="D346" s="30">
        <f t="shared" si="32"/>
        <v>6500</v>
      </c>
      <c r="E346" s="30">
        <f t="shared" si="32"/>
        <v>6500</v>
      </c>
      <c r="H346" s="41">
        <f t="shared" si="28"/>
        <v>6500</v>
      </c>
    </row>
    <row r="347" spans="1:10" outlineLevel="2">
      <c r="A347" s="6">
        <v>2201</v>
      </c>
      <c r="B347" s="4" t="s">
        <v>276</v>
      </c>
      <c r="C347" s="5">
        <v>12000</v>
      </c>
      <c r="D347" s="5">
        <f t="shared" si="32"/>
        <v>12000</v>
      </c>
      <c r="E347" s="5">
        <f t="shared" si="32"/>
        <v>12000</v>
      </c>
      <c r="H347" s="41">
        <f t="shared" si="28"/>
        <v>12000</v>
      </c>
    </row>
    <row r="348" spans="1:10" outlineLevel="2">
      <c r="A348" s="6">
        <v>2201</v>
      </c>
      <c r="B348" s="4" t="s">
        <v>277</v>
      </c>
      <c r="C348" s="5">
        <f>SUM(C349:C352)</f>
        <v>28300</v>
      </c>
      <c r="D348" s="5">
        <f>SUM(D349:D352)</f>
        <v>28300</v>
      </c>
      <c r="E348" s="5">
        <f>SUM(E349:E352)</f>
        <v>28300</v>
      </c>
      <c r="H348" s="41">
        <f t="shared" si="28"/>
        <v>28300</v>
      </c>
    </row>
    <row r="349" spans="1:10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  <c r="H349" s="41">
        <f t="shared" si="28"/>
        <v>28000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22500</v>
      </c>
      <c r="D362" s="5">
        <f>SUM(D363:D366)</f>
        <v>22500</v>
      </c>
      <c r="E362" s="5">
        <f>SUM(E363:E366)</f>
        <v>22500</v>
      </c>
      <c r="H362" s="41">
        <f t="shared" si="28"/>
        <v>22500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16500</v>
      </c>
      <c r="D364" s="30">
        <f t="shared" ref="D364:E366" si="36">C364</f>
        <v>16500</v>
      </c>
      <c r="E364" s="30">
        <f t="shared" si="36"/>
        <v>16500</v>
      </c>
      <c r="H364" s="41">
        <f t="shared" si="28"/>
        <v>16500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6500</v>
      </c>
      <c r="D372" s="5">
        <f t="shared" si="37"/>
        <v>6500</v>
      </c>
      <c r="E372" s="5">
        <f t="shared" si="37"/>
        <v>6500</v>
      </c>
      <c r="H372" s="41">
        <f t="shared" si="28"/>
        <v>6500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5400</v>
      </c>
      <c r="D382" s="5">
        <f>SUM(D383:D387)</f>
        <v>5400</v>
      </c>
      <c r="E382" s="5">
        <f>SUM(E383:E387)</f>
        <v>5400</v>
      </c>
      <c r="H382" s="41">
        <f t="shared" si="28"/>
        <v>5400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1400</v>
      </c>
      <c r="D386" s="30">
        <f t="shared" si="40"/>
        <v>1400</v>
      </c>
      <c r="E386" s="30">
        <f t="shared" si="40"/>
        <v>1400</v>
      </c>
      <c r="H386" s="41">
        <f t="shared" ref="H386:H449" si="41">C386</f>
        <v>1400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  <c r="H395" s="41">
        <f t="shared" si="41"/>
        <v>600</v>
      </c>
    </row>
    <row r="396" spans="1:8" outlineLevel="3">
      <c r="A396" s="29"/>
      <c r="B396" s="28" t="s">
        <v>315</v>
      </c>
      <c r="C396" s="30">
        <v>600</v>
      </c>
      <c r="D396" s="30">
        <f t="shared" ref="D396:E398" si="43">C396</f>
        <v>600</v>
      </c>
      <c r="E396" s="30">
        <f t="shared" si="43"/>
        <v>600</v>
      </c>
      <c r="H396" s="41">
        <f t="shared" si="41"/>
        <v>600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800</v>
      </c>
      <c r="D419" s="5">
        <f t="shared" si="47"/>
        <v>800</v>
      </c>
      <c r="E419" s="5">
        <f t="shared" si="47"/>
        <v>800</v>
      </c>
      <c r="H419" s="41">
        <f t="shared" si="41"/>
        <v>800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1"/>
        <v>480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81500</v>
      </c>
      <c r="D429" s="5">
        <f>SUM(D430:D442)</f>
        <v>81500</v>
      </c>
      <c r="E429" s="5">
        <f>SUM(E430:E442)</f>
        <v>81500</v>
      </c>
      <c r="H429" s="41">
        <f t="shared" si="41"/>
        <v>81500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35000</v>
      </c>
      <c r="D431" s="30">
        <f t="shared" ref="D431:E442" si="49">C431</f>
        <v>35000</v>
      </c>
      <c r="E431" s="30">
        <f t="shared" si="49"/>
        <v>35000</v>
      </c>
      <c r="H431" s="41">
        <f t="shared" si="41"/>
        <v>35000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8000</v>
      </c>
      <c r="D433" s="30">
        <f t="shared" si="49"/>
        <v>8000</v>
      </c>
      <c r="E433" s="30">
        <f t="shared" si="49"/>
        <v>8000</v>
      </c>
      <c r="H433" s="41">
        <f t="shared" si="41"/>
        <v>8000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1500</v>
      </c>
      <c r="D436" s="30">
        <f t="shared" si="49"/>
        <v>1500</v>
      </c>
      <c r="E436" s="30">
        <f t="shared" si="49"/>
        <v>1500</v>
      </c>
      <c r="H436" s="41">
        <f t="shared" si="41"/>
        <v>1500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35000</v>
      </c>
      <c r="D441" s="30">
        <f t="shared" si="49"/>
        <v>35000</v>
      </c>
      <c r="E441" s="30">
        <f t="shared" si="49"/>
        <v>35000</v>
      </c>
      <c r="H441" s="41">
        <f t="shared" si="41"/>
        <v>35000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10300</v>
      </c>
      <c r="D444" s="32">
        <f>D445+D454+D455+D459+D462+D463+D468+D474+D477+D480+D481+D450</f>
        <v>10300</v>
      </c>
      <c r="E444" s="32">
        <f>E445+E454+E455+E459+E462+E463+E468+E474+E477+E480+E481+E450</f>
        <v>10300</v>
      </c>
      <c r="H444" s="41">
        <f t="shared" si="41"/>
        <v>10300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</v>
      </c>
      <c r="D445" s="5">
        <f>SUM(D446:D449)</f>
        <v>300</v>
      </c>
      <c r="E445" s="5">
        <f>SUM(E446:E449)</f>
        <v>300</v>
      </c>
      <c r="H445" s="41">
        <f t="shared" si="41"/>
        <v>300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16487.559999999998</v>
      </c>
      <c r="D483" s="35">
        <f>D484+D504+D509+D522+D528+D538</f>
        <v>16487.559999999998</v>
      </c>
      <c r="E483" s="35">
        <f>E484+E504+E509+E522+E528+E538</f>
        <v>16487.559999999998</v>
      </c>
      <c r="G483" s="39" t="s">
        <v>592</v>
      </c>
      <c r="H483" s="41">
        <f t="shared" si="51"/>
        <v>16487.559999999998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11469</v>
      </c>
      <c r="D484" s="32">
        <f>D485+D486+D490+D491+D494+D497+D500+D501+D502+D503</f>
        <v>11469</v>
      </c>
      <c r="E484" s="32">
        <f>E485+E486+E490+E491+E494+E497+E500+E501+E502+E503</f>
        <v>11469</v>
      </c>
      <c r="H484" s="41">
        <f t="shared" si="51"/>
        <v>11469</v>
      </c>
    </row>
    <row r="485" spans="1:10" outlineLevel="2">
      <c r="A485" s="6">
        <v>3302</v>
      </c>
      <c r="B485" s="4" t="s">
        <v>391</v>
      </c>
      <c r="C485" s="5">
        <v>600</v>
      </c>
      <c r="D485" s="5">
        <f>C485</f>
        <v>600</v>
      </c>
      <c r="E485" s="5">
        <f>D485</f>
        <v>600</v>
      </c>
      <c r="H485" s="41">
        <f t="shared" si="51"/>
        <v>600</v>
      </c>
    </row>
    <row r="486" spans="1:10" outlineLevel="2">
      <c r="A486" s="6">
        <v>3302</v>
      </c>
      <c r="B486" s="4" t="s">
        <v>392</v>
      </c>
      <c r="C486" s="5">
        <f>SUM(C487:C489)</f>
        <v>7329</v>
      </c>
      <c r="D486" s="5">
        <f>SUM(D487:D489)</f>
        <v>7329</v>
      </c>
      <c r="E486" s="5">
        <f>SUM(E487:E489)</f>
        <v>7329</v>
      </c>
      <c r="H486" s="41">
        <f t="shared" si="51"/>
        <v>7329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7329</v>
      </c>
      <c r="D488" s="30">
        <f t="shared" ref="D488:E489" si="58">C488</f>
        <v>7329</v>
      </c>
      <c r="E488" s="30">
        <f t="shared" si="58"/>
        <v>7329</v>
      </c>
      <c r="H488" s="41">
        <f t="shared" si="51"/>
        <v>7329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540</v>
      </c>
      <c r="D490" s="5">
        <f>C490</f>
        <v>540</v>
      </c>
      <c r="E490" s="5">
        <f>D490</f>
        <v>540</v>
      </c>
      <c r="H490" s="41">
        <f t="shared" si="51"/>
        <v>540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</v>
      </c>
      <c r="D500" s="5">
        <f t="shared" si="59"/>
        <v>300</v>
      </c>
      <c r="E500" s="5">
        <f t="shared" si="59"/>
        <v>300</v>
      </c>
      <c r="H500" s="41">
        <f t="shared" si="51"/>
        <v>300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1218.56</v>
      </c>
      <c r="D504" s="32">
        <f>SUM(D505:D508)</f>
        <v>1218.56</v>
      </c>
      <c r="E504" s="32">
        <f>SUM(E505:E508)</f>
        <v>1218.56</v>
      </c>
      <c r="H504" s="41">
        <f t="shared" si="51"/>
        <v>1218.56</v>
      </c>
    </row>
    <row r="505" spans="1:12" outlineLevel="2" collapsed="1">
      <c r="A505" s="6">
        <v>3303</v>
      </c>
      <c r="B505" s="4" t="s">
        <v>411</v>
      </c>
      <c r="C505" s="5">
        <v>1018.56</v>
      </c>
      <c r="D505" s="5">
        <f>C505</f>
        <v>1018.56</v>
      </c>
      <c r="E505" s="5">
        <f>D505</f>
        <v>1018.56</v>
      </c>
      <c r="H505" s="41">
        <f t="shared" si="51"/>
        <v>1018.56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60"/>
        <v>200</v>
      </c>
      <c r="E507" s="5">
        <f t="shared" si="60"/>
        <v>200</v>
      </c>
      <c r="H507" s="41">
        <f t="shared" si="51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3500</v>
      </c>
      <c r="D509" s="32">
        <f>D510+D511+D512+D513+D517+D518+D519+D520+D521</f>
        <v>3500</v>
      </c>
      <c r="E509" s="32">
        <f>E510+E511+E512+E513+E517+E518+E519+E520+E521</f>
        <v>3500</v>
      </c>
      <c r="F509" s="51"/>
      <c r="H509" s="41">
        <f t="shared" si="51"/>
        <v>3500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700</v>
      </c>
      <c r="D514" s="30">
        <f t="shared" ref="D514:E521" si="62">C514</f>
        <v>700</v>
      </c>
      <c r="E514" s="30">
        <f t="shared" si="62"/>
        <v>700</v>
      </c>
      <c r="H514" s="41">
        <f t="shared" ref="H514:H577" si="63">C514</f>
        <v>700</v>
      </c>
    </row>
    <row r="515" spans="1:8" ht="15" customHeight="1" outlineLevel="3">
      <c r="A515" s="29"/>
      <c r="B515" s="28" t="s">
        <v>420</v>
      </c>
      <c r="C515" s="30">
        <v>800</v>
      </c>
      <c r="D515" s="30">
        <f t="shared" si="62"/>
        <v>800</v>
      </c>
      <c r="E515" s="30">
        <f t="shared" si="62"/>
        <v>800</v>
      </c>
      <c r="H515" s="41">
        <f t="shared" si="63"/>
        <v>800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17532</v>
      </c>
      <c r="D550" s="36">
        <f>D551</f>
        <v>17532</v>
      </c>
      <c r="E550" s="36">
        <f>E551</f>
        <v>17532</v>
      </c>
      <c r="G550" s="39" t="s">
        <v>59</v>
      </c>
      <c r="H550" s="41">
        <f t="shared" si="63"/>
        <v>17532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17532</v>
      </c>
      <c r="D551" s="33">
        <f>D552+D556</f>
        <v>17532</v>
      </c>
      <c r="E551" s="33">
        <f>E552+E556</f>
        <v>17532</v>
      </c>
      <c r="G551" s="39" t="s">
        <v>594</v>
      </c>
      <c r="H551" s="41">
        <f t="shared" si="63"/>
        <v>17532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17532</v>
      </c>
      <c r="D552" s="32">
        <f>SUM(D553:D555)</f>
        <v>17532</v>
      </c>
      <c r="E552" s="32">
        <f>SUM(E553:E555)</f>
        <v>17532</v>
      </c>
      <c r="H552" s="41">
        <f t="shared" si="63"/>
        <v>17532</v>
      </c>
    </row>
    <row r="553" spans="1:10" outlineLevel="2" collapsed="1">
      <c r="A553" s="6">
        <v>5500</v>
      </c>
      <c r="B553" s="4" t="s">
        <v>458</v>
      </c>
      <c r="C553" s="5">
        <v>17532</v>
      </c>
      <c r="D553" s="5">
        <f t="shared" ref="D553:E555" si="67">C553</f>
        <v>17532</v>
      </c>
      <c r="E553" s="5">
        <f t="shared" si="67"/>
        <v>17532</v>
      </c>
      <c r="H553" s="41">
        <f t="shared" si="63"/>
        <v>17532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559127.88699999999</v>
      </c>
      <c r="D559" s="37">
        <f>D560+D716+D725</f>
        <v>559127.88699999999</v>
      </c>
      <c r="E559" s="37">
        <f>E560+E716+E725</f>
        <v>559127.88699999999</v>
      </c>
      <c r="G559" s="39" t="s">
        <v>62</v>
      </c>
      <c r="H559" s="41">
        <f t="shared" si="63"/>
        <v>559127.88699999999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549051.45499999996</v>
      </c>
      <c r="D560" s="36">
        <f>D561+D638+D642+D645</f>
        <v>549051.45499999996</v>
      </c>
      <c r="E560" s="36">
        <f>E561+E638+E642+E645</f>
        <v>549051.45499999996</v>
      </c>
      <c r="G560" s="39" t="s">
        <v>61</v>
      </c>
      <c r="H560" s="41">
        <f t="shared" si="63"/>
        <v>549051.45499999996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549051.45499999996</v>
      </c>
      <c r="D561" s="38">
        <f>D562+D567+D568+D569+D576+D577+D581+D584+D585+D586+D587+D592+D595+D599+D603+D610+D616+D628</f>
        <v>549051.45499999996</v>
      </c>
      <c r="E561" s="38">
        <f>E562+E567+E568+E569+E576+E577+E581+E584+E585+E586+E587+E592+E595+E599+E603+E610+E616+E628</f>
        <v>549051.45499999996</v>
      </c>
      <c r="G561" s="39" t="s">
        <v>595</v>
      </c>
      <c r="H561" s="41">
        <f t="shared" si="63"/>
        <v>549051.45499999996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36628.856</v>
      </c>
      <c r="D562" s="32">
        <f>SUM(D563:D566)</f>
        <v>36628.856</v>
      </c>
      <c r="E562" s="32">
        <f>SUM(E563:E566)</f>
        <v>36628.856</v>
      </c>
      <c r="H562" s="41">
        <f t="shared" si="63"/>
        <v>36628.856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36628.856</v>
      </c>
      <c r="D566" s="5">
        <f t="shared" si="68"/>
        <v>36628.856</v>
      </c>
      <c r="E566" s="5">
        <f t="shared" si="68"/>
        <v>36628.856</v>
      </c>
      <c r="H566" s="41">
        <f t="shared" si="63"/>
        <v>36628.856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4500</v>
      </c>
      <c r="D569" s="32">
        <f>SUM(D570:D575)</f>
        <v>4500</v>
      </c>
      <c r="E569" s="32">
        <f>SUM(E570:E575)</f>
        <v>4500</v>
      </c>
      <c r="H569" s="41">
        <f t="shared" si="63"/>
        <v>4500</v>
      </c>
    </row>
    <row r="570" spans="1:10" outlineLevel="2">
      <c r="A570" s="7">
        <v>6603</v>
      </c>
      <c r="B570" s="4" t="s">
        <v>474</v>
      </c>
      <c r="C570" s="5">
        <v>2500</v>
      </c>
      <c r="D570" s="5">
        <f>C570</f>
        <v>2500</v>
      </c>
      <c r="E570" s="5">
        <f>D570</f>
        <v>2500</v>
      </c>
      <c r="H570" s="41">
        <f t="shared" si="63"/>
        <v>2500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2000</v>
      </c>
      <c r="D575" s="5">
        <f t="shared" si="69"/>
        <v>2000</v>
      </c>
      <c r="E575" s="5">
        <f t="shared" si="69"/>
        <v>2000</v>
      </c>
      <c r="H575" s="41">
        <f t="shared" si="63"/>
        <v>2000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28870</v>
      </c>
      <c r="D577" s="32">
        <f>SUM(D578:D580)</f>
        <v>28870</v>
      </c>
      <c r="E577" s="32">
        <f>SUM(E578:E580)</f>
        <v>28870</v>
      </c>
      <c r="H577" s="41">
        <f t="shared" si="63"/>
        <v>28870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28870</v>
      </c>
      <c r="D580" s="5">
        <f t="shared" si="70"/>
        <v>28870</v>
      </c>
      <c r="E580" s="5">
        <f t="shared" si="70"/>
        <v>28870</v>
      </c>
      <c r="H580" s="41">
        <f t="shared" si="71"/>
        <v>28870</v>
      </c>
    </row>
    <row r="581" spans="1:8" outlineLevel="1">
      <c r="A581" s="148" t="s">
        <v>485</v>
      </c>
      <c r="B581" s="149"/>
      <c r="C581" s="32">
        <f>SUM(C582:C583)</f>
        <v>1500</v>
      </c>
      <c r="D581" s="32">
        <f>SUM(D582:D583)</f>
        <v>1500</v>
      </c>
      <c r="E581" s="32">
        <f>SUM(E582:E583)</f>
        <v>1500</v>
      </c>
      <c r="H581" s="41">
        <f t="shared" si="71"/>
        <v>1500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1500</v>
      </c>
      <c r="D583" s="5">
        <f t="shared" si="72"/>
        <v>1500</v>
      </c>
      <c r="E583" s="5">
        <f t="shared" si="72"/>
        <v>1500</v>
      </c>
      <c r="H583" s="41">
        <f t="shared" si="71"/>
        <v>1500</v>
      </c>
    </row>
    <row r="584" spans="1:8" outlineLevel="1">
      <c r="A584" s="148" t="s">
        <v>488</v>
      </c>
      <c r="B584" s="149"/>
      <c r="C584" s="32">
        <v>1352.655</v>
      </c>
      <c r="D584" s="32">
        <f t="shared" si="72"/>
        <v>1352.655</v>
      </c>
      <c r="E584" s="32">
        <f t="shared" si="72"/>
        <v>1352.655</v>
      </c>
      <c r="H584" s="41">
        <f t="shared" si="71"/>
        <v>1352.655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2500</v>
      </c>
      <c r="D586" s="32">
        <f t="shared" si="72"/>
        <v>2500</v>
      </c>
      <c r="E586" s="32">
        <f t="shared" si="72"/>
        <v>2500</v>
      </c>
      <c r="H586" s="41">
        <f t="shared" si="71"/>
        <v>2500</v>
      </c>
    </row>
    <row r="587" spans="1:8" outlineLevel="1">
      <c r="A587" s="148" t="s">
        <v>491</v>
      </c>
      <c r="B587" s="149"/>
      <c r="C587" s="32">
        <f>SUM(C588:C591)</f>
        <v>22646</v>
      </c>
      <c r="D587" s="32">
        <f>SUM(D588:D591)</f>
        <v>22646</v>
      </c>
      <c r="E587" s="32">
        <f>SUM(E588:E591)</f>
        <v>22646</v>
      </c>
      <c r="H587" s="41">
        <f t="shared" si="71"/>
        <v>22646</v>
      </c>
    </row>
    <row r="588" spans="1:8" outlineLevel="2">
      <c r="A588" s="7">
        <v>6610</v>
      </c>
      <c r="B588" s="4" t="s">
        <v>492</v>
      </c>
      <c r="C588" s="5">
        <v>2500</v>
      </c>
      <c r="D588" s="5">
        <f>C588</f>
        <v>2500</v>
      </c>
      <c r="E588" s="5">
        <f>D588</f>
        <v>2500</v>
      </c>
      <c r="H588" s="41">
        <f t="shared" si="71"/>
        <v>2500</v>
      </c>
    </row>
    <row r="589" spans="1:8" outlineLevel="2">
      <c r="A589" s="7">
        <v>6610</v>
      </c>
      <c r="B589" s="4" t="s">
        <v>493</v>
      </c>
      <c r="C589" s="5">
        <v>15000</v>
      </c>
      <c r="D589" s="5">
        <f t="shared" ref="D589:E591" si="73">C589</f>
        <v>15000</v>
      </c>
      <c r="E589" s="5">
        <f t="shared" si="73"/>
        <v>15000</v>
      </c>
      <c r="H589" s="41">
        <f t="shared" si="71"/>
        <v>15000</v>
      </c>
    </row>
    <row r="590" spans="1:8" outlineLevel="2">
      <c r="A590" s="7">
        <v>6610</v>
      </c>
      <c r="B590" s="4" t="s">
        <v>494</v>
      </c>
      <c r="C590" s="5">
        <v>5146</v>
      </c>
      <c r="D590" s="5">
        <f t="shared" si="73"/>
        <v>5146</v>
      </c>
      <c r="E590" s="5">
        <f t="shared" si="73"/>
        <v>5146</v>
      </c>
      <c r="H590" s="41">
        <f t="shared" si="71"/>
        <v>5146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102741.8</v>
      </c>
      <c r="D595" s="32">
        <f>SUM(D596:D598)</f>
        <v>102741.8</v>
      </c>
      <c r="E595" s="32">
        <f>SUM(E596:E598)</f>
        <v>102741.8</v>
      </c>
      <c r="H595" s="41">
        <f t="shared" si="71"/>
        <v>102741.8</v>
      </c>
    </row>
    <row r="596" spans="1:8" outlineLevel="2">
      <c r="A596" s="7">
        <v>6612</v>
      </c>
      <c r="B596" s="4" t="s">
        <v>499</v>
      </c>
      <c r="C596" s="5">
        <v>100241.8</v>
      </c>
      <c r="D596" s="5">
        <f>C596</f>
        <v>100241.8</v>
      </c>
      <c r="E596" s="5">
        <f>D596</f>
        <v>100241.8</v>
      </c>
      <c r="H596" s="41">
        <f t="shared" si="71"/>
        <v>100241.8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2500</v>
      </c>
      <c r="D598" s="5">
        <f t="shared" si="74"/>
        <v>2500</v>
      </c>
      <c r="E598" s="5">
        <f t="shared" si="74"/>
        <v>2500</v>
      </c>
      <c r="H598" s="41">
        <f t="shared" si="71"/>
        <v>2500</v>
      </c>
    </row>
    <row r="599" spans="1:8" outlineLevel="1">
      <c r="A599" s="148" t="s">
        <v>503</v>
      </c>
      <c r="B599" s="149"/>
      <c r="C599" s="32">
        <f>SUM(C600:C602)</f>
        <v>205941</v>
      </c>
      <c r="D599" s="32">
        <f>SUM(D600:D602)</f>
        <v>205941</v>
      </c>
      <c r="E599" s="32">
        <f>SUM(E600:E602)</f>
        <v>205941</v>
      </c>
      <c r="H599" s="41">
        <f t="shared" si="71"/>
        <v>205941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203441</v>
      </c>
      <c r="D601" s="5">
        <f t="shared" si="75"/>
        <v>203441</v>
      </c>
      <c r="E601" s="5">
        <f t="shared" si="75"/>
        <v>203441</v>
      </c>
      <c r="H601" s="41">
        <f t="shared" si="71"/>
        <v>203441</v>
      </c>
    </row>
    <row r="602" spans="1:8" outlineLevel="2">
      <c r="A602" s="7">
        <v>6613</v>
      </c>
      <c r="B602" s="4" t="s">
        <v>501</v>
      </c>
      <c r="C602" s="5">
        <v>2500</v>
      </c>
      <c r="D602" s="5">
        <f t="shared" si="75"/>
        <v>2500</v>
      </c>
      <c r="E602" s="5">
        <f t="shared" si="75"/>
        <v>2500</v>
      </c>
      <c r="H602" s="41">
        <f t="shared" si="71"/>
        <v>2500</v>
      </c>
    </row>
    <row r="603" spans="1:8" outlineLevel="1">
      <c r="A603" s="148" t="s">
        <v>506</v>
      </c>
      <c r="B603" s="149"/>
      <c r="C603" s="32">
        <f>SUM(C604:C609)</f>
        <v>1500</v>
      </c>
      <c r="D603" s="32">
        <f>SUM(D604:D609)</f>
        <v>1500</v>
      </c>
      <c r="E603" s="32">
        <f>SUM(E604:E609)</f>
        <v>1500</v>
      </c>
      <c r="H603" s="41">
        <f t="shared" si="71"/>
        <v>1500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1500</v>
      </c>
      <c r="D609" s="5">
        <f t="shared" si="76"/>
        <v>1500</v>
      </c>
      <c r="E609" s="5">
        <f t="shared" si="76"/>
        <v>1500</v>
      </c>
      <c r="H609" s="41">
        <f t="shared" si="71"/>
        <v>1500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140871.144</v>
      </c>
      <c r="D616" s="32">
        <f>SUM(D617:D627)</f>
        <v>140871.144</v>
      </c>
      <c r="E616" s="32">
        <f>SUM(E617:E627)</f>
        <v>140871.144</v>
      </c>
      <c r="H616" s="41">
        <f t="shared" si="71"/>
        <v>140871.144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138371.144</v>
      </c>
      <c r="D620" s="5">
        <f t="shared" si="78"/>
        <v>138371.144</v>
      </c>
      <c r="E620" s="5">
        <f t="shared" si="78"/>
        <v>138371.144</v>
      </c>
      <c r="H620" s="41">
        <f t="shared" si="71"/>
        <v>138371.144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2500</v>
      </c>
      <c r="D627" s="5">
        <f t="shared" si="78"/>
        <v>2500</v>
      </c>
      <c r="E627" s="5">
        <f t="shared" si="78"/>
        <v>2500</v>
      </c>
      <c r="H627" s="41">
        <f t="shared" si="71"/>
        <v>2500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10076.432000000001</v>
      </c>
      <c r="D716" s="36">
        <f>D717</f>
        <v>10076.432000000001</v>
      </c>
      <c r="E716" s="36">
        <f>E717</f>
        <v>10076.432000000001</v>
      </c>
      <c r="G716" s="39" t="s">
        <v>66</v>
      </c>
      <c r="H716" s="41">
        <f t="shared" si="92"/>
        <v>10076.432000000001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10076.432000000001</v>
      </c>
      <c r="D717" s="33">
        <f>D718+D722</f>
        <v>10076.432000000001</v>
      </c>
      <c r="E717" s="33">
        <f>E718+E722</f>
        <v>10076.432000000001</v>
      </c>
      <c r="G717" s="39" t="s">
        <v>599</v>
      </c>
      <c r="H717" s="41">
        <f t="shared" si="92"/>
        <v>10076.432000000001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10076.432000000001</v>
      </c>
      <c r="D718" s="31">
        <f>SUM(D719:D721)</f>
        <v>10076.432000000001</v>
      </c>
      <c r="E718" s="31">
        <f>SUM(E719:E721)</f>
        <v>10076.432000000001</v>
      </c>
      <c r="H718" s="41">
        <f t="shared" si="92"/>
        <v>10076.432000000001</v>
      </c>
    </row>
    <row r="719" spans="1:10" ht="15" customHeight="1" outlineLevel="2">
      <c r="A719" s="6">
        <v>10950</v>
      </c>
      <c r="B719" s="4" t="s">
        <v>572</v>
      </c>
      <c r="C719" s="5">
        <v>10076.432000000001</v>
      </c>
      <c r="D719" s="5">
        <f>C719</f>
        <v>10076.432000000001</v>
      </c>
      <c r="E719" s="5">
        <f>D719</f>
        <v>10076.432000000001</v>
      </c>
      <c r="H719" s="41">
        <f t="shared" si="92"/>
        <v>10076.432000000001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4" zoomScale="120" zoomScaleNormal="120" workbookViewId="0">
      <selection activeCell="H244" sqref="H244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7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848914.94200000004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699250</v>
      </c>
      <c r="D2" s="26">
        <f>D3+D67</f>
        <v>699250</v>
      </c>
      <c r="E2" s="26">
        <f>E3+E67</f>
        <v>699250</v>
      </c>
      <c r="G2" s="39" t="s">
        <v>60</v>
      </c>
      <c r="H2" s="41">
        <f>C2</f>
        <v>699250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224600</v>
      </c>
      <c r="D3" s="23">
        <f>D4+D11+D38+D61</f>
        <v>224600</v>
      </c>
      <c r="E3" s="23">
        <f>E4+E11+E38+E61</f>
        <v>224600</v>
      </c>
      <c r="G3" s="39" t="s">
        <v>57</v>
      </c>
      <c r="H3" s="41">
        <f t="shared" ref="H3:H66" si="0">C3</f>
        <v>224600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57000</v>
      </c>
      <c r="D4" s="21">
        <f>SUM(D5:D10)</f>
        <v>57000</v>
      </c>
      <c r="E4" s="21">
        <f>SUM(E5:E10)</f>
        <v>57000</v>
      </c>
      <c r="F4" s="17"/>
      <c r="G4" s="39" t="s">
        <v>53</v>
      </c>
      <c r="H4" s="41">
        <f t="shared" si="0"/>
        <v>57000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23500</v>
      </c>
      <c r="D7" s="2">
        <f t="shared" si="1"/>
        <v>23500</v>
      </c>
      <c r="E7" s="2">
        <f t="shared" si="1"/>
        <v>23500</v>
      </c>
      <c r="F7" s="17"/>
      <c r="G7" s="17"/>
      <c r="H7" s="41">
        <f t="shared" si="0"/>
        <v>23500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147600</v>
      </c>
      <c r="D11" s="21">
        <f>SUM(D12:D37)</f>
        <v>147600</v>
      </c>
      <c r="E11" s="21">
        <f>SUM(E12:E37)</f>
        <v>147600</v>
      </c>
      <c r="F11" s="17"/>
      <c r="G11" s="39" t="s">
        <v>54</v>
      </c>
      <c r="H11" s="41">
        <f t="shared" si="0"/>
        <v>147600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140300</v>
      </c>
      <c r="D12" s="2">
        <f>C12</f>
        <v>140300</v>
      </c>
      <c r="E12" s="2">
        <f>D12</f>
        <v>140300</v>
      </c>
      <c r="H12" s="41">
        <f t="shared" si="0"/>
        <v>140300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3200</v>
      </c>
      <c r="D14" s="2">
        <f t="shared" si="2"/>
        <v>3200</v>
      </c>
      <c r="E14" s="2">
        <f t="shared" si="2"/>
        <v>3200</v>
      </c>
      <c r="H14" s="41">
        <f t="shared" si="0"/>
        <v>3200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</v>
      </c>
      <c r="D21" s="2">
        <f t="shared" si="2"/>
        <v>500</v>
      </c>
      <c r="E21" s="2">
        <f t="shared" si="2"/>
        <v>500</v>
      </c>
      <c r="H21" s="41">
        <f t="shared" si="0"/>
        <v>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1900</v>
      </c>
      <c r="D37" s="2">
        <f t="shared" si="3"/>
        <v>1900</v>
      </c>
      <c r="E37" s="2">
        <f t="shared" si="3"/>
        <v>1900</v>
      </c>
      <c r="H37" s="41">
        <f t="shared" si="0"/>
        <v>1900</v>
      </c>
    </row>
    <row r="38" spans="1:10">
      <c r="A38" s="159" t="s">
        <v>145</v>
      </c>
      <c r="B38" s="160"/>
      <c r="C38" s="21">
        <f>SUM(C39:C60)</f>
        <v>20000</v>
      </c>
      <c r="D38" s="21">
        <f>SUM(D39:D60)</f>
        <v>20000</v>
      </c>
      <c r="E38" s="21">
        <f>SUM(E39:E60)</f>
        <v>20000</v>
      </c>
      <c r="G38" s="39" t="s">
        <v>55</v>
      </c>
      <c r="H38" s="41">
        <f t="shared" si="0"/>
        <v>20000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2600</v>
      </c>
      <c r="D39" s="2">
        <f>C39</f>
        <v>2600</v>
      </c>
      <c r="E39" s="2">
        <f>D39</f>
        <v>2600</v>
      </c>
      <c r="H39" s="41">
        <f t="shared" si="0"/>
        <v>2600</v>
      </c>
    </row>
    <row r="40" spans="1:10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</v>
      </c>
      <c r="D44" s="2">
        <f t="shared" si="4"/>
        <v>50</v>
      </c>
      <c r="E44" s="2">
        <f t="shared" si="4"/>
        <v>50</v>
      </c>
      <c r="H44" s="41">
        <f t="shared" si="0"/>
        <v>50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1">
        <f t="shared" si="0"/>
        <v>200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474650</v>
      </c>
      <c r="D67" s="25">
        <f>D97+D68</f>
        <v>474650</v>
      </c>
      <c r="E67" s="25">
        <f>E97+E68</f>
        <v>474650</v>
      </c>
      <c r="G67" s="39" t="s">
        <v>59</v>
      </c>
      <c r="H67" s="41">
        <f t="shared" ref="H67:H130" si="7">C67</f>
        <v>474650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34050</v>
      </c>
      <c r="D68" s="21">
        <f>SUM(D69:D96)</f>
        <v>34050</v>
      </c>
      <c r="E68" s="21">
        <f>SUM(E69:E96)</f>
        <v>34050</v>
      </c>
      <c r="G68" s="39" t="s">
        <v>56</v>
      </c>
      <c r="H68" s="41">
        <f t="shared" si="7"/>
        <v>34050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2600</v>
      </c>
      <c r="D80" s="2">
        <f t="shared" si="8"/>
        <v>2600</v>
      </c>
      <c r="E80" s="2">
        <f t="shared" si="8"/>
        <v>2600</v>
      </c>
      <c r="H80" s="41">
        <f t="shared" si="7"/>
        <v>2600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6450</v>
      </c>
      <c r="D88" s="2">
        <f t="shared" si="9"/>
        <v>6450</v>
      </c>
      <c r="E88" s="2">
        <f t="shared" si="9"/>
        <v>6450</v>
      </c>
      <c r="H88" s="41">
        <f t="shared" si="7"/>
        <v>6450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440600</v>
      </c>
      <c r="D97" s="21">
        <f>SUM(D98:D113)</f>
        <v>440600</v>
      </c>
      <c r="E97" s="21">
        <f>SUM(E98:E113)</f>
        <v>440600</v>
      </c>
      <c r="G97" s="39" t="s">
        <v>58</v>
      </c>
      <c r="H97" s="41">
        <f t="shared" si="7"/>
        <v>440600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1">
        <f t="shared" si="7"/>
        <v>190000</v>
      </c>
    </row>
    <row r="99" spans="1:10" ht="15" customHeight="1" outlineLevel="1">
      <c r="A99" s="3">
        <v>6002</v>
      </c>
      <c r="B99" s="1" t="s">
        <v>185</v>
      </c>
      <c r="C99" s="2">
        <v>250000</v>
      </c>
      <c r="D99" s="2">
        <f t="shared" ref="D99:E113" si="10">C99</f>
        <v>250000</v>
      </c>
      <c r="E99" s="2">
        <f t="shared" si="10"/>
        <v>250000</v>
      </c>
      <c r="H99" s="41">
        <f t="shared" si="7"/>
        <v>250000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</v>
      </c>
      <c r="D103" s="2">
        <f t="shared" si="10"/>
        <v>150</v>
      </c>
      <c r="E103" s="2">
        <f t="shared" si="10"/>
        <v>150</v>
      </c>
      <c r="H103" s="41">
        <f t="shared" si="7"/>
        <v>150</v>
      </c>
    </row>
    <row r="104" spans="1:10" ht="15" customHeight="1" outlineLevel="1">
      <c r="A104" s="3">
        <v>6007</v>
      </c>
      <c r="B104" s="1" t="s">
        <v>27</v>
      </c>
      <c r="C104" s="2">
        <v>150</v>
      </c>
      <c r="D104" s="2">
        <f t="shared" si="10"/>
        <v>150</v>
      </c>
      <c r="E104" s="2">
        <f t="shared" si="10"/>
        <v>150</v>
      </c>
      <c r="H104" s="41">
        <f t="shared" si="7"/>
        <v>150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149664.94199999998</v>
      </c>
      <c r="D114" s="26">
        <f>D115+D152+D177</f>
        <v>149664.94199999998</v>
      </c>
      <c r="E114" s="26">
        <f>E115+E152+E177</f>
        <v>149664.94199999998</v>
      </c>
      <c r="G114" s="39" t="s">
        <v>62</v>
      </c>
      <c r="H114" s="41">
        <f t="shared" si="7"/>
        <v>149664.94199999998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149664.94199999998</v>
      </c>
      <c r="D115" s="23">
        <f>D116+D135</f>
        <v>149664.94199999998</v>
      </c>
      <c r="E115" s="23">
        <f>E116+E135</f>
        <v>149664.94199999998</v>
      </c>
      <c r="G115" s="39" t="s">
        <v>61</v>
      </c>
      <c r="H115" s="41">
        <f t="shared" si="7"/>
        <v>149664.94199999998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149664.94199999998</v>
      </c>
      <c r="D135" s="21">
        <f>D136+D140+D143+D146+D149</f>
        <v>149664.94199999998</v>
      </c>
      <c r="E135" s="21">
        <f>E136+E140+E143+E146+E149</f>
        <v>149664.94199999998</v>
      </c>
      <c r="G135" s="39" t="s">
        <v>584</v>
      </c>
      <c r="H135" s="41">
        <f t="shared" si="11"/>
        <v>149664.94199999998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149664.94199999998</v>
      </c>
      <c r="D136" s="2">
        <f>D137+D138+D139</f>
        <v>149664.94199999998</v>
      </c>
      <c r="E136" s="2">
        <f>E137+E138+E139</f>
        <v>149664.94199999998</v>
      </c>
      <c r="H136" s="41">
        <f t="shared" si="11"/>
        <v>149664.94199999998</v>
      </c>
    </row>
    <row r="137" spans="1:10" ht="15" customHeight="1" outlineLevel="2">
      <c r="A137" s="130"/>
      <c r="B137" s="129" t="s">
        <v>855</v>
      </c>
      <c r="C137" s="128">
        <v>32886.392</v>
      </c>
      <c r="D137" s="128">
        <f>C137</f>
        <v>32886.392</v>
      </c>
      <c r="E137" s="128">
        <f>D137</f>
        <v>32886.392</v>
      </c>
      <c r="H137" s="41">
        <f t="shared" si="11"/>
        <v>32886.392</v>
      </c>
    </row>
    <row r="138" spans="1:10" ht="15" customHeight="1" outlineLevel="2">
      <c r="A138" s="130"/>
      <c r="B138" s="129" t="s">
        <v>862</v>
      </c>
      <c r="C138" s="128">
        <v>80000</v>
      </c>
      <c r="D138" s="128">
        <f t="shared" ref="D138:E139" si="12">C138</f>
        <v>80000</v>
      </c>
      <c r="E138" s="128">
        <f t="shared" si="12"/>
        <v>80000</v>
      </c>
      <c r="H138" s="41">
        <f t="shared" si="11"/>
        <v>80000</v>
      </c>
    </row>
    <row r="139" spans="1:10" ht="15" customHeight="1" outlineLevel="2">
      <c r="A139" s="130"/>
      <c r="B139" s="129" t="s">
        <v>861</v>
      </c>
      <c r="C139" s="128">
        <v>36778.550000000003</v>
      </c>
      <c r="D139" s="128">
        <f t="shared" si="12"/>
        <v>36778.550000000003</v>
      </c>
      <c r="E139" s="128">
        <f t="shared" si="12"/>
        <v>36778.550000000003</v>
      </c>
      <c r="H139" s="41">
        <f t="shared" si="11"/>
        <v>36778.550000000003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848914.94200000004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684250</v>
      </c>
      <c r="D257" s="37">
        <f>D258+D550</f>
        <v>488158.71999999997</v>
      </c>
      <c r="E257" s="37">
        <f>E258+E550</f>
        <v>488158.71999999997</v>
      </c>
      <c r="G257" s="39" t="s">
        <v>60</v>
      </c>
      <c r="H257" s="41">
        <f>C257</f>
        <v>684250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666718</v>
      </c>
      <c r="D258" s="36">
        <f>D259+D339+D483+D547</f>
        <v>470626.72</v>
      </c>
      <c r="E258" s="36">
        <f>E259+E339+E483+E547</f>
        <v>470626.72</v>
      </c>
      <c r="G258" s="39" t="s">
        <v>57</v>
      </c>
      <c r="H258" s="41">
        <f t="shared" ref="H258:H321" si="21">C258</f>
        <v>666718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336718.28</v>
      </c>
      <c r="D259" s="33">
        <f>D260+D263+D314</f>
        <v>140627</v>
      </c>
      <c r="E259" s="33">
        <f>E260+E263+E314</f>
        <v>140627</v>
      </c>
      <c r="G259" s="39" t="s">
        <v>590</v>
      </c>
      <c r="H259" s="41">
        <f t="shared" si="21"/>
        <v>336718.28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48" t="s">
        <v>269</v>
      </c>
      <c r="B263" s="149"/>
      <c r="C263" s="32">
        <f>C264+C265+C289+C296+C298+C302+C305+C308+C313</f>
        <v>334126.28000000003</v>
      </c>
      <c r="D263" s="32">
        <f>D264+D265+D289+D296+D298+D302+D305+D308+D313</f>
        <v>138035</v>
      </c>
      <c r="E263" s="32">
        <f>E264+E265+E289+E296+E298+E302+E305+E308+E313</f>
        <v>138035</v>
      </c>
      <c r="H263" s="41">
        <f t="shared" si="21"/>
        <v>334126.28000000003</v>
      </c>
    </row>
    <row r="264" spans="1:10" outlineLevel="2">
      <c r="A264" s="6">
        <v>1101</v>
      </c>
      <c r="B264" s="4" t="s">
        <v>34</v>
      </c>
      <c r="C264" s="5">
        <v>127635</v>
      </c>
      <c r="D264" s="5">
        <f>C264</f>
        <v>127635</v>
      </c>
      <c r="E264" s="5">
        <f>D264</f>
        <v>127635</v>
      </c>
      <c r="H264" s="41">
        <f t="shared" si="21"/>
        <v>127635</v>
      </c>
    </row>
    <row r="265" spans="1:10" outlineLevel="2">
      <c r="A265" s="6">
        <v>1101</v>
      </c>
      <c r="B265" s="4" t="s">
        <v>35</v>
      </c>
      <c r="C265" s="5">
        <v>120846</v>
      </c>
      <c r="D265" s="5">
        <f>SUM(D266:D288)</f>
        <v>0</v>
      </c>
      <c r="E265" s="5">
        <f>SUM(E266:E288)</f>
        <v>0</v>
      </c>
      <c r="H265" s="41">
        <f t="shared" si="21"/>
        <v>120846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10878</v>
      </c>
      <c r="D289" s="5">
        <f>SUM(D290:D295)</f>
        <v>0</v>
      </c>
      <c r="E289" s="5">
        <f>SUM(E290:E295)</f>
        <v>0</v>
      </c>
      <c r="H289" s="41">
        <f t="shared" si="21"/>
        <v>10878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8294</v>
      </c>
      <c r="D298" s="5">
        <f>SUM(D299:D301)</f>
        <v>0</v>
      </c>
      <c r="E298" s="5">
        <f>SUM(E299:E301)</f>
        <v>0</v>
      </c>
      <c r="H298" s="41">
        <f t="shared" si="21"/>
        <v>8294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</v>
      </c>
      <c r="D302" s="5">
        <f>SUM(D303:D304)</f>
        <v>0</v>
      </c>
      <c r="E302" s="5">
        <f>SUM(E303:E304)</f>
        <v>0</v>
      </c>
      <c r="H302" s="41">
        <f t="shared" si="21"/>
        <v>400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4873.28</v>
      </c>
      <c r="D305" s="5">
        <f>SUM(D306:D307)</f>
        <v>0</v>
      </c>
      <c r="E305" s="5">
        <f>SUM(E306:E307)</f>
        <v>0</v>
      </c>
      <c r="H305" s="41">
        <f t="shared" si="21"/>
        <v>4873.28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50500</v>
      </c>
      <c r="D308" s="5">
        <f>SUM(D309:D312)</f>
        <v>0</v>
      </c>
      <c r="E308" s="5">
        <f>SUM(E309:E312)</f>
        <v>0</v>
      </c>
      <c r="H308" s="41">
        <f t="shared" si="21"/>
        <v>50500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10400</v>
      </c>
      <c r="D313" s="5">
        <f>C313</f>
        <v>10400</v>
      </c>
      <c r="E313" s="5">
        <f>D313</f>
        <v>10400</v>
      </c>
      <c r="H313" s="41">
        <f t="shared" si="21"/>
        <v>10400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298480</v>
      </c>
      <c r="D339" s="33">
        <f>D340+D444+D482</f>
        <v>298480</v>
      </c>
      <c r="E339" s="33">
        <f>E340+E444+E482</f>
        <v>298480</v>
      </c>
      <c r="G339" s="39" t="s">
        <v>591</v>
      </c>
      <c r="H339" s="41">
        <f t="shared" si="28"/>
        <v>298480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286980</v>
      </c>
      <c r="D340" s="32">
        <f>D341+D342+D343+D344+D347+D348+D353+D356+D357+D362+D367+BH290668+D371+D372+D373+D376+D377+D378+D382+D388+D391+D392+D395+D398+D399+D404+D407+D408+D409+D412+D415+D416+D419+D420+D421+D422+D429+D443</f>
        <v>286980</v>
      </c>
      <c r="E340" s="32">
        <f>E341+E342+E343+E344+E347+E348+E353+E356+E357+E362+E367+BI290668+E371+E372+E373+E376+E377+E378+E382+E388+E391+E392+E395+E398+E399+E404+E407+E408+E409+E412+E415+E416+E419+E420+E421+E422+E429+E443</f>
        <v>286980</v>
      </c>
      <c r="H340" s="41">
        <f t="shared" si="28"/>
        <v>286980</v>
      </c>
    </row>
    <row r="341" spans="1:10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75000</v>
      </c>
      <c r="D343" s="5">
        <f t="shared" si="31"/>
        <v>75000</v>
      </c>
      <c r="E343" s="5">
        <f t="shared" si="31"/>
        <v>75000</v>
      </c>
      <c r="H343" s="41">
        <f t="shared" si="28"/>
        <v>75000</v>
      </c>
    </row>
    <row r="344" spans="1:10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outlineLevel="3">
      <c r="A346" s="29"/>
      <c r="B346" s="28" t="s">
        <v>275</v>
      </c>
      <c r="C346" s="30">
        <v>6500</v>
      </c>
      <c r="D346" s="30">
        <f t="shared" si="32"/>
        <v>6500</v>
      </c>
      <c r="E346" s="30">
        <f t="shared" si="32"/>
        <v>6500</v>
      </c>
      <c r="H346" s="41">
        <f t="shared" si="28"/>
        <v>6500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35300</v>
      </c>
      <c r="D348" s="5">
        <f>SUM(D349:D352)</f>
        <v>35300</v>
      </c>
      <c r="E348" s="5">
        <f>SUM(E349:E352)</f>
        <v>35300</v>
      </c>
      <c r="H348" s="41">
        <f t="shared" si="28"/>
        <v>35300</v>
      </c>
    </row>
    <row r="349" spans="1:10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28"/>
        <v>8000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26000</v>
      </c>
      <c r="D362" s="5">
        <f>SUM(D363:D366)</f>
        <v>26000</v>
      </c>
      <c r="E362" s="5">
        <f>SUM(E363:E366)</f>
        <v>26000</v>
      </c>
      <c r="H362" s="41">
        <f t="shared" si="28"/>
        <v>26000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0</v>
      </c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6500</v>
      </c>
      <c r="D372" s="5">
        <f t="shared" si="37"/>
        <v>6500</v>
      </c>
      <c r="E372" s="5">
        <f t="shared" si="37"/>
        <v>6500</v>
      </c>
      <c r="H372" s="41">
        <f t="shared" si="28"/>
        <v>6500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  <c r="H395" s="41">
        <f t="shared" si="41"/>
        <v>600</v>
      </c>
    </row>
    <row r="396" spans="1:8" outlineLevel="3">
      <c r="A396" s="29"/>
      <c r="B396" s="28" t="s">
        <v>315</v>
      </c>
      <c r="C396" s="30">
        <v>600</v>
      </c>
      <c r="D396" s="30">
        <f t="shared" ref="D396:E398" si="43">C396</f>
        <v>600</v>
      </c>
      <c r="E396" s="30">
        <f t="shared" si="43"/>
        <v>600</v>
      </c>
      <c r="H396" s="41">
        <f t="shared" si="41"/>
        <v>600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800</v>
      </c>
      <c r="D419" s="5">
        <f t="shared" si="47"/>
        <v>800</v>
      </c>
      <c r="E419" s="5">
        <f t="shared" si="47"/>
        <v>800</v>
      </c>
      <c r="H419" s="41">
        <f t="shared" si="41"/>
        <v>800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61500</v>
      </c>
      <c r="D429" s="5">
        <f>SUM(D430:D442)</f>
        <v>61500</v>
      </c>
      <c r="E429" s="5">
        <f>SUM(E430:E442)</f>
        <v>61500</v>
      </c>
      <c r="H429" s="41">
        <f t="shared" si="41"/>
        <v>61500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8000</v>
      </c>
      <c r="D433" s="30">
        <f t="shared" si="49"/>
        <v>8000</v>
      </c>
      <c r="E433" s="30">
        <f t="shared" si="49"/>
        <v>8000</v>
      </c>
      <c r="H433" s="41">
        <f t="shared" si="41"/>
        <v>8000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1500</v>
      </c>
      <c r="D436" s="30">
        <f t="shared" si="49"/>
        <v>1500</v>
      </c>
      <c r="E436" s="30">
        <f t="shared" si="49"/>
        <v>1500</v>
      </c>
      <c r="H436" s="41">
        <f t="shared" si="41"/>
        <v>1500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11500</v>
      </c>
      <c r="D444" s="32">
        <f>D445+D454+D455+D459+D462+D463+D468+D474+D477+D480+D481+D450</f>
        <v>11500</v>
      </c>
      <c r="E444" s="32">
        <f>E445+E454+E455+E459+E462+E463+E468+E474+E477+E480+E481+E450</f>
        <v>11500</v>
      </c>
      <c r="H444" s="41">
        <f t="shared" si="41"/>
        <v>11500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20500</v>
      </c>
      <c r="D483" s="35">
        <f>D484+D504+D509+D522+D528+D538</f>
        <v>20500</v>
      </c>
      <c r="E483" s="35">
        <f>E484+E504+E509+E522+E528+E538</f>
        <v>20500</v>
      </c>
      <c r="G483" s="39" t="s">
        <v>592</v>
      </c>
      <c r="H483" s="41">
        <f t="shared" si="51"/>
        <v>20500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13200</v>
      </c>
      <c r="D484" s="32">
        <f>D485+D486+D490+D491+D494+D497+D500+D501+D502+D503</f>
        <v>13200</v>
      </c>
      <c r="E484" s="32">
        <f>E485+E486+E490+E491+E494+E497+E500+E501+E502+E503</f>
        <v>13200</v>
      </c>
      <c r="H484" s="41">
        <f t="shared" si="51"/>
        <v>13200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4000</v>
      </c>
      <c r="D490" s="5">
        <f>C490</f>
        <v>4000</v>
      </c>
      <c r="E490" s="5">
        <f>D490</f>
        <v>4000</v>
      </c>
      <c r="H490" s="41">
        <f t="shared" si="51"/>
        <v>4000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9"/>
        <v>100</v>
      </c>
      <c r="E499" s="30">
        <f t="shared" si="59"/>
        <v>100</v>
      </c>
      <c r="H499" s="41">
        <f t="shared" si="51"/>
        <v>100</v>
      </c>
    </row>
    <row r="500" spans="1:12" outlineLevel="2">
      <c r="A500" s="6">
        <v>3302</v>
      </c>
      <c r="B500" s="4" t="s">
        <v>406</v>
      </c>
      <c r="C500" s="5">
        <v>300</v>
      </c>
      <c r="D500" s="5">
        <f t="shared" si="59"/>
        <v>300</v>
      </c>
      <c r="E500" s="5">
        <f t="shared" si="59"/>
        <v>300</v>
      </c>
      <c r="H500" s="41">
        <f t="shared" si="51"/>
        <v>300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4500</v>
      </c>
      <c r="D509" s="32">
        <f>D510+D511+D512+D513+D517+D518+D519+D520+D521</f>
        <v>4500</v>
      </c>
      <c r="E509" s="32">
        <f>E510+E511+E512+E513+E517+E518+E519+E520+E521</f>
        <v>4500</v>
      </c>
      <c r="F509" s="51"/>
      <c r="H509" s="41">
        <f t="shared" si="51"/>
        <v>4500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700</v>
      </c>
      <c r="D514" s="30">
        <f t="shared" ref="D514:E521" si="62">C514</f>
        <v>700</v>
      </c>
      <c r="E514" s="30">
        <f t="shared" si="62"/>
        <v>700</v>
      </c>
      <c r="H514" s="41">
        <f t="shared" ref="H514:H577" si="63">C514</f>
        <v>700</v>
      </c>
    </row>
    <row r="515" spans="1:8" ht="15" customHeight="1" outlineLevel="3">
      <c r="A515" s="29"/>
      <c r="B515" s="28" t="s">
        <v>420</v>
      </c>
      <c r="C515" s="30">
        <v>800</v>
      </c>
      <c r="D515" s="30">
        <f t="shared" si="62"/>
        <v>800</v>
      </c>
      <c r="E515" s="30">
        <f t="shared" si="62"/>
        <v>800</v>
      </c>
      <c r="H515" s="41">
        <f t="shared" si="63"/>
        <v>800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11019.72</v>
      </c>
      <c r="D547" s="35">
        <f>D548+D549</f>
        <v>11019.72</v>
      </c>
      <c r="E547" s="35">
        <f>E548+E549</f>
        <v>11019.72</v>
      </c>
      <c r="G547" s="39" t="s">
        <v>593</v>
      </c>
      <c r="H547" s="41">
        <f t="shared" si="63"/>
        <v>11019.72</v>
      </c>
      <c r="I547" s="42"/>
      <c r="J547" s="40" t="b">
        <f>AND(H547=I547)</f>
        <v>0</v>
      </c>
    </row>
    <row r="548" spans="1:10" outlineLevel="1">
      <c r="A548" s="148" t="s">
        <v>450</v>
      </c>
      <c r="B548" s="149"/>
      <c r="C548" s="32">
        <v>11019.72</v>
      </c>
      <c r="D548" s="32">
        <f>C548</f>
        <v>11019.72</v>
      </c>
      <c r="E548" s="32">
        <f>D548</f>
        <v>11019.72</v>
      </c>
      <c r="H548" s="41">
        <f t="shared" si="63"/>
        <v>11019.72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17532</v>
      </c>
      <c r="D550" s="36">
        <f>D551</f>
        <v>17532</v>
      </c>
      <c r="E550" s="36">
        <f>E551</f>
        <v>17532</v>
      </c>
      <c r="G550" s="39" t="s">
        <v>59</v>
      </c>
      <c r="H550" s="41">
        <f t="shared" si="63"/>
        <v>17532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17532</v>
      </c>
      <c r="D551" s="33">
        <f>D552+D556</f>
        <v>17532</v>
      </c>
      <c r="E551" s="33">
        <f>E552+E556</f>
        <v>17532</v>
      </c>
      <c r="G551" s="39" t="s">
        <v>594</v>
      </c>
      <c r="H551" s="41">
        <f t="shared" si="63"/>
        <v>17532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17532</v>
      </c>
      <c r="D552" s="32">
        <f>SUM(D553:D555)</f>
        <v>17532</v>
      </c>
      <c r="E552" s="32">
        <f>SUM(E553:E555)</f>
        <v>17532</v>
      </c>
      <c r="H552" s="41">
        <f t="shared" si="63"/>
        <v>17532</v>
      </c>
    </row>
    <row r="553" spans="1:10" outlineLevel="2" collapsed="1">
      <c r="A553" s="6">
        <v>5500</v>
      </c>
      <c r="B553" s="4" t="s">
        <v>458</v>
      </c>
      <c r="C553" s="5">
        <v>17532</v>
      </c>
      <c r="D553" s="5">
        <f t="shared" ref="D553:E555" si="67">C553</f>
        <v>17532</v>
      </c>
      <c r="E553" s="5">
        <f t="shared" si="67"/>
        <v>17532</v>
      </c>
      <c r="H553" s="41">
        <f t="shared" si="63"/>
        <v>17532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164664.94200000001</v>
      </c>
      <c r="D559" s="37">
        <f>D560+D716+D725</f>
        <v>164664.94200000001</v>
      </c>
      <c r="E559" s="37">
        <f>E560+E716+E725</f>
        <v>164664.94200000001</v>
      </c>
      <c r="G559" s="39" t="s">
        <v>62</v>
      </c>
      <c r="H559" s="41">
        <f t="shared" si="63"/>
        <v>164664.94200000001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149664.94200000001</v>
      </c>
      <c r="D560" s="36">
        <f>D561+D638+D642+D645</f>
        <v>149664.94200000001</v>
      </c>
      <c r="E560" s="36">
        <f>E561+E638+E642+E645</f>
        <v>149664.94200000001</v>
      </c>
      <c r="G560" s="39" t="s">
        <v>61</v>
      </c>
      <c r="H560" s="41">
        <f t="shared" si="63"/>
        <v>149664.94200000001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101000</v>
      </c>
      <c r="D561" s="38">
        <f>D562+D567+D568+D569+D576+D577+D581+D584+D585+D586+D587+D592+D595+D599+D603+D610+D616+D628</f>
        <v>101000</v>
      </c>
      <c r="E561" s="38">
        <f>E562+E567+E568+E569+E576+E577+E581+E584+E585+E586+E587+E592+E595+E599+E603+E610+E616+E628</f>
        <v>101000</v>
      </c>
      <c r="G561" s="39" t="s">
        <v>595</v>
      </c>
      <c r="H561" s="41">
        <f t="shared" si="63"/>
        <v>101000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2000</v>
      </c>
      <c r="D562" s="32">
        <f>SUM(D563:D566)</f>
        <v>2000</v>
      </c>
      <c r="E562" s="32">
        <f>SUM(E563:E566)</f>
        <v>2000</v>
      </c>
      <c r="H562" s="41">
        <f t="shared" si="63"/>
        <v>2000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</v>
      </c>
      <c r="D566" s="5">
        <f t="shared" si="68"/>
        <v>2000</v>
      </c>
      <c r="E566" s="5">
        <f t="shared" si="68"/>
        <v>2000</v>
      </c>
      <c r="H566" s="41">
        <f t="shared" si="63"/>
        <v>2000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65000</v>
      </c>
      <c r="D569" s="32">
        <f>SUM(D570:D575)</f>
        <v>65000</v>
      </c>
      <c r="E569" s="32">
        <f>SUM(E570:E575)</f>
        <v>65000</v>
      </c>
      <c r="H569" s="41">
        <f t="shared" si="63"/>
        <v>65000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</v>
      </c>
      <c r="D572" s="5">
        <f t="shared" si="69"/>
        <v>5000</v>
      </c>
      <c r="E572" s="5">
        <f t="shared" si="69"/>
        <v>5000</v>
      </c>
      <c r="H572" s="41">
        <f t="shared" si="63"/>
        <v>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2000</v>
      </c>
      <c r="D577" s="32">
        <f>SUM(D578:D580)</f>
        <v>2000</v>
      </c>
      <c r="E577" s="32">
        <f>SUM(E578:E580)</f>
        <v>2000</v>
      </c>
      <c r="H577" s="41">
        <f t="shared" si="63"/>
        <v>2000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</v>
      </c>
      <c r="D580" s="5">
        <f t="shared" si="70"/>
        <v>2000</v>
      </c>
      <c r="E580" s="5">
        <f t="shared" si="70"/>
        <v>2000</v>
      </c>
      <c r="H580" s="41">
        <f t="shared" si="71"/>
        <v>2000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6000</v>
      </c>
      <c r="D587" s="32">
        <f>SUM(D588:D591)</f>
        <v>6000</v>
      </c>
      <c r="E587" s="32">
        <f>SUM(E588:E591)</f>
        <v>6000</v>
      </c>
      <c r="H587" s="41">
        <f t="shared" si="71"/>
        <v>6000</v>
      </c>
    </row>
    <row r="588" spans="1:8" outlineLevel="2">
      <c r="A588" s="7">
        <v>6610</v>
      </c>
      <c r="B588" s="4" t="s">
        <v>492</v>
      </c>
      <c r="C588" s="5">
        <v>3000</v>
      </c>
      <c r="D588" s="5">
        <f>C588</f>
        <v>3000</v>
      </c>
      <c r="E588" s="5">
        <f>D588</f>
        <v>3000</v>
      </c>
      <c r="H588" s="41">
        <f t="shared" si="71"/>
        <v>3000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3000</v>
      </c>
      <c r="D591" s="5">
        <f t="shared" si="73"/>
        <v>3000</v>
      </c>
      <c r="E591" s="5">
        <f t="shared" si="73"/>
        <v>3000</v>
      </c>
      <c r="H591" s="41">
        <f t="shared" si="71"/>
        <v>3000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3000</v>
      </c>
      <c r="D595" s="32">
        <f>SUM(D596:D598)</f>
        <v>3000</v>
      </c>
      <c r="E595" s="32">
        <f>SUM(E596:E598)</f>
        <v>3000</v>
      </c>
      <c r="H595" s="41">
        <f t="shared" si="71"/>
        <v>3000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3000</v>
      </c>
      <c r="D598" s="5">
        <f t="shared" si="74"/>
        <v>3000</v>
      </c>
      <c r="E598" s="5">
        <f t="shared" si="74"/>
        <v>3000</v>
      </c>
      <c r="H598" s="41">
        <f t="shared" si="71"/>
        <v>3000</v>
      </c>
    </row>
    <row r="599" spans="1:8" outlineLevel="1">
      <c r="A599" s="148" t="s">
        <v>503</v>
      </c>
      <c r="B599" s="149"/>
      <c r="C599" s="32">
        <f>SUM(C600:C602)</f>
        <v>3000</v>
      </c>
      <c r="D599" s="32">
        <f>SUM(D600:D602)</f>
        <v>3000</v>
      </c>
      <c r="E599" s="32">
        <f>SUM(E600:E602)</f>
        <v>3000</v>
      </c>
      <c r="H599" s="41">
        <f t="shared" si="71"/>
        <v>3000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3000</v>
      </c>
      <c r="D602" s="5">
        <f t="shared" si="75"/>
        <v>3000</v>
      </c>
      <c r="E602" s="5">
        <f t="shared" si="75"/>
        <v>3000</v>
      </c>
      <c r="H602" s="41">
        <f t="shared" si="71"/>
        <v>3000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3000</v>
      </c>
      <c r="D610" s="32">
        <f>SUM(D611:D615)</f>
        <v>3000</v>
      </c>
      <c r="E610" s="32">
        <f>SUM(E611:E615)</f>
        <v>3000</v>
      </c>
      <c r="H610" s="41">
        <f t="shared" si="71"/>
        <v>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3000</v>
      </c>
      <c r="D612" s="5">
        <f t="shared" ref="D612:E615" si="77">C612</f>
        <v>3000</v>
      </c>
      <c r="E612" s="5">
        <f t="shared" si="77"/>
        <v>3000</v>
      </c>
      <c r="H612" s="41">
        <f t="shared" si="71"/>
        <v>3000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16000</v>
      </c>
      <c r="D616" s="32">
        <f>SUM(D617:D627)</f>
        <v>16000</v>
      </c>
      <c r="E616" s="32">
        <f>SUM(E617:E627)</f>
        <v>16000</v>
      </c>
      <c r="H616" s="41">
        <f t="shared" si="71"/>
        <v>16000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15000</v>
      </c>
      <c r="D620" s="5">
        <f t="shared" si="78"/>
        <v>15000</v>
      </c>
      <c r="E620" s="5">
        <f t="shared" si="78"/>
        <v>15000</v>
      </c>
      <c r="H620" s="41">
        <f t="shared" si="71"/>
        <v>15000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1000</v>
      </c>
      <c r="D627" s="5">
        <f t="shared" si="78"/>
        <v>1000</v>
      </c>
      <c r="E627" s="5">
        <f t="shared" si="78"/>
        <v>1000</v>
      </c>
      <c r="H627" s="41">
        <f t="shared" si="71"/>
        <v>1000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48664.942000000003</v>
      </c>
      <c r="D642" s="38">
        <f>D643+D644</f>
        <v>48664.942000000003</v>
      </c>
      <c r="E642" s="38">
        <f>E643+E644</f>
        <v>48664.942000000003</v>
      </c>
      <c r="G642" s="39" t="s">
        <v>597</v>
      </c>
      <c r="H642" s="41">
        <f t="shared" ref="H642:H705" si="81">C642</f>
        <v>48664.942000000003</v>
      </c>
      <c r="I642" s="42"/>
      <c r="J642" s="40" t="b">
        <f>AND(H642=I642)</f>
        <v>0</v>
      </c>
    </row>
    <row r="643" spans="1:10" outlineLevel="1">
      <c r="A643" s="148" t="s">
        <v>546</v>
      </c>
      <c r="B643" s="149"/>
      <c r="C643" s="32">
        <v>48664.942000000003</v>
      </c>
      <c r="D643" s="32">
        <f>C643</f>
        <v>48664.942000000003</v>
      </c>
      <c r="E643" s="32">
        <f>D643</f>
        <v>48664.942000000003</v>
      </c>
      <c r="H643" s="41">
        <f t="shared" si="81"/>
        <v>48664.942000000003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15000</v>
      </c>
      <c r="D716" s="36">
        <f>D717</f>
        <v>15000</v>
      </c>
      <c r="E716" s="36">
        <f>E717</f>
        <v>15000</v>
      </c>
      <c r="G716" s="39" t="s">
        <v>66</v>
      </c>
      <c r="H716" s="41">
        <f t="shared" si="92"/>
        <v>15000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15000</v>
      </c>
      <c r="D717" s="33">
        <f>D718+D722</f>
        <v>15000</v>
      </c>
      <c r="E717" s="33">
        <f>E718+E722</f>
        <v>15000</v>
      </c>
      <c r="G717" s="39" t="s">
        <v>599</v>
      </c>
      <c r="H717" s="41">
        <f t="shared" si="92"/>
        <v>15000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15000</v>
      </c>
      <c r="D718" s="31">
        <f>SUM(D719:D721)</f>
        <v>15000</v>
      </c>
      <c r="E718" s="31">
        <f>SUM(E719:E721)</f>
        <v>15000</v>
      </c>
      <c r="H718" s="41">
        <f t="shared" si="92"/>
        <v>15000</v>
      </c>
    </row>
    <row r="719" spans="1:10" ht="15" customHeight="1" outlineLevel="2">
      <c r="A719" s="6">
        <v>10950</v>
      </c>
      <c r="B719" s="4" t="s">
        <v>572</v>
      </c>
      <c r="C719" s="5">
        <v>15000</v>
      </c>
      <c r="D719" s="5">
        <f>C719</f>
        <v>15000</v>
      </c>
      <c r="E719" s="5">
        <f>D719</f>
        <v>15000</v>
      </c>
      <c r="H719" s="41">
        <f t="shared" si="92"/>
        <v>15000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39" zoomScale="120" zoomScaleNormal="120" workbookViewId="0">
      <selection activeCell="F638" sqref="F63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9.7109375" customWidth="1"/>
    <col min="4" max="5" width="13.85546875" bestFit="1" customWidth="1"/>
    <col min="7" max="7" width="15.5703125" bestFit="1" customWidth="1"/>
    <col min="8" max="8" width="30.285156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1163746.2239999999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721400</v>
      </c>
      <c r="D2" s="26">
        <f>D3+D67</f>
        <v>721400</v>
      </c>
      <c r="E2" s="26">
        <f>E3+E67</f>
        <v>721400</v>
      </c>
      <c r="G2" s="39" t="s">
        <v>60</v>
      </c>
      <c r="H2" s="41">
        <f>C2</f>
        <v>721400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225200</v>
      </c>
      <c r="D3" s="23">
        <f>D4+D11+D38+D61</f>
        <v>225200</v>
      </c>
      <c r="E3" s="23">
        <f>E4+E11+E38+E61</f>
        <v>225200</v>
      </c>
      <c r="G3" s="39" t="s">
        <v>57</v>
      </c>
      <c r="H3" s="41">
        <f t="shared" ref="H3:H66" si="0">C3</f>
        <v>225200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57000</v>
      </c>
      <c r="D4" s="21">
        <f>SUM(D5:D10)</f>
        <v>57000</v>
      </c>
      <c r="E4" s="21">
        <f>SUM(E5:E10)</f>
        <v>57000</v>
      </c>
      <c r="F4" s="17"/>
      <c r="G4" s="39" t="s">
        <v>53</v>
      </c>
      <c r="H4" s="41">
        <f t="shared" si="0"/>
        <v>57000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23500</v>
      </c>
      <c r="D7" s="2">
        <f t="shared" si="1"/>
        <v>23500</v>
      </c>
      <c r="E7" s="2">
        <f t="shared" si="1"/>
        <v>23500</v>
      </c>
      <c r="F7" s="17"/>
      <c r="G7" s="17"/>
      <c r="H7" s="41">
        <f t="shared" si="0"/>
        <v>23500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146200</v>
      </c>
      <c r="D11" s="21">
        <f>SUM(D12:D37)</f>
        <v>146200</v>
      </c>
      <c r="E11" s="21">
        <f>SUM(E12:E37)</f>
        <v>146200</v>
      </c>
      <c r="F11" s="17"/>
      <c r="G11" s="39" t="s">
        <v>54</v>
      </c>
      <c r="H11" s="41">
        <f t="shared" si="0"/>
        <v>146200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140000</v>
      </c>
      <c r="D12" s="2">
        <f>C12</f>
        <v>140000</v>
      </c>
      <c r="E12" s="2">
        <f>D12</f>
        <v>140000</v>
      </c>
      <c r="H12" s="41">
        <f t="shared" si="0"/>
        <v>140000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2500</v>
      </c>
      <c r="D14" s="2">
        <f t="shared" si="2"/>
        <v>2500</v>
      </c>
      <c r="E14" s="2">
        <f t="shared" si="2"/>
        <v>2500</v>
      </c>
      <c r="H14" s="41">
        <f t="shared" si="0"/>
        <v>2500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</v>
      </c>
      <c r="D21" s="2">
        <f t="shared" si="2"/>
        <v>500</v>
      </c>
      <c r="E21" s="2">
        <f t="shared" si="2"/>
        <v>500</v>
      </c>
      <c r="H21" s="41">
        <f t="shared" si="0"/>
        <v>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59" t="s">
        <v>145</v>
      </c>
      <c r="B38" s="160"/>
      <c r="C38" s="21">
        <f>SUM(C39:C60)</f>
        <v>22000</v>
      </c>
      <c r="D38" s="21">
        <f>SUM(D39:D60)</f>
        <v>22000</v>
      </c>
      <c r="E38" s="21">
        <f>SUM(E39:E60)</f>
        <v>22000</v>
      </c>
      <c r="G38" s="39" t="s">
        <v>55</v>
      </c>
      <c r="H38" s="41">
        <f t="shared" si="0"/>
        <v>22000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2600</v>
      </c>
      <c r="D39" s="2">
        <f>C39</f>
        <v>2600</v>
      </c>
      <c r="E39" s="2">
        <f>D39</f>
        <v>2600</v>
      </c>
      <c r="H39" s="41">
        <f t="shared" si="0"/>
        <v>2600</v>
      </c>
    </row>
    <row r="40" spans="1:10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</v>
      </c>
      <c r="D44" s="2">
        <f t="shared" si="4"/>
        <v>50</v>
      </c>
      <c r="E44" s="2">
        <f t="shared" si="4"/>
        <v>50</v>
      </c>
      <c r="H44" s="41">
        <f t="shared" si="0"/>
        <v>50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1">
        <f t="shared" si="0"/>
        <v>200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496200</v>
      </c>
      <c r="D67" s="25">
        <f>D97+D68</f>
        <v>496200</v>
      </c>
      <c r="E67" s="25">
        <f>E97+E68</f>
        <v>496200</v>
      </c>
      <c r="G67" s="39" t="s">
        <v>59</v>
      </c>
      <c r="H67" s="41">
        <f t="shared" ref="H67:H130" si="7">C67</f>
        <v>496200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32600</v>
      </c>
      <c r="D68" s="21">
        <f>SUM(D69:D96)</f>
        <v>32600</v>
      </c>
      <c r="E68" s="21">
        <f>SUM(E69:E96)</f>
        <v>32600</v>
      </c>
      <c r="G68" s="39" t="s">
        <v>56</v>
      </c>
      <c r="H68" s="41">
        <f t="shared" si="7"/>
        <v>32600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2600</v>
      </c>
      <c r="D80" s="2">
        <f t="shared" si="8"/>
        <v>2600</v>
      </c>
      <c r="E80" s="2">
        <f t="shared" si="8"/>
        <v>2600</v>
      </c>
      <c r="H80" s="41">
        <f t="shared" si="7"/>
        <v>2600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5000</v>
      </c>
      <c r="D88" s="2">
        <f t="shared" si="9"/>
        <v>5000</v>
      </c>
      <c r="E88" s="2">
        <f t="shared" si="9"/>
        <v>5000</v>
      </c>
      <c r="H88" s="41">
        <f t="shared" si="7"/>
        <v>5000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463600</v>
      </c>
      <c r="D97" s="21">
        <f>SUM(D98:D113)</f>
        <v>463600</v>
      </c>
      <c r="E97" s="21">
        <f>SUM(E98:E113)</f>
        <v>463600</v>
      </c>
      <c r="G97" s="39" t="s">
        <v>58</v>
      </c>
      <c r="H97" s="41">
        <f t="shared" si="7"/>
        <v>463600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1">
        <f t="shared" si="7"/>
        <v>200000</v>
      </c>
    </row>
    <row r="99" spans="1:10" ht="15" customHeight="1" outlineLevel="1">
      <c r="A99" s="3">
        <v>6002</v>
      </c>
      <c r="B99" s="1" t="s">
        <v>185</v>
      </c>
      <c r="C99" s="2">
        <v>263000</v>
      </c>
      <c r="D99" s="2">
        <f t="shared" ref="D99:E113" si="10">C99</f>
        <v>263000</v>
      </c>
      <c r="E99" s="2">
        <f t="shared" si="10"/>
        <v>263000</v>
      </c>
      <c r="H99" s="41">
        <f t="shared" si="7"/>
        <v>263000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</v>
      </c>
      <c r="D103" s="2">
        <f t="shared" si="10"/>
        <v>150</v>
      </c>
      <c r="E103" s="2">
        <f t="shared" si="10"/>
        <v>150</v>
      </c>
      <c r="H103" s="41">
        <f t="shared" si="7"/>
        <v>150</v>
      </c>
    </row>
    <row r="104" spans="1:10" ht="15" customHeight="1" outlineLevel="1">
      <c r="A104" s="3">
        <v>6007</v>
      </c>
      <c r="B104" s="1" t="s">
        <v>27</v>
      </c>
      <c r="C104" s="2">
        <v>150</v>
      </c>
      <c r="D104" s="2">
        <f t="shared" si="10"/>
        <v>150</v>
      </c>
      <c r="E104" s="2">
        <f t="shared" si="10"/>
        <v>150</v>
      </c>
      <c r="H104" s="41">
        <f t="shared" si="7"/>
        <v>150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442346.22399999999</v>
      </c>
      <c r="D114" s="26">
        <f>D115+D152+D177</f>
        <v>442346.22399999999</v>
      </c>
      <c r="E114" s="26">
        <f>E115+E152+E177</f>
        <v>442346.22399999999</v>
      </c>
      <c r="G114" s="39" t="s">
        <v>62</v>
      </c>
      <c r="H114" s="41">
        <f t="shared" si="7"/>
        <v>442346.22399999999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442346.22399999999</v>
      </c>
      <c r="D115" s="23">
        <f>D116+D135</f>
        <v>442346.22399999999</v>
      </c>
      <c r="E115" s="23">
        <f>E116+E135</f>
        <v>442346.22399999999</v>
      </c>
      <c r="G115" s="39" t="s">
        <v>61</v>
      </c>
      <c r="H115" s="41">
        <f t="shared" si="7"/>
        <v>442346.22399999999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239341</v>
      </c>
      <c r="D116" s="21">
        <f>D117+D120+D123+D126+D129+D132</f>
        <v>239341</v>
      </c>
      <c r="E116" s="21">
        <f>E117+E120+E123+E126+E129+E132</f>
        <v>239341</v>
      </c>
      <c r="G116" s="39" t="s">
        <v>583</v>
      </c>
      <c r="H116" s="41">
        <f t="shared" si="7"/>
        <v>239341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239341</v>
      </c>
      <c r="D117" s="2">
        <f>D118+D119</f>
        <v>239341</v>
      </c>
      <c r="E117" s="2">
        <f>E118+E119</f>
        <v>239341</v>
      </c>
      <c r="H117" s="41">
        <f t="shared" si="7"/>
        <v>239341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239341</v>
      </c>
      <c r="D119" s="128">
        <f>C119</f>
        <v>239341</v>
      </c>
      <c r="E119" s="128">
        <f>D119</f>
        <v>239341</v>
      </c>
      <c r="H119" s="41">
        <f t="shared" si="7"/>
        <v>239341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203005.22399999999</v>
      </c>
      <c r="D135" s="21">
        <f>D136+D140+D143+D146+D149</f>
        <v>203005.22399999999</v>
      </c>
      <c r="E135" s="21">
        <f>E136+E140+E143+E146+E149</f>
        <v>203005.22399999999</v>
      </c>
      <c r="G135" s="39" t="s">
        <v>584</v>
      </c>
      <c r="H135" s="41">
        <f t="shared" si="11"/>
        <v>203005.22399999999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203005.22399999999</v>
      </c>
      <c r="D136" s="2">
        <f>D137+D138+D139</f>
        <v>203005.22399999999</v>
      </c>
      <c r="E136" s="2">
        <f>E137+E138+E139</f>
        <v>203005.22399999999</v>
      </c>
      <c r="H136" s="41">
        <f t="shared" si="11"/>
        <v>203005.22399999999</v>
      </c>
    </row>
    <row r="137" spans="1:10" ht="15" customHeight="1" outlineLevel="2">
      <c r="A137" s="130"/>
      <c r="B137" s="129" t="s">
        <v>855</v>
      </c>
      <c r="C137" s="128">
        <v>127737.978</v>
      </c>
      <c r="D137" s="128">
        <f>C137</f>
        <v>127737.978</v>
      </c>
      <c r="E137" s="128">
        <f>D137</f>
        <v>127737.978</v>
      </c>
      <c r="H137" s="41">
        <f t="shared" si="11"/>
        <v>127737.978</v>
      </c>
    </row>
    <row r="138" spans="1:10" ht="15" customHeight="1" outlineLevel="2">
      <c r="A138" s="130"/>
      <c r="B138" s="129" t="s">
        <v>862</v>
      </c>
      <c r="C138" s="128">
        <v>60000</v>
      </c>
      <c r="D138" s="128">
        <f t="shared" ref="D138:E139" si="12">C138</f>
        <v>60000</v>
      </c>
      <c r="E138" s="128">
        <f t="shared" si="12"/>
        <v>60000</v>
      </c>
      <c r="H138" s="41">
        <f t="shared" si="11"/>
        <v>60000</v>
      </c>
    </row>
    <row r="139" spans="1:10" ht="15" customHeight="1" outlineLevel="2">
      <c r="A139" s="130"/>
      <c r="B139" s="129" t="s">
        <v>861</v>
      </c>
      <c r="C139" s="128">
        <v>15267.245999999999</v>
      </c>
      <c r="D139" s="128">
        <f t="shared" si="12"/>
        <v>15267.245999999999</v>
      </c>
      <c r="E139" s="128">
        <f t="shared" si="12"/>
        <v>15267.245999999999</v>
      </c>
      <c r="H139" s="41">
        <f t="shared" si="11"/>
        <v>15267.245999999999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1163746.2239999999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711400</v>
      </c>
      <c r="D257" s="37">
        <f>D258+D550</f>
        <v>514908.72</v>
      </c>
      <c r="E257" s="37">
        <f>E258+E550</f>
        <v>514908.72</v>
      </c>
      <c r="G257" s="39" t="s">
        <v>60</v>
      </c>
      <c r="H257" s="41">
        <f>C257</f>
        <v>711400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693868</v>
      </c>
      <c r="D258" s="36">
        <f>D259+D339+D483+D547</f>
        <v>497376.72</v>
      </c>
      <c r="E258" s="36">
        <f>E259+E339+E483+E547</f>
        <v>497376.72</v>
      </c>
      <c r="G258" s="39" t="s">
        <v>57</v>
      </c>
      <c r="H258" s="41">
        <f t="shared" ref="H258:H321" si="21">C258</f>
        <v>693868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350380</v>
      </c>
      <c r="D259" s="33">
        <f>D260+D263+D314</f>
        <v>153888.72</v>
      </c>
      <c r="E259" s="33">
        <f>E260+E263+E314</f>
        <v>153888.72</v>
      </c>
      <c r="G259" s="39" t="s">
        <v>590</v>
      </c>
      <c r="H259" s="41">
        <f t="shared" si="21"/>
        <v>350380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48" t="s">
        <v>269</v>
      </c>
      <c r="B263" s="149"/>
      <c r="C263" s="32">
        <f>C264+C265+C289+C296+C298+C302+C305+C308+C313</f>
        <v>347788</v>
      </c>
      <c r="D263" s="32">
        <f>D264+D265+D289+D296+D298+D302+D305+D308+D313</f>
        <v>151296.72</v>
      </c>
      <c r="E263" s="32">
        <f>E264+E265+E289+E296+E298+E302+E305+E308+E313</f>
        <v>151296.72</v>
      </c>
      <c r="H263" s="41">
        <f t="shared" si="21"/>
        <v>347788</v>
      </c>
    </row>
    <row r="264" spans="1:10" outlineLevel="2">
      <c r="A264" s="6">
        <v>1101</v>
      </c>
      <c r="B264" s="4" t="s">
        <v>34</v>
      </c>
      <c r="C264" s="5">
        <v>127635</v>
      </c>
      <c r="D264" s="5">
        <f>C264</f>
        <v>127635</v>
      </c>
      <c r="E264" s="5">
        <f>D264</f>
        <v>127635</v>
      </c>
      <c r="H264" s="41">
        <f t="shared" si="21"/>
        <v>127635</v>
      </c>
    </row>
    <row r="265" spans="1:10" outlineLevel="2">
      <c r="A265" s="6">
        <v>1101</v>
      </c>
      <c r="B265" s="4" t="s">
        <v>35</v>
      </c>
      <c r="C265" s="5">
        <v>120846</v>
      </c>
      <c r="D265" s="5">
        <f>SUM(D266:D288)</f>
        <v>0</v>
      </c>
      <c r="E265" s="5">
        <f>SUM(E266:E288)</f>
        <v>0</v>
      </c>
      <c r="H265" s="41">
        <f t="shared" si="21"/>
        <v>120846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10878</v>
      </c>
      <c r="D289" s="5">
        <f>SUM(D290:D295)</f>
        <v>0</v>
      </c>
      <c r="E289" s="5">
        <f>SUM(E290:E295)</f>
        <v>0</v>
      </c>
      <c r="H289" s="41">
        <f t="shared" si="21"/>
        <v>10878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8294</v>
      </c>
      <c r="D298" s="5">
        <f>SUM(D299:D301)</f>
        <v>0</v>
      </c>
      <c r="E298" s="5">
        <f>SUM(E299:E301)</f>
        <v>0</v>
      </c>
      <c r="H298" s="41">
        <f t="shared" si="21"/>
        <v>8294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800</v>
      </c>
      <c r="D302" s="5">
        <f>SUM(D303:D304)</f>
        <v>0</v>
      </c>
      <c r="E302" s="5">
        <f>SUM(E303:E304)</f>
        <v>0</v>
      </c>
      <c r="H302" s="41">
        <f t="shared" si="21"/>
        <v>800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4873.28</v>
      </c>
      <c r="D305" s="5">
        <f>SUM(D306:D307)</f>
        <v>0</v>
      </c>
      <c r="E305" s="5">
        <f>SUM(E306:E307)</f>
        <v>0</v>
      </c>
      <c r="H305" s="41">
        <f t="shared" si="21"/>
        <v>4873.28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50500</v>
      </c>
      <c r="D308" s="5">
        <f>SUM(D309:D312)</f>
        <v>0</v>
      </c>
      <c r="E308" s="5">
        <f>SUM(E309:E312)</f>
        <v>0</v>
      </c>
      <c r="H308" s="41">
        <f t="shared" si="21"/>
        <v>50500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23661.72</v>
      </c>
      <c r="D313" s="5">
        <f>C313</f>
        <v>23661.72</v>
      </c>
      <c r="E313" s="5">
        <f>D313</f>
        <v>23661.72</v>
      </c>
      <c r="H313" s="41">
        <f t="shared" si="21"/>
        <v>23661.72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325988</v>
      </c>
      <c r="D339" s="33">
        <f>D340+D444+D482</f>
        <v>325988</v>
      </c>
      <c r="E339" s="33">
        <f>E340+E444+E482</f>
        <v>325988</v>
      </c>
      <c r="G339" s="39" t="s">
        <v>591</v>
      </c>
      <c r="H339" s="41">
        <f t="shared" si="28"/>
        <v>325988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303488</v>
      </c>
      <c r="D340" s="32">
        <f>D341+D342+D343+D344+D347+D348+D353+D356+D357+D362+D367+BH290668+D371+D372+D373+D376+D377+D378+D382+D388+D391+D392+D395+D398+D399+D404+D407+D408+D409+D412+D415+D416+D419+D420+D421+D422+D429+D443</f>
        <v>303488</v>
      </c>
      <c r="E340" s="32">
        <f>E341+E342+E343+E344+E347+E348+E353+E356+E357+E362+E367+BI290668+E371+E372+E373+E376+E377+E378+E382+E388+E391+E392+E395+E398+E399+E404+E407+E408+E409+E412+E415+E416+E419+E420+E421+E422+E429+E443</f>
        <v>303488</v>
      </c>
      <c r="H340" s="41">
        <f t="shared" si="28"/>
        <v>303488</v>
      </c>
    </row>
    <row r="341" spans="1:10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outlineLevel="3">
      <c r="A346" s="29"/>
      <c r="B346" s="28" t="s">
        <v>275</v>
      </c>
      <c r="C346" s="30">
        <v>6500</v>
      </c>
      <c r="D346" s="30">
        <f t="shared" si="32"/>
        <v>6500</v>
      </c>
      <c r="E346" s="30">
        <f t="shared" si="32"/>
        <v>6500</v>
      </c>
      <c r="H346" s="41">
        <f t="shared" si="28"/>
        <v>6500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50300</v>
      </c>
      <c r="D348" s="5">
        <f>SUM(D349:D352)</f>
        <v>50300</v>
      </c>
      <c r="E348" s="5">
        <f>SUM(E349:E352)</f>
        <v>50300</v>
      </c>
      <c r="H348" s="41">
        <f t="shared" si="28"/>
        <v>50300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908</v>
      </c>
      <c r="D356" s="5">
        <f t="shared" si="34"/>
        <v>908</v>
      </c>
      <c r="E356" s="5">
        <f t="shared" si="34"/>
        <v>908</v>
      </c>
      <c r="H356" s="41">
        <f t="shared" si="28"/>
        <v>908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8000</v>
      </c>
      <c r="D367" s="5">
        <f>C367</f>
        <v>8000</v>
      </c>
      <c r="E367" s="5">
        <f>D367</f>
        <v>8000</v>
      </c>
      <c r="H367" s="41">
        <f t="shared" si="28"/>
        <v>8000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6500</v>
      </c>
      <c r="D372" s="5">
        <f t="shared" si="37"/>
        <v>6500</v>
      </c>
      <c r="E372" s="5">
        <f t="shared" si="37"/>
        <v>6500</v>
      </c>
      <c r="H372" s="41">
        <f t="shared" si="28"/>
        <v>6500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8"/>
        <v>7000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6500</v>
      </c>
      <c r="D392" s="5">
        <f>SUM(D393:D394)</f>
        <v>6500</v>
      </c>
      <c r="E392" s="5">
        <f>SUM(E393:E394)</f>
        <v>6500</v>
      </c>
      <c r="H392" s="41">
        <f t="shared" si="41"/>
        <v>6500</v>
      </c>
    </row>
    <row r="393" spans="1:8" outlineLevel="3">
      <c r="A393" s="29"/>
      <c r="B393" s="28" t="s">
        <v>313</v>
      </c>
      <c r="C393" s="30">
        <v>6000</v>
      </c>
      <c r="D393" s="30">
        <f>C393</f>
        <v>6000</v>
      </c>
      <c r="E393" s="30">
        <f>D393</f>
        <v>6000</v>
      </c>
      <c r="H393" s="41">
        <f t="shared" si="41"/>
        <v>6000</v>
      </c>
    </row>
    <row r="394" spans="1:8" outlineLevel="3">
      <c r="A394" s="29"/>
      <c r="B394" s="28" t="s">
        <v>314</v>
      </c>
      <c r="C394" s="30">
        <v>500</v>
      </c>
      <c r="D394" s="30">
        <f>C394</f>
        <v>500</v>
      </c>
      <c r="E394" s="30">
        <f>D394</f>
        <v>500</v>
      </c>
      <c r="H394" s="41">
        <f t="shared" si="41"/>
        <v>500</v>
      </c>
    </row>
    <row r="395" spans="1:8" outlineLevel="2">
      <c r="A395" s="6">
        <v>2201</v>
      </c>
      <c r="B395" s="4" t="s">
        <v>115</v>
      </c>
      <c r="C395" s="5">
        <f>SUM(C396:C397)</f>
        <v>1800</v>
      </c>
      <c r="D395" s="5">
        <f>SUM(D396:D397)</f>
        <v>1800</v>
      </c>
      <c r="E395" s="5">
        <f>SUM(E396:E397)</f>
        <v>1800</v>
      </c>
      <c r="H395" s="41">
        <f t="shared" si="41"/>
        <v>1800</v>
      </c>
    </row>
    <row r="396" spans="1:8" outlineLevel="3">
      <c r="A396" s="29"/>
      <c r="B396" s="28" t="s">
        <v>315</v>
      </c>
      <c r="C396" s="30">
        <v>1800</v>
      </c>
      <c r="D396" s="30">
        <f t="shared" ref="D396:E398" si="43">C396</f>
        <v>1800</v>
      </c>
      <c r="E396" s="30">
        <f t="shared" si="43"/>
        <v>1800</v>
      </c>
      <c r="H396" s="41">
        <f t="shared" si="41"/>
        <v>1800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800</v>
      </c>
      <c r="D419" s="5">
        <f t="shared" si="47"/>
        <v>800</v>
      </c>
      <c r="E419" s="5">
        <f t="shared" si="47"/>
        <v>800</v>
      </c>
      <c r="H419" s="41">
        <f t="shared" si="41"/>
        <v>800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39000</v>
      </c>
      <c r="D429" s="5">
        <f>SUM(D430:D442)</f>
        <v>39000</v>
      </c>
      <c r="E429" s="5">
        <f>SUM(E430:E442)</f>
        <v>39000</v>
      </c>
      <c r="H429" s="41">
        <f t="shared" si="41"/>
        <v>39000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22000</v>
      </c>
      <c r="D431" s="30">
        <f t="shared" ref="D431:E442" si="49">C431</f>
        <v>22000</v>
      </c>
      <c r="E431" s="30">
        <f t="shared" si="49"/>
        <v>22000</v>
      </c>
      <c r="H431" s="41">
        <f t="shared" si="41"/>
        <v>22000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2000</v>
      </c>
      <c r="D436" s="30">
        <f t="shared" si="49"/>
        <v>2000</v>
      </c>
      <c r="E436" s="30">
        <f t="shared" si="49"/>
        <v>2000</v>
      </c>
      <c r="H436" s="41">
        <f t="shared" si="41"/>
        <v>2000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6000</v>
      </c>
      <c r="D441" s="30">
        <f t="shared" si="49"/>
        <v>6000</v>
      </c>
      <c r="E441" s="30">
        <f t="shared" si="49"/>
        <v>6000</v>
      </c>
      <c r="H441" s="41">
        <f t="shared" si="41"/>
        <v>6000</v>
      </c>
    </row>
    <row r="442" spans="1:8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customHeight="1" outlineLevel="2">
      <c r="A443" s="6">
        <v>2201</v>
      </c>
      <c r="B443" s="4" t="s">
        <v>356</v>
      </c>
      <c r="C443" s="5">
        <v>1000</v>
      </c>
      <c r="D443" s="5">
        <f>C443</f>
        <v>1000</v>
      </c>
      <c r="E443" s="5">
        <f>D443</f>
        <v>1000</v>
      </c>
      <c r="H443" s="41">
        <f t="shared" si="41"/>
        <v>1000</v>
      </c>
    </row>
    <row r="444" spans="1:8" outlineLevel="1">
      <c r="A444" s="148" t="s">
        <v>357</v>
      </c>
      <c r="B444" s="149"/>
      <c r="C444" s="32">
        <f>C445+C454+C455+C459+C462+C463+C468+C474+C477+C480+C481+C450</f>
        <v>22500</v>
      </c>
      <c r="D444" s="32">
        <f>D445+D454+D455+D459+D462+D463+D468+D474+D477+D480+D481+D450</f>
        <v>22500</v>
      </c>
      <c r="E444" s="32">
        <f>E445+E454+E455+E459+E462+E463+E468+E474+E477+E480+E481+E450</f>
        <v>22500</v>
      </c>
      <c r="H444" s="41">
        <f t="shared" si="41"/>
        <v>22500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  <c r="H445" s="41">
        <f t="shared" si="41"/>
        <v>4000</v>
      </c>
    </row>
    <row r="446" spans="1:8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  <c r="H455" s="41">
        <f t="shared" si="51"/>
        <v>8000</v>
      </c>
    </row>
    <row r="456" spans="1:8" ht="15" customHeight="1" outlineLevel="3">
      <c r="A456" s="28"/>
      <c r="B456" s="28" t="s">
        <v>367</v>
      </c>
      <c r="C456" s="30">
        <v>6500</v>
      </c>
      <c r="D456" s="30">
        <f>C456</f>
        <v>6500</v>
      </c>
      <c r="E456" s="30">
        <f>D456</f>
        <v>6500</v>
      </c>
      <c r="H456" s="41">
        <f t="shared" si="51"/>
        <v>6500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500</v>
      </c>
      <c r="D458" s="30">
        <f t="shared" si="53"/>
        <v>500</v>
      </c>
      <c r="E458" s="30">
        <f t="shared" si="53"/>
        <v>500</v>
      </c>
      <c r="H458" s="41">
        <f t="shared" si="51"/>
        <v>500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17500</v>
      </c>
      <c r="D483" s="35">
        <f>D484+D504+D509+D522+D528+D538</f>
        <v>17500</v>
      </c>
      <c r="E483" s="35">
        <f>E484+E504+E509+E522+E528+E538</f>
        <v>17500</v>
      </c>
      <c r="G483" s="39" t="s">
        <v>592</v>
      </c>
      <c r="H483" s="41">
        <f t="shared" si="51"/>
        <v>17500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9200</v>
      </c>
      <c r="D484" s="32">
        <f>D485+D486+D490+D491+D494+D497+D500+D501+D502+D503</f>
        <v>9200</v>
      </c>
      <c r="E484" s="32">
        <f>E485+E486+E490+E491+E494+E497+E500+E501+E502+E503</f>
        <v>9200</v>
      </c>
      <c r="H484" s="41">
        <f t="shared" si="51"/>
        <v>9200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9"/>
        <v>100</v>
      </c>
      <c r="E499" s="30">
        <f t="shared" si="59"/>
        <v>100</v>
      </c>
      <c r="H499" s="41">
        <f t="shared" si="51"/>
        <v>100</v>
      </c>
    </row>
    <row r="500" spans="1:12" outlineLevel="2">
      <c r="A500" s="6">
        <v>3302</v>
      </c>
      <c r="B500" s="4" t="s">
        <v>406</v>
      </c>
      <c r="C500" s="5">
        <v>800</v>
      </c>
      <c r="D500" s="5">
        <f t="shared" si="59"/>
        <v>800</v>
      </c>
      <c r="E500" s="5">
        <f t="shared" si="59"/>
        <v>800</v>
      </c>
      <c r="H500" s="41">
        <f t="shared" si="51"/>
        <v>800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5500</v>
      </c>
      <c r="D509" s="32">
        <f>D510+D511+D512+D513+D517+D518+D519+D520+D521</f>
        <v>5500</v>
      </c>
      <c r="E509" s="32">
        <f>E510+E511+E512+E513+E517+E518+E519+E520+E521</f>
        <v>5500</v>
      </c>
      <c r="F509" s="51"/>
      <c r="H509" s="41">
        <f t="shared" si="51"/>
        <v>5500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700</v>
      </c>
      <c r="D514" s="30">
        <f t="shared" ref="D514:E521" si="62">C514</f>
        <v>700</v>
      </c>
      <c r="E514" s="30">
        <f t="shared" si="62"/>
        <v>700</v>
      </c>
      <c r="H514" s="41">
        <f t="shared" ref="H514:H577" si="63">C514</f>
        <v>700</v>
      </c>
    </row>
    <row r="515" spans="1:8" ht="15" customHeight="1" outlineLevel="3">
      <c r="A515" s="29"/>
      <c r="B515" s="28" t="s">
        <v>420</v>
      </c>
      <c r="C515" s="30">
        <v>800</v>
      </c>
      <c r="D515" s="30">
        <f t="shared" si="62"/>
        <v>800</v>
      </c>
      <c r="E515" s="30">
        <f t="shared" si="62"/>
        <v>800</v>
      </c>
      <c r="H515" s="41">
        <f t="shared" si="63"/>
        <v>800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17532</v>
      </c>
      <c r="D550" s="36">
        <f>D551</f>
        <v>17532</v>
      </c>
      <c r="E550" s="36">
        <f>E551</f>
        <v>17532</v>
      </c>
      <c r="G550" s="39" t="s">
        <v>59</v>
      </c>
      <c r="H550" s="41">
        <f t="shared" si="63"/>
        <v>17532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17532</v>
      </c>
      <c r="D551" s="33">
        <f>D552+D556</f>
        <v>17532</v>
      </c>
      <c r="E551" s="33">
        <f>E552+E556</f>
        <v>17532</v>
      </c>
      <c r="G551" s="39" t="s">
        <v>594</v>
      </c>
      <c r="H551" s="41">
        <f t="shared" si="63"/>
        <v>17532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17532</v>
      </c>
      <c r="D552" s="32">
        <f>SUM(D553:D555)</f>
        <v>17532</v>
      </c>
      <c r="E552" s="32">
        <f>SUM(E553:E555)</f>
        <v>17532</v>
      </c>
      <c r="H552" s="41">
        <f t="shared" si="63"/>
        <v>17532</v>
      </c>
    </row>
    <row r="553" spans="1:10" outlineLevel="2" collapsed="1">
      <c r="A553" s="6">
        <v>5500</v>
      </c>
      <c r="B553" s="4" t="s">
        <v>458</v>
      </c>
      <c r="C553" s="5">
        <v>17532</v>
      </c>
      <c r="D553" s="5">
        <f t="shared" ref="D553:E555" si="67">C553</f>
        <v>17532</v>
      </c>
      <c r="E553" s="5">
        <f t="shared" si="67"/>
        <v>17532</v>
      </c>
      <c r="H553" s="41">
        <f t="shared" si="63"/>
        <v>17532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452346.22399999999</v>
      </c>
      <c r="D559" s="37">
        <f>D560+D716+D725</f>
        <v>452346.22399999999</v>
      </c>
      <c r="E559" s="37">
        <f>E560+E716+E725</f>
        <v>452346.22399999999</v>
      </c>
      <c r="G559" s="39" t="s">
        <v>62</v>
      </c>
      <c r="H559" s="41">
        <f t="shared" si="63"/>
        <v>452346.22399999999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442346.22399999999</v>
      </c>
      <c r="D560" s="36">
        <f>D561+D638+D642+D645</f>
        <v>442346.22399999999</v>
      </c>
      <c r="E560" s="36">
        <f>E561+E638+E642+E645</f>
        <v>442346.22399999999</v>
      </c>
      <c r="G560" s="39" t="s">
        <v>61</v>
      </c>
      <c r="H560" s="41">
        <f t="shared" si="63"/>
        <v>442346.22399999999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442346.22399999999</v>
      </c>
      <c r="D561" s="38">
        <f>D562+D567+D568+D569+D576+D577+D581+D584+D585+D586+D587+D592+D595+D599+D603+D610+D616+D628</f>
        <v>442346.22399999999</v>
      </c>
      <c r="E561" s="38">
        <f>E562+E567+E568+E569+E576+E577+E581+E584+E585+E586+E587+E592+E595+E599+E603+E610+E616+E628</f>
        <v>442346.22399999999</v>
      </c>
      <c r="G561" s="39" t="s">
        <v>595</v>
      </c>
      <c r="H561" s="41">
        <f t="shared" si="63"/>
        <v>442346.22399999999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40000</v>
      </c>
      <c r="D562" s="32">
        <f>SUM(D563:D566)</f>
        <v>40000</v>
      </c>
      <c r="E562" s="32">
        <f>SUM(E563:E566)</f>
        <v>40000</v>
      </c>
      <c r="H562" s="41">
        <f t="shared" si="63"/>
        <v>40000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90000</v>
      </c>
      <c r="D569" s="32">
        <f>SUM(D570:D575)</f>
        <v>90000</v>
      </c>
      <c r="E569" s="32">
        <f>SUM(E570:E575)</f>
        <v>90000</v>
      </c>
      <c r="H569" s="41">
        <f t="shared" si="63"/>
        <v>90000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20000</v>
      </c>
      <c r="D575" s="5">
        <f t="shared" si="69"/>
        <v>20000</v>
      </c>
      <c r="E575" s="5">
        <f t="shared" si="69"/>
        <v>20000</v>
      </c>
      <c r="H575" s="41">
        <f t="shared" si="63"/>
        <v>20000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28870</v>
      </c>
      <c r="D577" s="32">
        <f>SUM(D578:D580)</f>
        <v>28870</v>
      </c>
      <c r="E577" s="32">
        <f>SUM(E578:E580)</f>
        <v>28870</v>
      </c>
      <c r="H577" s="41">
        <f t="shared" si="63"/>
        <v>28870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28870</v>
      </c>
      <c r="D580" s="5">
        <f t="shared" si="70"/>
        <v>28870</v>
      </c>
      <c r="E580" s="5">
        <f t="shared" si="70"/>
        <v>28870</v>
      </c>
      <c r="H580" s="41">
        <f t="shared" si="71"/>
        <v>28870</v>
      </c>
    </row>
    <row r="581" spans="1:8" outlineLevel="1">
      <c r="A581" s="148" t="s">
        <v>485</v>
      </c>
      <c r="B581" s="149"/>
      <c r="C581" s="32">
        <f>SUM(C582:C583)</f>
        <v>90325</v>
      </c>
      <c r="D581" s="32">
        <f>SUM(D582:D583)</f>
        <v>90325</v>
      </c>
      <c r="E581" s="32">
        <f>SUM(E582:E583)</f>
        <v>90325</v>
      </c>
      <c r="H581" s="41">
        <f t="shared" si="71"/>
        <v>90325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90325</v>
      </c>
      <c r="D583" s="5">
        <f t="shared" si="72"/>
        <v>90325</v>
      </c>
      <c r="E583" s="5">
        <f t="shared" si="72"/>
        <v>90325</v>
      </c>
      <c r="H583" s="41">
        <f t="shared" si="71"/>
        <v>90325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outlineLevel="1" collapsed="1">
      <c r="A586" s="148" t="s">
        <v>490</v>
      </c>
      <c r="B586" s="149"/>
      <c r="C586" s="32">
        <v>5000</v>
      </c>
      <c r="D586" s="32">
        <f t="shared" si="72"/>
        <v>5000</v>
      </c>
      <c r="E586" s="32">
        <f t="shared" si="72"/>
        <v>5000</v>
      </c>
      <c r="H586" s="41">
        <f t="shared" si="71"/>
        <v>5000</v>
      </c>
    </row>
    <row r="587" spans="1:8" outlineLevel="1">
      <c r="A587" s="148" t="s">
        <v>491</v>
      </c>
      <c r="B587" s="149"/>
      <c r="C587" s="32">
        <f>SUM(C588:C591)</f>
        <v>92151.224000000002</v>
      </c>
      <c r="D587" s="32">
        <f>SUM(D588:D591)</f>
        <v>92151.224000000002</v>
      </c>
      <c r="E587" s="32">
        <f>SUM(E588:E591)</f>
        <v>92151.224000000002</v>
      </c>
      <c r="H587" s="41">
        <f t="shared" si="71"/>
        <v>92151.224000000002</v>
      </c>
    </row>
    <row r="588" spans="1:8" outlineLevel="2">
      <c r="A588" s="7">
        <v>6610</v>
      </c>
      <c r="B588" s="4" t="s">
        <v>492</v>
      </c>
      <c r="C588" s="5">
        <v>90151.224000000002</v>
      </c>
      <c r="D588" s="5">
        <f>C588</f>
        <v>90151.224000000002</v>
      </c>
      <c r="E588" s="5">
        <f>D588</f>
        <v>90151.224000000002</v>
      </c>
      <c r="H588" s="41">
        <f t="shared" si="71"/>
        <v>90151.224000000002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2000</v>
      </c>
      <c r="D591" s="5">
        <f t="shared" si="73"/>
        <v>2000</v>
      </c>
      <c r="E591" s="5">
        <f t="shared" si="73"/>
        <v>2000</v>
      </c>
      <c r="H591" s="41">
        <f t="shared" si="71"/>
        <v>2000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40000</v>
      </c>
      <c r="D595" s="32">
        <f>SUM(D596:D598)</f>
        <v>40000</v>
      </c>
      <c r="E595" s="32">
        <f>SUM(E596:E598)</f>
        <v>40000</v>
      </c>
      <c r="H595" s="41">
        <f t="shared" si="71"/>
        <v>40000</v>
      </c>
    </row>
    <row r="596" spans="1:8" outlineLevel="2">
      <c r="A596" s="7">
        <v>6612</v>
      </c>
      <c r="B596" s="4" t="s">
        <v>499</v>
      </c>
      <c r="C596" s="5">
        <v>20000</v>
      </c>
      <c r="D596" s="5">
        <f>C596</f>
        <v>20000</v>
      </c>
      <c r="E596" s="5">
        <f>D596</f>
        <v>20000</v>
      </c>
      <c r="H596" s="41">
        <f t="shared" si="71"/>
        <v>20000</v>
      </c>
    </row>
    <row r="597" spans="1:8" outlineLevel="2">
      <c r="A597" s="7">
        <v>6612</v>
      </c>
      <c r="B597" s="4" t="s">
        <v>500</v>
      </c>
      <c r="C597" s="5"/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20000</v>
      </c>
      <c r="D598" s="5">
        <f t="shared" si="74"/>
        <v>20000</v>
      </c>
      <c r="E598" s="5">
        <f t="shared" si="74"/>
        <v>20000</v>
      </c>
      <c r="H598" s="41">
        <f t="shared" si="71"/>
        <v>20000</v>
      </c>
    </row>
    <row r="599" spans="1:8" outlineLevel="1">
      <c r="A599" s="148" t="s">
        <v>503</v>
      </c>
      <c r="B599" s="149"/>
      <c r="C599" s="32">
        <f>SUM(C600:C602)</f>
        <v>20000</v>
      </c>
      <c r="D599" s="32">
        <f>SUM(D600:D602)</f>
        <v>20000</v>
      </c>
      <c r="E599" s="32">
        <f>SUM(E600:E602)</f>
        <v>20000</v>
      </c>
      <c r="H599" s="41">
        <f t="shared" si="71"/>
        <v>20000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20000</v>
      </c>
      <c r="D602" s="5">
        <f t="shared" si="75"/>
        <v>20000</v>
      </c>
      <c r="E602" s="5">
        <f t="shared" si="75"/>
        <v>20000</v>
      </c>
      <c r="H602" s="41">
        <f t="shared" si="71"/>
        <v>20000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9000</v>
      </c>
      <c r="D610" s="32">
        <f>SUM(D611:D615)</f>
        <v>9000</v>
      </c>
      <c r="E610" s="32">
        <f>SUM(E611:E615)</f>
        <v>9000</v>
      </c>
      <c r="H610" s="41">
        <f t="shared" si="71"/>
        <v>9000</v>
      </c>
    </row>
    <row r="611" spans="1:8" outlineLevel="2">
      <c r="A611" s="7">
        <v>6615</v>
      </c>
      <c r="B611" s="4" t="s">
        <v>514</v>
      </c>
      <c r="C611" s="5">
        <v>2000</v>
      </c>
      <c r="D611" s="5">
        <f>C611</f>
        <v>2000</v>
      </c>
      <c r="E611" s="5">
        <f>D611</f>
        <v>2000</v>
      </c>
      <c r="H611" s="41">
        <f t="shared" si="71"/>
        <v>2000</v>
      </c>
    </row>
    <row r="612" spans="1:8" outlineLevel="2">
      <c r="A612" s="7">
        <v>6615</v>
      </c>
      <c r="B612" s="4" t="s">
        <v>515</v>
      </c>
      <c r="C612" s="5">
        <v>2000</v>
      </c>
      <c r="D612" s="5">
        <f t="shared" ref="D612:E615" si="77">C612</f>
        <v>2000</v>
      </c>
      <c r="E612" s="5">
        <f t="shared" si="77"/>
        <v>2000</v>
      </c>
      <c r="H612" s="41">
        <f t="shared" si="71"/>
        <v>2000</v>
      </c>
    </row>
    <row r="613" spans="1:8" outlineLevel="2">
      <c r="A613" s="7">
        <v>6615</v>
      </c>
      <c r="B613" s="4" t="s">
        <v>516</v>
      </c>
      <c r="C613" s="5">
        <v>5000</v>
      </c>
      <c r="D613" s="5">
        <f t="shared" si="77"/>
        <v>5000</v>
      </c>
      <c r="E613" s="5">
        <f t="shared" si="77"/>
        <v>5000</v>
      </c>
      <c r="H613" s="41">
        <f t="shared" si="71"/>
        <v>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17000</v>
      </c>
      <c r="D616" s="32">
        <f>SUM(D617:D627)</f>
        <v>17000</v>
      </c>
      <c r="E616" s="32">
        <f>SUM(E617:E627)</f>
        <v>17000</v>
      </c>
      <c r="H616" s="41">
        <f t="shared" si="71"/>
        <v>17000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15000</v>
      </c>
      <c r="D620" s="5">
        <f t="shared" si="78"/>
        <v>15000</v>
      </c>
      <c r="E620" s="5">
        <f t="shared" si="78"/>
        <v>15000</v>
      </c>
      <c r="H620" s="41">
        <f t="shared" si="71"/>
        <v>15000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2000</v>
      </c>
      <c r="D627" s="5">
        <f t="shared" si="78"/>
        <v>2000</v>
      </c>
      <c r="E627" s="5">
        <f t="shared" si="78"/>
        <v>2000</v>
      </c>
      <c r="H627" s="41">
        <f t="shared" si="71"/>
        <v>2000</v>
      </c>
    </row>
    <row r="628" spans="1:10" outlineLevel="1">
      <c r="A628" s="148" t="s">
        <v>531</v>
      </c>
      <c r="B628" s="149"/>
      <c r="C628" s="32">
        <f>SUM(C629:C637)</f>
        <v>5000</v>
      </c>
      <c r="D628" s="32">
        <f>SUM(D629:D637)</f>
        <v>5000</v>
      </c>
      <c r="E628" s="32">
        <f>SUM(E629:E637)</f>
        <v>5000</v>
      </c>
      <c r="H628" s="41">
        <f t="shared" si="71"/>
        <v>5000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5000</v>
      </c>
      <c r="D637" s="5">
        <f t="shared" si="79"/>
        <v>5000</v>
      </c>
      <c r="E637" s="5">
        <f t="shared" si="79"/>
        <v>5000</v>
      </c>
      <c r="H637" s="41">
        <f t="shared" si="71"/>
        <v>5000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10000</v>
      </c>
      <c r="D716" s="36">
        <f>D717</f>
        <v>10000</v>
      </c>
      <c r="E716" s="36">
        <f>E717</f>
        <v>10000</v>
      </c>
      <c r="G716" s="39" t="s">
        <v>66</v>
      </c>
      <c r="H716" s="41">
        <f t="shared" si="92"/>
        <v>10000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10000</v>
      </c>
      <c r="D717" s="33">
        <f>D718+D722</f>
        <v>10000</v>
      </c>
      <c r="E717" s="33">
        <f>E718+E722</f>
        <v>10000</v>
      </c>
      <c r="G717" s="39" t="s">
        <v>599</v>
      </c>
      <c r="H717" s="41">
        <f t="shared" si="92"/>
        <v>10000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10000</v>
      </c>
      <c r="D718" s="31">
        <f>SUM(D719:D721)</f>
        <v>10000</v>
      </c>
      <c r="E718" s="31">
        <f>SUM(E719:E721)</f>
        <v>10000</v>
      </c>
      <c r="H718" s="41">
        <f t="shared" si="92"/>
        <v>10000</v>
      </c>
    </row>
    <row r="719" spans="1:10" ht="15" customHeight="1" outlineLevel="2">
      <c r="A719" s="6">
        <v>10950</v>
      </c>
      <c r="B719" s="4" t="s">
        <v>572</v>
      </c>
      <c r="C719" s="5">
        <v>10000</v>
      </c>
      <c r="D719" s="5">
        <f>C719</f>
        <v>10000</v>
      </c>
      <c r="E719" s="5">
        <f>D719</f>
        <v>10000</v>
      </c>
      <c r="H719" s="41">
        <f t="shared" si="92"/>
        <v>10000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328" zoomScale="128" zoomScaleNormal="128" workbookViewId="0">
      <selection activeCell="C265" sqref="C265"/>
    </sheetView>
  </sheetViews>
  <sheetFormatPr baseColWidth="10" defaultColWidth="9.140625" defaultRowHeight="15" outlineLevelRow="3"/>
  <cols>
    <col min="1" max="1" width="7" bestFit="1" customWidth="1"/>
    <col min="2" max="2" width="36.28515625" customWidth="1"/>
    <col min="3" max="3" width="19.5703125" customWidth="1"/>
    <col min="4" max="4" width="17.85546875" customWidth="1"/>
    <col min="5" max="5" width="19.5703125" customWidth="1"/>
    <col min="7" max="7" width="15.5703125" bestFit="1" customWidth="1"/>
    <col min="8" max="8" width="24.285156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1660241.997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775500</v>
      </c>
      <c r="D2" s="26">
        <f>D3+D67</f>
        <v>775500</v>
      </c>
      <c r="E2" s="26">
        <f>E3+E67</f>
        <v>775500</v>
      </c>
      <c r="G2" s="39" t="s">
        <v>60</v>
      </c>
      <c r="H2" s="41">
        <f>C2</f>
        <v>775500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227300</v>
      </c>
      <c r="D3" s="23">
        <f>D4+D11+D38+D61</f>
        <v>227300</v>
      </c>
      <c r="E3" s="23">
        <f>E4+E11+E38+E61</f>
        <v>227300</v>
      </c>
      <c r="G3" s="39" t="s">
        <v>57</v>
      </c>
      <c r="H3" s="41">
        <f t="shared" ref="H3:H66" si="0">C3</f>
        <v>227300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57000</v>
      </c>
      <c r="D4" s="21">
        <f>SUM(D5:D10)</f>
        <v>57000</v>
      </c>
      <c r="E4" s="21">
        <f>SUM(E5:E10)</f>
        <v>57000</v>
      </c>
      <c r="F4" s="17"/>
      <c r="G4" s="39" t="s">
        <v>53</v>
      </c>
      <c r="H4" s="41">
        <f t="shared" si="0"/>
        <v>57000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23500</v>
      </c>
      <c r="D7" s="2">
        <f t="shared" si="1"/>
        <v>23500</v>
      </c>
      <c r="E7" s="2">
        <f t="shared" si="1"/>
        <v>23500</v>
      </c>
      <c r="F7" s="17"/>
      <c r="G7" s="17"/>
      <c r="H7" s="41">
        <f t="shared" si="0"/>
        <v>23500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148300</v>
      </c>
      <c r="D11" s="21">
        <f>SUM(D12:D37)</f>
        <v>148300</v>
      </c>
      <c r="E11" s="21">
        <f>SUM(E12:E37)</f>
        <v>148300</v>
      </c>
      <c r="F11" s="17"/>
      <c r="G11" s="39" t="s">
        <v>54</v>
      </c>
      <c r="H11" s="41">
        <f t="shared" si="0"/>
        <v>148300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141100</v>
      </c>
      <c r="D12" s="2">
        <f>C12</f>
        <v>141100</v>
      </c>
      <c r="E12" s="2">
        <f>D12</f>
        <v>141100</v>
      </c>
      <c r="H12" s="41">
        <f t="shared" si="0"/>
        <v>141100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3500</v>
      </c>
      <c r="D14" s="2">
        <f t="shared" si="2"/>
        <v>3500</v>
      </c>
      <c r="E14" s="2">
        <f t="shared" si="2"/>
        <v>3500</v>
      </c>
      <c r="H14" s="41">
        <f t="shared" si="0"/>
        <v>3500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</v>
      </c>
      <c r="D21" s="2">
        <f t="shared" si="2"/>
        <v>500</v>
      </c>
      <c r="E21" s="2">
        <f t="shared" si="2"/>
        <v>500</v>
      </c>
      <c r="H21" s="41">
        <f t="shared" si="0"/>
        <v>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59" t="s">
        <v>145</v>
      </c>
      <c r="B38" s="160"/>
      <c r="C38" s="21">
        <f>SUM(C39:C60)</f>
        <v>22000</v>
      </c>
      <c r="D38" s="21">
        <f>SUM(D39:D60)</f>
        <v>22000</v>
      </c>
      <c r="E38" s="21">
        <f>SUM(E39:E60)</f>
        <v>22000</v>
      </c>
      <c r="G38" s="39" t="s">
        <v>55</v>
      </c>
      <c r="H38" s="41">
        <f t="shared" si="0"/>
        <v>22000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2600</v>
      </c>
      <c r="D39" s="2">
        <f>C39</f>
        <v>2600</v>
      </c>
      <c r="E39" s="2">
        <f>D39</f>
        <v>2600</v>
      </c>
      <c r="H39" s="41">
        <f t="shared" si="0"/>
        <v>2600</v>
      </c>
    </row>
    <row r="40" spans="1:10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</v>
      </c>
      <c r="D44" s="2">
        <f t="shared" si="4"/>
        <v>50</v>
      </c>
      <c r="E44" s="2">
        <f t="shared" si="4"/>
        <v>50</v>
      </c>
      <c r="H44" s="41">
        <f t="shared" si="0"/>
        <v>50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1">
        <f t="shared" si="0"/>
        <v>200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548200</v>
      </c>
      <c r="D67" s="25">
        <f>D97+D68</f>
        <v>548200</v>
      </c>
      <c r="E67" s="25">
        <f>E97+E68</f>
        <v>548200</v>
      </c>
      <c r="G67" s="39" t="s">
        <v>59</v>
      </c>
      <c r="H67" s="41">
        <f t="shared" ref="H67:H130" si="7">C67</f>
        <v>548200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27600</v>
      </c>
      <c r="D68" s="21">
        <f>SUM(D69:D96)</f>
        <v>27600</v>
      </c>
      <c r="E68" s="21">
        <f>SUM(E69:E96)</f>
        <v>27600</v>
      </c>
      <c r="G68" s="39" t="s">
        <v>56</v>
      </c>
      <c r="H68" s="41">
        <f t="shared" si="7"/>
        <v>27600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</v>
      </c>
      <c r="D79" s="2">
        <f t="shared" si="8"/>
        <v>22000</v>
      </c>
      <c r="E79" s="2">
        <f t="shared" si="8"/>
        <v>22000</v>
      </c>
      <c r="H79" s="41">
        <f t="shared" si="7"/>
        <v>22000</v>
      </c>
    </row>
    <row r="80" spans="1:10" ht="15" customHeight="1" outlineLevel="1">
      <c r="A80" s="3">
        <v>5202</v>
      </c>
      <c r="B80" s="2" t="s">
        <v>172</v>
      </c>
      <c r="C80" s="2">
        <v>2600</v>
      </c>
      <c r="D80" s="2">
        <f t="shared" si="8"/>
        <v>2600</v>
      </c>
      <c r="E80" s="2">
        <f t="shared" si="8"/>
        <v>2600</v>
      </c>
      <c r="H80" s="41">
        <f t="shared" si="7"/>
        <v>2600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520600</v>
      </c>
      <c r="D97" s="21">
        <f>SUM(D98:D113)</f>
        <v>520600</v>
      </c>
      <c r="E97" s="21">
        <f>SUM(E98:E113)</f>
        <v>520600</v>
      </c>
      <c r="G97" s="39" t="s">
        <v>58</v>
      </c>
      <c r="H97" s="41">
        <f t="shared" si="7"/>
        <v>520600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230000</v>
      </c>
      <c r="D98" s="2">
        <f>C98</f>
        <v>230000</v>
      </c>
      <c r="E98" s="2">
        <f>D98</f>
        <v>230000</v>
      </c>
      <c r="H98" s="41">
        <f t="shared" si="7"/>
        <v>230000</v>
      </c>
    </row>
    <row r="99" spans="1:10" ht="15" customHeight="1" outlineLevel="1">
      <c r="A99" s="3">
        <v>6002</v>
      </c>
      <c r="B99" s="1" t="s">
        <v>185</v>
      </c>
      <c r="C99" s="2">
        <v>290000</v>
      </c>
      <c r="D99" s="2">
        <f t="shared" ref="D99:E113" si="10">C99</f>
        <v>290000</v>
      </c>
      <c r="E99" s="2">
        <f t="shared" si="10"/>
        <v>290000</v>
      </c>
      <c r="H99" s="41">
        <f t="shared" si="7"/>
        <v>290000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</v>
      </c>
      <c r="D103" s="2">
        <f t="shared" si="10"/>
        <v>150</v>
      </c>
      <c r="E103" s="2">
        <f t="shared" si="10"/>
        <v>150</v>
      </c>
      <c r="H103" s="41">
        <f t="shared" si="7"/>
        <v>150</v>
      </c>
    </row>
    <row r="104" spans="1:10" ht="15" customHeight="1" outlineLevel="1">
      <c r="A104" s="3">
        <v>6007</v>
      </c>
      <c r="B104" s="1" t="s">
        <v>27</v>
      </c>
      <c r="C104" s="2">
        <v>150</v>
      </c>
      <c r="D104" s="2">
        <f t="shared" si="10"/>
        <v>150</v>
      </c>
      <c r="E104" s="2">
        <f t="shared" si="10"/>
        <v>150</v>
      </c>
      <c r="H104" s="41">
        <f t="shared" si="7"/>
        <v>150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884741.99699999997</v>
      </c>
      <c r="D114" s="26">
        <f>D115+D152+D177</f>
        <v>884741.99699999997</v>
      </c>
      <c r="E114" s="26">
        <f>E115+E152+E177</f>
        <v>884741.99699999997</v>
      </c>
      <c r="G114" s="39" t="s">
        <v>62</v>
      </c>
      <c r="H114" s="41">
        <f t="shared" si="7"/>
        <v>884741.99699999997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884741.99699999997</v>
      </c>
      <c r="D115" s="23">
        <f>D116+D135</f>
        <v>884741.99699999997</v>
      </c>
      <c r="E115" s="23">
        <f>E116+E135</f>
        <v>884741.99699999997</v>
      </c>
      <c r="G115" s="39" t="s">
        <v>61</v>
      </c>
      <c r="H115" s="41">
        <f t="shared" si="7"/>
        <v>884741.99699999997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566172</v>
      </c>
      <c r="D116" s="21">
        <f>D117+D120+D123+D126+D129+D132</f>
        <v>566172</v>
      </c>
      <c r="E116" s="21">
        <f>E117+E120+E123+E126+E129+E132</f>
        <v>566172</v>
      </c>
      <c r="G116" s="39" t="s">
        <v>583</v>
      </c>
      <c r="H116" s="41">
        <f t="shared" si="7"/>
        <v>566172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566172</v>
      </c>
      <c r="D117" s="2">
        <f>D118+D119</f>
        <v>566172</v>
      </c>
      <c r="E117" s="2">
        <f>E118+E119</f>
        <v>566172</v>
      </c>
      <c r="H117" s="41">
        <f t="shared" si="7"/>
        <v>566172</v>
      </c>
    </row>
    <row r="118" spans="1:10" ht="15" customHeight="1" outlineLevel="2">
      <c r="A118" s="130"/>
      <c r="B118" s="129" t="s">
        <v>855</v>
      </c>
      <c r="C118" s="128">
        <v>10000</v>
      </c>
      <c r="D118" s="128">
        <f>C118</f>
        <v>10000</v>
      </c>
      <c r="E118" s="128">
        <f>D118</f>
        <v>10000</v>
      </c>
      <c r="H118" s="41">
        <f t="shared" si="7"/>
        <v>10000</v>
      </c>
    </row>
    <row r="119" spans="1:10" ht="15" customHeight="1" outlineLevel="2">
      <c r="A119" s="130"/>
      <c r="B119" s="129" t="s">
        <v>860</v>
      </c>
      <c r="C119" s="128">
        <v>556172</v>
      </c>
      <c r="D119" s="128">
        <f>C119</f>
        <v>556172</v>
      </c>
      <c r="E119" s="128">
        <f>D119</f>
        <v>556172</v>
      </c>
      <c r="H119" s="41">
        <f t="shared" si="7"/>
        <v>556172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318569.99699999997</v>
      </c>
      <c r="D135" s="21">
        <f>D136+D140+D143+D146+D149</f>
        <v>318569.99699999997</v>
      </c>
      <c r="E135" s="21">
        <f>E136+E140+E143+E146+E149</f>
        <v>318569.99699999997</v>
      </c>
      <c r="G135" s="39" t="s">
        <v>584</v>
      </c>
      <c r="H135" s="41">
        <f t="shared" si="11"/>
        <v>318569.99699999997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318569.99699999997</v>
      </c>
      <c r="D136" s="2">
        <f>D137+D138+D139</f>
        <v>318569.99699999997</v>
      </c>
      <c r="E136" s="2">
        <f>E137+E138+E139</f>
        <v>318569.99699999997</v>
      </c>
      <c r="H136" s="41">
        <f t="shared" si="11"/>
        <v>318569.99699999997</v>
      </c>
    </row>
    <row r="137" spans="1:10" ht="15" customHeight="1" outlineLevel="2">
      <c r="A137" s="130"/>
      <c r="B137" s="129" t="s">
        <v>855</v>
      </c>
      <c r="C137" s="128">
        <v>218000</v>
      </c>
      <c r="D137" s="128">
        <f>C137</f>
        <v>218000</v>
      </c>
      <c r="E137" s="128">
        <f>D137</f>
        <v>218000</v>
      </c>
      <c r="H137" s="41">
        <f t="shared" si="11"/>
        <v>218000</v>
      </c>
    </row>
    <row r="138" spans="1:10" ht="15" customHeight="1" outlineLevel="2">
      <c r="A138" s="130"/>
      <c r="B138" s="129" t="s">
        <v>862</v>
      </c>
      <c r="C138" s="128">
        <v>11000</v>
      </c>
      <c r="D138" s="128">
        <f t="shared" ref="D138:E139" si="12">C138</f>
        <v>11000</v>
      </c>
      <c r="E138" s="128">
        <f t="shared" si="12"/>
        <v>11000</v>
      </c>
      <c r="H138" s="41">
        <f t="shared" si="11"/>
        <v>11000</v>
      </c>
    </row>
    <row r="139" spans="1:10" ht="15" customHeight="1" outlineLevel="2">
      <c r="A139" s="130"/>
      <c r="B139" s="129" t="s">
        <v>861</v>
      </c>
      <c r="C139" s="128">
        <v>89569.997000000003</v>
      </c>
      <c r="D139" s="128">
        <f t="shared" si="12"/>
        <v>89569.997000000003</v>
      </c>
      <c r="E139" s="128">
        <f t="shared" si="12"/>
        <v>89569.997000000003</v>
      </c>
      <c r="H139" s="41">
        <f t="shared" si="11"/>
        <v>89569.997000000003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1660241.997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755500</v>
      </c>
      <c r="D257" s="37">
        <f>D258+D550</f>
        <v>549023.63599999994</v>
      </c>
      <c r="E257" s="37">
        <f>E258+E550</f>
        <v>549023.63599999994</v>
      </c>
      <c r="G257" s="39" t="s">
        <v>60</v>
      </c>
      <c r="H257" s="41">
        <f>C257</f>
        <v>755500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737968</v>
      </c>
      <c r="D258" s="36">
        <f>D259+D339+D483+D547</f>
        <v>531491.63599999994</v>
      </c>
      <c r="E258" s="36">
        <f>E259+E339+E483+E547</f>
        <v>531491.63599999994</v>
      </c>
      <c r="G258" s="39" t="s">
        <v>57</v>
      </c>
      <c r="H258" s="41">
        <f t="shared" ref="H258:H321" si="21">C258</f>
        <v>737968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362592</v>
      </c>
      <c r="D259" s="33">
        <f>D260+D263+D314</f>
        <v>156115.636</v>
      </c>
      <c r="E259" s="33">
        <f>E260+E263+E314</f>
        <v>156115.636</v>
      </c>
      <c r="G259" s="39" t="s">
        <v>590</v>
      </c>
      <c r="H259" s="41">
        <f t="shared" si="21"/>
        <v>362592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48" t="s">
        <v>269</v>
      </c>
      <c r="B263" s="149"/>
      <c r="C263" s="32">
        <f>C264+C265+C289+C296+C298+C302+C305+C308+C313</f>
        <v>360000</v>
      </c>
      <c r="D263" s="32">
        <f>D264+D265+D289+D296+D298+D302+D305+D308+D313</f>
        <v>153523.636</v>
      </c>
      <c r="E263" s="32">
        <f>E264+E265+E289+E296+E298+E302+E305+E308+E313</f>
        <v>153523.636</v>
      </c>
      <c r="H263" s="41">
        <f t="shared" si="21"/>
        <v>360000</v>
      </c>
    </row>
    <row r="264" spans="1:10" outlineLevel="2">
      <c r="A264" s="6">
        <v>1101</v>
      </c>
      <c r="B264" s="4" t="s">
        <v>34</v>
      </c>
      <c r="C264" s="5">
        <v>134031</v>
      </c>
      <c r="D264" s="5">
        <f>C264</f>
        <v>134031</v>
      </c>
      <c r="E264" s="5">
        <f>D264</f>
        <v>134031</v>
      </c>
      <c r="H264" s="41">
        <f t="shared" si="21"/>
        <v>134031</v>
      </c>
    </row>
    <row r="265" spans="1:10" outlineLevel="2">
      <c r="A265" s="6">
        <v>1101</v>
      </c>
      <c r="B265" s="4" t="s">
        <v>35</v>
      </c>
      <c r="C265" s="5">
        <v>129972</v>
      </c>
      <c r="D265" s="5">
        <f>SUM(D266:D288)</f>
        <v>0</v>
      </c>
      <c r="E265" s="5">
        <f>SUM(E266:E288)</f>
        <v>0</v>
      </c>
      <c r="H265" s="41">
        <f t="shared" si="21"/>
        <v>129972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10619.4</v>
      </c>
      <c r="D289" s="5">
        <f>SUM(D290:D295)</f>
        <v>0</v>
      </c>
      <c r="E289" s="5">
        <f>SUM(E290:E295)</f>
        <v>0</v>
      </c>
      <c r="H289" s="41">
        <f t="shared" si="21"/>
        <v>10619.4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9200</v>
      </c>
      <c r="D298" s="5">
        <f>SUM(D299:D301)</f>
        <v>0</v>
      </c>
      <c r="E298" s="5">
        <f>SUM(E299:E301)</f>
        <v>0</v>
      </c>
      <c r="H298" s="41">
        <f t="shared" si="21"/>
        <v>9200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800</v>
      </c>
      <c r="D302" s="5">
        <f>SUM(D303:D304)</f>
        <v>0</v>
      </c>
      <c r="E302" s="5">
        <f>SUM(E303:E304)</f>
        <v>0</v>
      </c>
      <c r="H302" s="41">
        <f t="shared" si="21"/>
        <v>800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5084.9639999999999</v>
      </c>
      <c r="D305" s="5">
        <f>SUM(D306:D307)</f>
        <v>0</v>
      </c>
      <c r="E305" s="5">
        <f>SUM(E306:E307)</f>
        <v>0</v>
      </c>
      <c r="H305" s="41">
        <f t="shared" si="21"/>
        <v>5084.9639999999999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50500</v>
      </c>
      <c r="D308" s="5">
        <f>SUM(D309:D312)</f>
        <v>0</v>
      </c>
      <c r="E308" s="5">
        <f>SUM(E309:E312)</f>
        <v>0</v>
      </c>
      <c r="H308" s="41">
        <f t="shared" si="21"/>
        <v>50500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19492.635999999999</v>
      </c>
      <c r="D313" s="5">
        <f>C313</f>
        <v>19492.635999999999</v>
      </c>
      <c r="E313" s="5">
        <f>D313</f>
        <v>19492.635999999999</v>
      </c>
      <c r="H313" s="41">
        <f t="shared" si="21"/>
        <v>19492.635999999999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347080</v>
      </c>
      <c r="D339" s="33">
        <f>D340+D444+D482</f>
        <v>347080</v>
      </c>
      <c r="E339" s="33">
        <f>E340+E444+E482</f>
        <v>347080</v>
      </c>
      <c r="G339" s="39" t="s">
        <v>591</v>
      </c>
      <c r="H339" s="41">
        <f t="shared" si="28"/>
        <v>347080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314580</v>
      </c>
      <c r="D340" s="32">
        <f>D341+D342+D343+D344+D347+D348+D353+D356+D357+D362+D367+BH290668+D371+D372+D373+D376+D377+D378+D382+D388+D391+D392+D395+D398+D399+D404+D407+D408+D409+D412+D415+D416+D419+D420+D421+D422+D429+D443</f>
        <v>314580</v>
      </c>
      <c r="E340" s="32">
        <f>E341+E342+E343+E344+E347+E348+E353+E356+E357+E362+E367+BI290668+E371+E372+E373+E376+E377+E378+E382+E388+E391+E392+E395+E398+E399+E404+E407+E408+E409+E412+E415+E416+E419+E420+E421+E422+E429+E443</f>
        <v>314580</v>
      </c>
      <c r="H340" s="41">
        <f t="shared" si="28"/>
        <v>314580</v>
      </c>
    </row>
    <row r="341" spans="1:10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95000</v>
      </c>
      <c r="D343" s="5">
        <f t="shared" si="31"/>
        <v>95000</v>
      </c>
      <c r="E343" s="5">
        <f t="shared" si="31"/>
        <v>95000</v>
      </c>
      <c r="H343" s="41">
        <f t="shared" si="28"/>
        <v>95000</v>
      </c>
    </row>
    <row r="344" spans="1:10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outlineLevel="3">
      <c r="A346" s="29"/>
      <c r="B346" s="28" t="s">
        <v>275</v>
      </c>
      <c r="C346" s="30">
        <v>6500</v>
      </c>
      <c r="D346" s="30">
        <f t="shared" si="32"/>
        <v>6500</v>
      </c>
      <c r="E346" s="30">
        <f t="shared" si="32"/>
        <v>6500</v>
      </c>
      <c r="H346" s="41">
        <f t="shared" si="28"/>
        <v>6500</v>
      </c>
    </row>
    <row r="347" spans="1:10" outlineLevel="2">
      <c r="A347" s="6">
        <v>2201</v>
      </c>
      <c r="B347" s="4" t="s">
        <v>276</v>
      </c>
      <c r="C347" s="5">
        <v>16500</v>
      </c>
      <c r="D347" s="5">
        <f t="shared" si="32"/>
        <v>16500</v>
      </c>
      <c r="E347" s="5">
        <f t="shared" si="32"/>
        <v>16500</v>
      </c>
      <c r="H347" s="41">
        <f t="shared" si="28"/>
        <v>16500</v>
      </c>
    </row>
    <row r="348" spans="1:10" outlineLevel="2">
      <c r="A348" s="6">
        <v>2201</v>
      </c>
      <c r="B348" s="4" t="s">
        <v>277</v>
      </c>
      <c r="C348" s="5">
        <f>SUM(C349:C352)</f>
        <v>50300</v>
      </c>
      <c r="D348" s="5">
        <f>SUM(D349:D352)</f>
        <v>50300</v>
      </c>
      <c r="E348" s="5">
        <f>SUM(E349:E352)</f>
        <v>50300</v>
      </c>
      <c r="H348" s="41">
        <f t="shared" si="28"/>
        <v>50300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33">C350</f>
        <v>300</v>
      </c>
      <c r="E350" s="30">
        <f t="shared" si="33"/>
        <v>300</v>
      </c>
      <c r="H350" s="41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1">
        <f t="shared" si="28"/>
        <v>40000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6500</v>
      </c>
      <c r="D372" s="5">
        <f t="shared" si="37"/>
        <v>6500</v>
      </c>
      <c r="E372" s="5">
        <f t="shared" si="37"/>
        <v>6500</v>
      </c>
      <c r="H372" s="41">
        <f t="shared" si="28"/>
        <v>6500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9500</v>
      </c>
      <c r="D382" s="5">
        <f>SUM(D383:D387)</f>
        <v>9500</v>
      </c>
      <c r="E382" s="5">
        <f>SUM(E383:E387)</f>
        <v>9500</v>
      </c>
      <c r="H382" s="41">
        <f t="shared" si="28"/>
        <v>9500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5500</v>
      </c>
      <c r="D387" s="30">
        <f t="shared" si="40"/>
        <v>5500</v>
      </c>
      <c r="E387" s="30">
        <f t="shared" si="40"/>
        <v>5500</v>
      </c>
      <c r="H387" s="41">
        <f t="shared" si="41"/>
        <v>5500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  <c r="H392" s="41">
        <f t="shared" si="41"/>
        <v>7500</v>
      </c>
    </row>
    <row r="393" spans="1:8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  <c r="H393" s="41">
        <f t="shared" si="41"/>
        <v>7000</v>
      </c>
    </row>
    <row r="394" spans="1:8" outlineLevel="3">
      <c r="A394" s="29"/>
      <c r="B394" s="28" t="s">
        <v>314</v>
      </c>
      <c r="C394" s="30">
        <v>500</v>
      </c>
      <c r="D394" s="30">
        <f>C394</f>
        <v>500</v>
      </c>
      <c r="E394" s="30">
        <f>D394</f>
        <v>500</v>
      </c>
      <c r="H394" s="41">
        <f t="shared" si="41"/>
        <v>500</v>
      </c>
    </row>
    <row r="395" spans="1:8" outlineLevel="2">
      <c r="A395" s="6">
        <v>2201</v>
      </c>
      <c r="B395" s="4" t="s">
        <v>115</v>
      </c>
      <c r="C395" s="5">
        <f>SUM(C396:C397)</f>
        <v>1800</v>
      </c>
      <c r="D395" s="5">
        <f>SUM(D396:D397)</f>
        <v>1800</v>
      </c>
      <c r="E395" s="5">
        <f>SUM(E396:E397)</f>
        <v>1800</v>
      </c>
      <c r="H395" s="41">
        <f t="shared" si="41"/>
        <v>1800</v>
      </c>
    </row>
    <row r="396" spans="1:8" outlineLevel="3">
      <c r="A396" s="29"/>
      <c r="B396" s="28" t="s">
        <v>315</v>
      </c>
      <c r="C396" s="30">
        <v>1800</v>
      </c>
      <c r="D396" s="30">
        <f t="shared" ref="D396:E398" si="43">C396</f>
        <v>1800</v>
      </c>
      <c r="E396" s="30">
        <f t="shared" si="43"/>
        <v>1800</v>
      </c>
      <c r="H396" s="41">
        <f t="shared" si="41"/>
        <v>1800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1500</v>
      </c>
      <c r="D401" s="30">
        <f t="shared" ref="D401:E403" si="44">C401</f>
        <v>1500</v>
      </c>
      <c r="E401" s="30">
        <f t="shared" si="44"/>
        <v>1500</v>
      </c>
      <c r="H401" s="41">
        <f t="shared" si="41"/>
        <v>1500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800</v>
      </c>
      <c r="D419" s="5">
        <f t="shared" si="47"/>
        <v>800</v>
      </c>
      <c r="E419" s="5">
        <f t="shared" si="47"/>
        <v>800</v>
      </c>
      <c r="H419" s="41">
        <f t="shared" si="41"/>
        <v>800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20500</v>
      </c>
      <c r="D429" s="5">
        <f>SUM(D430:D442)</f>
        <v>20500</v>
      </c>
      <c r="E429" s="5">
        <f>SUM(E430:E442)</f>
        <v>20500</v>
      </c>
      <c r="H429" s="41">
        <f t="shared" si="41"/>
        <v>20500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9000</v>
      </c>
      <c r="D431" s="30">
        <f t="shared" ref="D431:E442" si="49">C431</f>
        <v>9000</v>
      </c>
      <c r="E431" s="30">
        <f t="shared" si="49"/>
        <v>9000</v>
      </c>
      <c r="H431" s="41">
        <f t="shared" si="41"/>
        <v>9000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1000</v>
      </c>
      <c r="D436" s="30">
        <f t="shared" si="49"/>
        <v>1000</v>
      </c>
      <c r="E436" s="30">
        <f t="shared" si="49"/>
        <v>1000</v>
      </c>
      <c r="H436" s="41">
        <f t="shared" si="41"/>
        <v>1000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3500</v>
      </c>
      <c r="D441" s="30">
        <f t="shared" si="49"/>
        <v>3500</v>
      </c>
      <c r="E441" s="30">
        <f t="shared" si="49"/>
        <v>3500</v>
      </c>
      <c r="H441" s="41">
        <f t="shared" si="41"/>
        <v>3500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1000</v>
      </c>
      <c r="D443" s="5">
        <f>C443</f>
        <v>1000</v>
      </c>
      <c r="E443" s="5">
        <f>D443</f>
        <v>1000</v>
      </c>
      <c r="H443" s="41">
        <f t="shared" si="41"/>
        <v>1000</v>
      </c>
    </row>
    <row r="444" spans="1:8" outlineLevel="1">
      <c r="A444" s="148" t="s">
        <v>357</v>
      </c>
      <c r="B444" s="149"/>
      <c r="C444" s="32">
        <f>C445+C454+C455+C459+C462+C463+C468+C474+C477+C480+C481+C450</f>
        <v>32500</v>
      </c>
      <c r="D444" s="32">
        <f>D445+D454+D455+D459+D462+D463+D468+D474+D477+D480+D481+D450</f>
        <v>32500</v>
      </c>
      <c r="E444" s="32">
        <f>E445+E454+E455+E459+E462+E463+E468+E474+E477+E480+E481+E450</f>
        <v>32500</v>
      </c>
      <c r="H444" s="41">
        <f t="shared" si="41"/>
        <v>32500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  <c r="H445" s="41">
        <f t="shared" si="41"/>
        <v>4000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13000</v>
      </c>
      <c r="D455" s="5">
        <f>SUM(D456:D458)</f>
        <v>13000</v>
      </c>
      <c r="E455" s="5">
        <f>SUM(E456:E458)</f>
        <v>13000</v>
      </c>
      <c r="H455" s="41">
        <f t="shared" si="51"/>
        <v>13000</v>
      </c>
    </row>
    <row r="456" spans="1:8" ht="15" customHeight="1" outlineLevel="3">
      <c r="A456" s="28"/>
      <c r="B456" s="28" t="s">
        <v>367</v>
      </c>
      <c r="C456" s="30">
        <v>6500</v>
      </c>
      <c r="D456" s="30">
        <f>C456</f>
        <v>6500</v>
      </c>
      <c r="E456" s="30">
        <f>D456</f>
        <v>6500</v>
      </c>
      <c r="H456" s="41">
        <f t="shared" si="51"/>
        <v>6500</v>
      </c>
    </row>
    <row r="457" spans="1:8" ht="15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customHeight="1" outlineLevel="3">
      <c r="A458" s="28"/>
      <c r="B458" s="28" t="s">
        <v>361</v>
      </c>
      <c r="C458" s="30">
        <v>500</v>
      </c>
      <c r="D458" s="30">
        <f t="shared" si="53"/>
        <v>500</v>
      </c>
      <c r="E458" s="30">
        <f t="shared" si="53"/>
        <v>500</v>
      </c>
      <c r="H458" s="41">
        <f t="shared" si="51"/>
        <v>500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2500</v>
      </c>
      <c r="D480" s="5">
        <f t="shared" si="57"/>
        <v>2500</v>
      </c>
      <c r="E480" s="5">
        <f t="shared" si="57"/>
        <v>2500</v>
      </c>
      <c r="H480" s="41">
        <f t="shared" si="51"/>
        <v>2500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28296</v>
      </c>
      <c r="D483" s="35">
        <f>D484+D504+D509+D522+D528+D538</f>
        <v>28296</v>
      </c>
      <c r="E483" s="35">
        <f>E484+E504+E509+E522+E528+E538</f>
        <v>28296</v>
      </c>
      <c r="G483" s="39" t="s">
        <v>592</v>
      </c>
      <c r="H483" s="41">
        <f t="shared" si="51"/>
        <v>28296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19996</v>
      </c>
      <c r="D484" s="32">
        <f>D485+D486+D490+D491+D494+D497+D500+D501+D502+D503</f>
        <v>19996</v>
      </c>
      <c r="E484" s="32">
        <f>E485+E486+E490+E491+E494+E497+E500+E501+E502+E503</f>
        <v>19996</v>
      </c>
      <c r="H484" s="41">
        <f t="shared" si="51"/>
        <v>19996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12296</v>
      </c>
      <c r="D490" s="5">
        <f>C490</f>
        <v>12296</v>
      </c>
      <c r="E490" s="5">
        <f>D490</f>
        <v>12296</v>
      </c>
      <c r="H490" s="41">
        <f t="shared" si="51"/>
        <v>12296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700</v>
      </c>
      <c r="D497" s="5">
        <f>SUM(D498:D499)</f>
        <v>700</v>
      </c>
      <c r="E497" s="5">
        <f>SUM(E498:E499)</f>
        <v>700</v>
      </c>
      <c r="H497" s="41">
        <f t="shared" si="51"/>
        <v>700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600</v>
      </c>
      <c r="D499" s="30">
        <f t="shared" si="59"/>
        <v>600</v>
      </c>
      <c r="E499" s="30">
        <f t="shared" si="59"/>
        <v>600</v>
      </c>
      <c r="H499" s="41">
        <f t="shared" si="51"/>
        <v>600</v>
      </c>
    </row>
    <row r="500" spans="1:12" outlineLevel="2">
      <c r="A500" s="6">
        <v>3302</v>
      </c>
      <c r="B500" s="4" t="s">
        <v>406</v>
      </c>
      <c r="C500" s="5">
        <v>2300</v>
      </c>
      <c r="D500" s="5">
        <f t="shared" si="59"/>
        <v>2300</v>
      </c>
      <c r="E500" s="5">
        <f t="shared" si="59"/>
        <v>2300</v>
      </c>
      <c r="H500" s="41">
        <f t="shared" si="51"/>
        <v>2300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5500</v>
      </c>
      <c r="D509" s="32">
        <f>D510+D511+D512+D513+D517+D518+D519+D520+D521</f>
        <v>5500</v>
      </c>
      <c r="E509" s="32">
        <f>E510+E511+E512+E513+E517+E518+E519+E520+E521</f>
        <v>5500</v>
      </c>
      <c r="F509" s="51"/>
      <c r="H509" s="41">
        <f t="shared" si="51"/>
        <v>5500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700</v>
      </c>
      <c r="D514" s="30">
        <f t="shared" ref="D514:E521" si="62">C514</f>
        <v>700</v>
      </c>
      <c r="E514" s="30">
        <f t="shared" si="62"/>
        <v>700</v>
      </c>
      <c r="H514" s="41">
        <f t="shared" ref="H514:H577" si="63">C514</f>
        <v>700</v>
      </c>
    </row>
    <row r="515" spans="1:8" ht="15" customHeight="1" outlineLevel="3">
      <c r="A515" s="29"/>
      <c r="B515" s="28" t="s">
        <v>420</v>
      </c>
      <c r="C515" s="30">
        <v>800</v>
      </c>
      <c r="D515" s="30">
        <f t="shared" si="62"/>
        <v>800</v>
      </c>
      <c r="E515" s="30">
        <f t="shared" si="62"/>
        <v>800</v>
      </c>
      <c r="H515" s="41">
        <f t="shared" si="63"/>
        <v>800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17532</v>
      </c>
      <c r="D550" s="36">
        <f>D551</f>
        <v>17532</v>
      </c>
      <c r="E550" s="36">
        <f>E551</f>
        <v>17532</v>
      </c>
      <c r="G550" s="39" t="s">
        <v>59</v>
      </c>
      <c r="H550" s="41">
        <f t="shared" si="63"/>
        <v>17532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17532</v>
      </c>
      <c r="D551" s="33">
        <f>D552+D556</f>
        <v>17532</v>
      </c>
      <c r="E551" s="33">
        <f>E552+E556</f>
        <v>17532</v>
      </c>
      <c r="G551" s="39" t="s">
        <v>594</v>
      </c>
      <c r="H551" s="41">
        <f t="shared" si="63"/>
        <v>17532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17532</v>
      </c>
      <c r="D552" s="32">
        <f>SUM(D553:D555)</f>
        <v>17532</v>
      </c>
      <c r="E552" s="32">
        <f>SUM(E553:E555)</f>
        <v>17532</v>
      </c>
      <c r="H552" s="41">
        <f t="shared" si="63"/>
        <v>17532</v>
      </c>
    </row>
    <row r="553" spans="1:10" outlineLevel="2" collapsed="1">
      <c r="A553" s="6">
        <v>5500</v>
      </c>
      <c r="B553" s="4" t="s">
        <v>458</v>
      </c>
      <c r="C553" s="5">
        <v>17532</v>
      </c>
      <c r="D553" s="5">
        <f t="shared" ref="D553:E555" si="67">C553</f>
        <v>17532</v>
      </c>
      <c r="E553" s="5">
        <f t="shared" si="67"/>
        <v>17532</v>
      </c>
      <c r="H553" s="41">
        <f t="shared" si="63"/>
        <v>17532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904741.99699999997</v>
      </c>
      <c r="D559" s="37">
        <f>D560+D716+D725</f>
        <v>904741.99699999997</v>
      </c>
      <c r="E559" s="37">
        <f>E560+E716+E725</f>
        <v>904741.99699999997</v>
      </c>
      <c r="G559" s="39" t="s">
        <v>62</v>
      </c>
      <c r="H559" s="41">
        <f t="shared" si="63"/>
        <v>904741.99699999997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884741.99699999997</v>
      </c>
      <c r="D560" s="36">
        <f>D561+D638+D642+D645</f>
        <v>884741.99699999997</v>
      </c>
      <c r="E560" s="36">
        <f>E561+E638+E642+E645</f>
        <v>884741.99699999997</v>
      </c>
      <c r="G560" s="39" t="s">
        <v>61</v>
      </c>
      <c r="H560" s="41">
        <f t="shared" si="63"/>
        <v>884741.99699999997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884741.99699999997</v>
      </c>
      <c r="D561" s="38">
        <f>D562+D567+D568+D569+D576+D577+D581+D584+D585+D586+D587+D592+D595+D599+D603+D610+D616+D628</f>
        <v>884741.99699999997</v>
      </c>
      <c r="E561" s="38">
        <f>E562+E567+E568+E569+E576+E577+E581+E584+E585+E586+E587+E592+E595+E599+E603+E610+E616+E628</f>
        <v>884741.99699999997</v>
      </c>
      <c r="G561" s="39" t="s">
        <v>595</v>
      </c>
      <c r="H561" s="41">
        <f t="shared" si="63"/>
        <v>884741.99699999997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15072</v>
      </c>
      <c r="D562" s="32">
        <f>SUM(D563:D566)</f>
        <v>15072</v>
      </c>
      <c r="E562" s="32">
        <f>SUM(E563:E566)</f>
        <v>15072</v>
      </c>
      <c r="H562" s="41">
        <f t="shared" si="63"/>
        <v>15072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15072</v>
      </c>
      <c r="D566" s="5">
        <f t="shared" si="68"/>
        <v>15072</v>
      </c>
      <c r="E566" s="5">
        <f t="shared" si="68"/>
        <v>15072</v>
      </c>
      <c r="H566" s="41">
        <f t="shared" si="63"/>
        <v>15072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100000</v>
      </c>
      <c r="D569" s="32">
        <f>SUM(D570:D575)</f>
        <v>100000</v>
      </c>
      <c r="E569" s="32">
        <f>SUM(E570:E575)</f>
        <v>100000</v>
      </c>
      <c r="H569" s="41">
        <f t="shared" si="63"/>
        <v>100000</v>
      </c>
    </row>
    <row r="570" spans="1:10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  <c r="H570" s="41">
        <f t="shared" si="63"/>
        <v>20000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10000</v>
      </c>
      <c r="D574" s="5">
        <f t="shared" si="69"/>
        <v>10000</v>
      </c>
      <c r="E574" s="5">
        <f t="shared" si="69"/>
        <v>10000</v>
      </c>
      <c r="H574" s="41">
        <f t="shared" si="63"/>
        <v>10000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outlineLevel="1">
      <c r="A576" s="148" t="s">
        <v>480</v>
      </c>
      <c r="B576" s="149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48" t="s">
        <v>481</v>
      </c>
      <c r="B577" s="149"/>
      <c r="C577" s="32"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outlineLevel="1">
      <c r="A581" s="148" t="s">
        <v>485</v>
      </c>
      <c r="B581" s="149"/>
      <c r="C581" s="32">
        <f>SUM(C582:C583)</f>
        <v>10000</v>
      </c>
      <c r="D581" s="32">
        <f>SUM(D582:D583)</f>
        <v>10000</v>
      </c>
      <c r="E581" s="32">
        <f>SUM(E582:E583)</f>
        <v>10000</v>
      </c>
      <c r="H581" s="41">
        <f t="shared" si="71"/>
        <v>10000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48" t="s">
        <v>488</v>
      </c>
      <c r="B584" s="149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48" t="s">
        <v>489</v>
      </c>
      <c r="B585" s="149"/>
      <c r="C585" s="32">
        <v>3000</v>
      </c>
      <c r="D585" s="32">
        <f t="shared" si="72"/>
        <v>3000</v>
      </c>
      <c r="E585" s="32">
        <f t="shared" si="72"/>
        <v>3000</v>
      </c>
      <c r="H585" s="41">
        <f t="shared" si="71"/>
        <v>3000</v>
      </c>
    </row>
    <row r="586" spans="1:8" outlineLevel="1" collapsed="1">
      <c r="A586" s="148" t="s">
        <v>490</v>
      </c>
      <c r="B586" s="149"/>
      <c r="C586" s="32">
        <v>6000</v>
      </c>
      <c r="D586" s="32">
        <f t="shared" si="72"/>
        <v>6000</v>
      </c>
      <c r="E586" s="32">
        <f t="shared" si="72"/>
        <v>6000</v>
      </c>
      <c r="H586" s="41">
        <f t="shared" si="71"/>
        <v>6000</v>
      </c>
    </row>
    <row r="587" spans="1:8" outlineLevel="1">
      <c r="A587" s="148" t="s">
        <v>491</v>
      </c>
      <c r="B587" s="149"/>
      <c r="C587" s="32">
        <f>SUM(C588:C591)</f>
        <v>42000</v>
      </c>
      <c r="D587" s="32">
        <f>SUM(D588:D591)</f>
        <v>42000</v>
      </c>
      <c r="E587" s="32">
        <f>SUM(E588:E591)</f>
        <v>42000</v>
      </c>
      <c r="H587" s="41">
        <f t="shared" si="71"/>
        <v>42000</v>
      </c>
    </row>
    <row r="588" spans="1:8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12000</v>
      </c>
      <c r="D591" s="5">
        <f t="shared" si="73"/>
        <v>12000</v>
      </c>
      <c r="E591" s="5">
        <f t="shared" si="73"/>
        <v>12000</v>
      </c>
      <c r="H591" s="41">
        <f t="shared" si="71"/>
        <v>12000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40000</v>
      </c>
      <c r="D595" s="32">
        <f>SUM(D596:D598)</f>
        <v>40000</v>
      </c>
      <c r="E595" s="32">
        <f>SUM(E596:E598)</f>
        <v>40000</v>
      </c>
      <c r="H595" s="41">
        <f t="shared" si="71"/>
        <v>40000</v>
      </c>
    </row>
    <row r="596" spans="1:8" outlineLevel="2">
      <c r="A596" s="7">
        <v>6612</v>
      </c>
      <c r="B596" s="4" t="s">
        <v>499</v>
      </c>
      <c r="C596" s="5">
        <v>20000</v>
      </c>
      <c r="D596" s="5">
        <f>C596</f>
        <v>20000</v>
      </c>
      <c r="E596" s="5">
        <f>D596</f>
        <v>20000</v>
      </c>
      <c r="H596" s="41">
        <f t="shared" si="71"/>
        <v>20000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20000</v>
      </c>
      <c r="D598" s="5">
        <f t="shared" si="74"/>
        <v>20000</v>
      </c>
      <c r="E598" s="5">
        <f t="shared" si="74"/>
        <v>20000</v>
      </c>
      <c r="H598" s="41">
        <f t="shared" si="71"/>
        <v>20000</v>
      </c>
    </row>
    <row r="599" spans="1:8" outlineLevel="1">
      <c r="A599" s="148" t="s">
        <v>503</v>
      </c>
      <c r="B599" s="149"/>
      <c r="C599" s="32">
        <f>SUM(C600:C602)</f>
        <v>569100</v>
      </c>
      <c r="D599" s="32">
        <f>SUM(D600:D602)</f>
        <v>569100</v>
      </c>
      <c r="E599" s="32">
        <f>SUM(E600:E602)</f>
        <v>569100</v>
      </c>
      <c r="H599" s="41">
        <f t="shared" si="71"/>
        <v>569100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541100</v>
      </c>
      <c r="D601" s="5">
        <f t="shared" si="75"/>
        <v>541100</v>
      </c>
      <c r="E601" s="5">
        <f t="shared" si="75"/>
        <v>541100</v>
      </c>
      <c r="H601" s="41">
        <f t="shared" si="71"/>
        <v>541100</v>
      </c>
    </row>
    <row r="602" spans="1:8" outlineLevel="2">
      <c r="A602" s="7">
        <v>6613</v>
      </c>
      <c r="B602" s="4" t="s">
        <v>501</v>
      </c>
      <c r="C602" s="5">
        <v>28000</v>
      </c>
      <c r="D602" s="5">
        <f t="shared" si="75"/>
        <v>28000</v>
      </c>
      <c r="E602" s="5">
        <f t="shared" si="75"/>
        <v>28000</v>
      </c>
      <c r="H602" s="41">
        <f t="shared" si="71"/>
        <v>28000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3000</v>
      </c>
      <c r="D610" s="32">
        <f>SUM(D611:D615)</f>
        <v>3000</v>
      </c>
      <c r="E610" s="32">
        <f>SUM(E611:E615)</f>
        <v>3000</v>
      </c>
      <c r="H610" s="41">
        <f t="shared" si="71"/>
        <v>3000</v>
      </c>
    </row>
    <row r="611" spans="1:8" outlineLevel="2">
      <c r="A611" s="7">
        <v>6615</v>
      </c>
      <c r="B611" s="4" t="s">
        <v>514</v>
      </c>
      <c r="C611" s="5">
        <v>1000</v>
      </c>
      <c r="D611" s="5">
        <f>C611</f>
        <v>1000</v>
      </c>
      <c r="E611" s="5">
        <f>D611</f>
        <v>1000</v>
      </c>
      <c r="H611" s="41">
        <f t="shared" si="71"/>
        <v>1000</v>
      </c>
    </row>
    <row r="612" spans="1:8" outlineLevel="2">
      <c r="A612" s="7">
        <v>6615</v>
      </c>
      <c r="B612" s="4" t="s">
        <v>515</v>
      </c>
      <c r="C612" s="5">
        <v>1000</v>
      </c>
      <c r="D612" s="5">
        <f t="shared" ref="D612:E615" si="77">C612</f>
        <v>1000</v>
      </c>
      <c r="E612" s="5">
        <f t="shared" si="77"/>
        <v>1000</v>
      </c>
      <c r="H612" s="41">
        <f t="shared" si="71"/>
        <v>1000</v>
      </c>
    </row>
    <row r="613" spans="1:8" outlineLevel="2">
      <c r="A613" s="7">
        <v>6615</v>
      </c>
      <c r="B613" s="4" t="s">
        <v>516</v>
      </c>
      <c r="C613" s="5">
        <v>1000</v>
      </c>
      <c r="D613" s="5">
        <f t="shared" si="77"/>
        <v>1000</v>
      </c>
      <c r="E613" s="5">
        <f t="shared" si="77"/>
        <v>1000</v>
      </c>
      <c r="H613" s="41">
        <f t="shared" si="71"/>
        <v>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4569.9969999999994</v>
      </c>
      <c r="D616" s="32">
        <f>SUM(D617:D627)</f>
        <v>4569.9969999999994</v>
      </c>
      <c r="E616" s="32">
        <f>SUM(E617:E627)</f>
        <v>4569.9969999999994</v>
      </c>
      <c r="H616" s="41">
        <f t="shared" si="71"/>
        <v>4569.9969999999994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2569.9969999999998</v>
      </c>
      <c r="D624" s="5">
        <f t="shared" si="78"/>
        <v>2569.9969999999998</v>
      </c>
      <c r="E624" s="5">
        <f t="shared" si="78"/>
        <v>2569.9969999999998</v>
      </c>
      <c r="H624" s="41">
        <f t="shared" si="71"/>
        <v>2569.9969999999998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2000</v>
      </c>
      <c r="D627" s="5">
        <f t="shared" si="78"/>
        <v>2000</v>
      </c>
      <c r="E627" s="5">
        <f t="shared" si="78"/>
        <v>2000</v>
      </c>
      <c r="H627" s="41">
        <f t="shared" si="71"/>
        <v>2000</v>
      </c>
    </row>
    <row r="628" spans="1:10" outlineLevel="1">
      <c r="A628" s="148" t="s">
        <v>531</v>
      </c>
      <c r="B628" s="149"/>
      <c r="C628" s="32">
        <f>SUM(C629:C637)</f>
        <v>75000</v>
      </c>
      <c r="D628" s="32">
        <f>SUM(D629:D637)</f>
        <v>75000</v>
      </c>
      <c r="E628" s="32">
        <f>SUM(E629:E637)</f>
        <v>75000</v>
      </c>
      <c r="H628" s="41">
        <f t="shared" si="71"/>
        <v>75000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4000</v>
      </c>
      <c r="D632" s="5">
        <f t="shared" si="79"/>
        <v>4000</v>
      </c>
      <c r="E632" s="5">
        <f t="shared" si="79"/>
        <v>4000</v>
      </c>
      <c r="H632" s="41">
        <f t="shared" si="71"/>
        <v>4000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66000</v>
      </c>
      <c r="D634" s="5">
        <f t="shared" si="79"/>
        <v>66000</v>
      </c>
      <c r="E634" s="5">
        <f t="shared" si="79"/>
        <v>66000</v>
      </c>
      <c r="H634" s="41">
        <f t="shared" si="71"/>
        <v>66000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5000</v>
      </c>
      <c r="D637" s="5">
        <f t="shared" si="79"/>
        <v>5000</v>
      </c>
      <c r="E637" s="5">
        <f t="shared" si="79"/>
        <v>5000</v>
      </c>
      <c r="H637" s="41">
        <f t="shared" si="71"/>
        <v>5000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2"/>
        <v>20000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2"/>
        <v>20000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2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2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topLeftCell="A7" zoomScale="130" zoomScaleNormal="130" workbookViewId="0">
      <selection activeCell="B20" sqref="B20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912</v>
      </c>
      <c r="B2" s="135" t="s">
        <v>913</v>
      </c>
      <c r="C2" s="96"/>
      <c r="D2" s="96"/>
    </row>
    <row r="3" spans="1:4" customFormat="1">
      <c r="A3" s="102"/>
      <c r="B3" s="135" t="s">
        <v>914</v>
      </c>
      <c r="C3" s="96"/>
      <c r="D3" s="96"/>
    </row>
    <row r="4" spans="1:4" customFormat="1">
      <c r="A4" s="102"/>
      <c r="B4" s="135" t="s">
        <v>915</v>
      </c>
      <c r="C4" s="96"/>
      <c r="D4" s="96"/>
    </row>
    <row r="5" spans="1:4" customFormat="1">
      <c r="A5" s="105"/>
      <c r="B5" s="135" t="s">
        <v>916</v>
      </c>
      <c r="C5" s="105"/>
      <c r="D5" s="105"/>
    </row>
    <row r="6" spans="1:4" customFormat="1">
      <c r="A6" s="136"/>
      <c r="B6" s="106" t="s">
        <v>917</v>
      </c>
      <c r="C6" s="96"/>
      <c r="D6" s="96"/>
    </row>
    <row r="7" spans="1:4" customFormat="1">
      <c r="A7" s="105"/>
      <c r="B7" s="102" t="s">
        <v>918</v>
      </c>
      <c r="C7" s="96"/>
      <c r="D7" s="96"/>
    </row>
    <row r="8" spans="1:4" customFormat="1">
      <c r="A8" s="102"/>
      <c r="B8" s="102" t="s">
        <v>919</v>
      </c>
      <c r="C8" s="96"/>
      <c r="D8" s="96"/>
    </row>
    <row r="9" spans="1:4" customFormat="1">
      <c r="A9" s="102"/>
      <c r="B9" s="102" t="s">
        <v>920</v>
      </c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 t="s">
        <v>921</v>
      </c>
      <c r="B11" s="102" t="s">
        <v>922</v>
      </c>
      <c r="C11" s="96"/>
      <c r="D11" s="96"/>
    </row>
    <row r="12" spans="1:4" customFormat="1">
      <c r="A12" s="105"/>
      <c r="B12" s="136" t="s">
        <v>923</v>
      </c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 t="s">
        <v>924</v>
      </c>
      <c r="B14" s="105" t="s">
        <v>925</v>
      </c>
      <c r="C14" s="96"/>
      <c r="D14" s="96"/>
    </row>
    <row r="15" spans="1:4" customFormat="1">
      <c r="A15" s="105"/>
      <c r="B15" s="102" t="s">
        <v>926</v>
      </c>
      <c r="C15" s="96"/>
      <c r="D15" s="96"/>
    </row>
    <row r="16" spans="1:4" customFormat="1">
      <c r="A16" s="105"/>
      <c r="B16" s="105"/>
      <c r="C16" s="96"/>
      <c r="D16" s="96"/>
    </row>
    <row r="17" spans="1:4" customFormat="1">
      <c r="A17" s="105" t="s">
        <v>927</v>
      </c>
      <c r="B17" s="105" t="s">
        <v>928</v>
      </c>
      <c r="C17" s="96"/>
      <c r="D17" s="96"/>
    </row>
    <row r="18" spans="1:4" customFormat="1">
      <c r="A18" s="105"/>
      <c r="B18" s="105" t="s">
        <v>929</v>
      </c>
      <c r="C18" s="96"/>
      <c r="D18" s="96"/>
    </row>
    <row r="19" spans="1:4" customFormat="1">
      <c r="A19" s="105"/>
      <c r="B19" s="105" t="s">
        <v>930</v>
      </c>
      <c r="C19" s="96"/>
      <c r="D19" s="96"/>
    </row>
    <row r="20" spans="1:4" customFormat="1">
      <c r="A20" s="105"/>
      <c r="B20" s="105"/>
      <c r="C20" s="96"/>
      <c r="D20" s="96"/>
    </row>
    <row r="21" spans="1:4" customFormat="1">
      <c r="A21" s="105"/>
      <c r="B21" s="105"/>
      <c r="C21" s="96"/>
      <c r="D21" s="96"/>
    </row>
    <row r="22" spans="1:4" customFormat="1">
      <c r="A22" s="105"/>
      <c r="B22" s="105"/>
      <c r="C22" s="96"/>
      <c r="D22" s="96"/>
    </row>
    <row r="23" spans="1:4" customFormat="1">
      <c r="A23" s="105"/>
      <c r="B23" s="105"/>
      <c r="C23" s="96"/>
      <c r="D23" s="96"/>
    </row>
    <row r="24" spans="1:4" customFormat="1">
      <c r="A24" s="105"/>
      <c r="B24" s="105"/>
      <c r="C24" s="96"/>
      <c r="D24" s="96"/>
    </row>
    <row r="25" spans="1:4" customFormat="1">
      <c r="A25" s="105"/>
      <c r="B25" s="105"/>
      <c r="C25" s="96"/>
      <c r="D25" s="96"/>
    </row>
  </sheetData>
  <protectedRanges>
    <protectedRange password="CC3D" sqref="A2:D25" name="Range1"/>
  </protectedRanges>
  <conditionalFormatting sqref="A2:D25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baseColWidth="10" defaultColWidth="9.140625" defaultRowHeight="15"/>
  <cols>
    <col min="1" max="1" width="24.85546875" style="98" customWidth="1"/>
    <col min="2" max="2" width="15" style="98" customWidth="1"/>
    <col min="3" max="3" width="21.42578125" style="98" customWidth="1"/>
    <col min="4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 t="s">
        <v>872</v>
      </c>
      <c r="B3" s="103" t="s">
        <v>879</v>
      </c>
      <c r="C3" s="103" t="s">
        <v>674</v>
      </c>
      <c r="D3" s="101"/>
      <c r="E3" s="102"/>
      <c r="F3" s="96"/>
      <c r="G3" s="96"/>
      <c r="H3" s="96"/>
      <c r="I3" s="101"/>
    </row>
    <row r="4" spans="1:9" s="113" customFormat="1">
      <c r="A4" s="103" t="s">
        <v>873</v>
      </c>
      <c r="B4" s="103" t="s">
        <v>880</v>
      </c>
      <c r="C4" s="103" t="s">
        <v>877</v>
      </c>
      <c r="D4" s="103"/>
      <c r="E4" s="102"/>
      <c r="F4" s="96"/>
      <c r="G4" s="96"/>
      <c r="H4" s="96"/>
      <c r="I4" s="103"/>
    </row>
    <row r="5" spans="1:9" s="113" customFormat="1">
      <c r="A5" s="103" t="s">
        <v>874</v>
      </c>
      <c r="B5" s="103" t="s">
        <v>881</v>
      </c>
      <c r="C5" s="103" t="s">
        <v>678</v>
      </c>
      <c r="D5" s="103"/>
      <c r="E5" s="102"/>
      <c r="F5" s="96"/>
      <c r="G5" s="96"/>
      <c r="H5" s="96"/>
      <c r="I5" s="103"/>
    </row>
    <row r="6" spans="1:9" s="113" customFormat="1">
      <c r="A6" s="104" t="s">
        <v>875</v>
      </c>
      <c r="B6" s="103" t="s">
        <v>882</v>
      </c>
      <c r="C6" s="103" t="s">
        <v>878</v>
      </c>
      <c r="D6" s="104"/>
      <c r="E6" s="105"/>
      <c r="F6" s="96"/>
      <c r="G6" s="105"/>
      <c r="H6" s="105"/>
      <c r="I6" s="104"/>
    </row>
    <row r="7" spans="1:9" s="113" customFormat="1">
      <c r="A7" s="104" t="s">
        <v>876</v>
      </c>
      <c r="B7" s="103" t="s">
        <v>882</v>
      </c>
      <c r="C7" s="103" t="s">
        <v>878</v>
      </c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B9:B1048576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 t="s">
        <v>883</v>
      </c>
      <c r="B3" s="103">
        <v>8</v>
      </c>
      <c r="C3" s="101"/>
      <c r="D3" s="101"/>
      <c r="J3" s="113" t="s">
        <v>796</v>
      </c>
    </row>
    <row r="4" spans="1:10" s="113" customFormat="1">
      <c r="A4" s="103" t="s">
        <v>884</v>
      </c>
      <c r="B4" s="103">
        <v>6</v>
      </c>
      <c r="C4" s="103"/>
      <c r="D4" s="103"/>
      <c r="J4" s="113" t="s">
        <v>797</v>
      </c>
    </row>
    <row r="5" spans="1:10" s="113" customFormat="1">
      <c r="A5" s="103" t="s">
        <v>885</v>
      </c>
      <c r="B5" s="103">
        <v>6</v>
      </c>
      <c r="C5" s="103"/>
      <c r="D5" s="103"/>
      <c r="J5" s="113" t="s">
        <v>798</v>
      </c>
    </row>
    <row r="6" spans="1:10" s="113" customFormat="1">
      <c r="A6" s="104" t="s">
        <v>886</v>
      </c>
      <c r="B6" s="103">
        <v>6</v>
      </c>
      <c r="C6" s="104"/>
      <c r="D6" s="104"/>
      <c r="J6" s="113" t="s">
        <v>779</v>
      </c>
    </row>
    <row r="7" spans="1:10" s="113" customFormat="1">
      <c r="A7" s="104" t="s">
        <v>887</v>
      </c>
      <c r="B7" s="103">
        <v>6</v>
      </c>
      <c r="C7" s="104"/>
      <c r="D7" s="104"/>
    </row>
    <row r="8" spans="1:10" s="113" customFormat="1">
      <c r="A8" s="103" t="s">
        <v>888</v>
      </c>
      <c r="B8" s="103">
        <v>5</v>
      </c>
      <c r="C8" s="103"/>
      <c r="D8" s="103"/>
    </row>
    <row r="9" spans="1:10" s="113" customFormat="1">
      <c r="A9" s="103" t="s">
        <v>889</v>
      </c>
      <c r="B9" s="103">
        <v>5</v>
      </c>
      <c r="C9" s="103"/>
      <c r="D9" s="103"/>
    </row>
    <row r="10" spans="1:10" s="113" customFormat="1">
      <c r="A10" s="103" t="s">
        <v>890</v>
      </c>
      <c r="B10" s="103">
        <v>4</v>
      </c>
      <c r="C10" s="103"/>
      <c r="D10" s="103"/>
    </row>
    <row r="11" spans="1:10" s="113" customFormat="1">
      <c r="A11" s="103" t="s">
        <v>891</v>
      </c>
      <c r="B11" s="103">
        <v>3</v>
      </c>
      <c r="C11" s="103"/>
      <c r="D11" s="103"/>
    </row>
    <row r="12" spans="1:10" s="113" customFormat="1">
      <c r="A12" s="103" t="s">
        <v>892</v>
      </c>
      <c r="B12" s="103">
        <v>3</v>
      </c>
      <c r="C12" s="103"/>
      <c r="D12" s="103"/>
    </row>
    <row r="13" spans="1:10" s="113" customFormat="1">
      <c r="A13" s="103" t="s">
        <v>893</v>
      </c>
      <c r="B13" s="103">
        <v>3</v>
      </c>
      <c r="C13" s="103"/>
      <c r="D13" s="103"/>
    </row>
    <row r="14" spans="1:10" s="113" customFormat="1">
      <c r="A14" s="103" t="s">
        <v>894</v>
      </c>
      <c r="B14" s="103">
        <v>3</v>
      </c>
      <c r="C14" s="103"/>
      <c r="D14" s="103"/>
    </row>
    <row r="15" spans="1:10" s="113" customFormat="1">
      <c r="A15" s="103" t="s">
        <v>895</v>
      </c>
      <c r="B15" s="103">
        <v>3</v>
      </c>
      <c r="C15" s="103"/>
      <c r="D15" s="103"/>
    </row>
    <row r="16" spans="1:10" s="113" customFormat="1">
      <c r="A16" s="103" t="s">
        <v>896</v>
      </c>
      <c r="B16" s="103">
        <v>3</v>
      </c>
      <c r="C16" s="103"/>
      <c r="D16" s="103"/>
    </row>
    <row r="17" spans="1:4" s="113" customFormat="1">
      <c r="A17" s="103" t="s">
        <v>897</v>
      </c>
      <c r="B17" s="103">
        <v>3</v>
      </c>
      <c r="C17" s="103"/>
      <c r="D17" s="103"/>
    </row>
    <row r="18" spans="1:4" s="113" customFormat="1">
      <c r="A18" s="103" t="s">
        <v>898</v>
      </c>
      <c r="B18" s="103">
        <v>3</v>
      </c>
      <c r="C18" s="103"/>
      <c r="D18" s="103"/>
    </row>
    <row r="19" spans="1:4" s="113" customFormat="1">
      <c r="A19" s="103" t="s">
        <v>899</v>
      </c>
      <c r="B19" s="103">
        <v>3</v>
      </c>
      <c r="C19" s="103"/>
      <c r="D19" s="103"/>
    </row>
    <row r="20" spans="1:4" s="113" customFormat="1">
      <c r="A20" s="103" t="s">
        <v>900</v>
      </c>
      <c r="B20" s="103">
        <v>3</v>
      </c>
      <c r="C20" s="103"/>
      <c r="D20" s="103"/>
    </row>
    <row r="21" spans="1:4" s="113" customFormat="1">
      <c r="A21" s="103" t="s">
        <v>901</v>
      </c>
      <c r="B21" s="103">
        <v>3</v>
      </c>
      <c r="C21" s="103"/>
      <c r="D21" s="103"/>
    </row>
    <row r="22" spans="1:4" s="113" customFormat="1">
      <c r="A22" s="103" t="s">
        <v>902</v>
      </c>
      <c r="B22" s="103">
        <v>3</v>
      </c>
      <c r="C22" s="103"/>
      <c r="D22" s="103"/>
    </row>
    <row r="23" spans="1:4" s="113" customFormat="1">
      <c r="A23" s="103" t="s">
        <v>903</v>
      </c>
      <c r="B23" s="103">
        <v>3</v>
      </c>
      <c r="C23" s="103"/>
      <c r="D23" s="103"/>
    </row>
    <row r="24" spans="1:4" s="113" customFormat="1">
      <c r="A24" s="103" t="s">
        <v>904</v>
      </c>
      <c r="B24" s="103">
        <v>3</v>
      </c>
      <c r="C24" s="103"/>
      <c r="D24" s="103"/>
    </row>
    <row r="25" spans="1:4" s="113" customFormat="1">
      <c r="A25" s="103" t="s">
        <v>905</v>
      </c>
      <c r="B25" s="103">
        <v>3</v>
      </c>
      <c r="C25" s="103"/>
      <c r="D25" s="103"/>
    </row>
    <row r="26" spans="1:4" s="113" customFormat="1">
      <c r="A26" s="103" t="s">
        <v>906</v>
      </c>
      <c r="B26" s="103">
        <v>3</v>
      </c>
      <c r="C26" s="103"/>
      <c r="D26" s="103"/>
    </row>
    <row r="27" spans="1:4" s="113" customFormat="1">
      <c r="A27" s="107" t="s">
        <v>907</v>
      </c>
      <c r="B27" s="103">
        <v>3</v>
      </c>
      <c r="C27" s="107"/>
      <c r="D27" s="107"/>
    </row>
    <row r="28" spans="1:4" s="113" customFormat="1">
      <c r="A28" s="99" t="s">
        <v>908</v>
      </c>
      <c r="B28" s="103">
        <v>3</v>
      </c>
      <c r="C28" s="100"/>
      <c r="D28" s="100"/>
    </row>
    <row r="29" spans="1:4" s="113" customFormat="1">
      <c r="A29" s="99" t="s">
        <v>909</v>
      </c>
      <c r="B29" s="103">
        <v>3</v>
      </c>
      <c r="C29" s="100"/>
      <c r="D29" s="100"/>
    </row>
    <row r="30" spans="1:4" s="113" customFormat="1">
      <c r="A30" s="99" t="s">
        <v>910</v>
      </c>
      <c r="B30" s="103">
        <v>3</v>
      </c>
      <c r="C30" s="100"/>
      <c r="D30" s="100"/>
    </row>
    <row r="31" spans="1:4" s="113" customFormat="1">
      <c r="A31" s="99" t="s">
        <v>911</v>
      </c>
      <c r="B31" s="103">
        <v>2</v>
      </c>
      <c r="C31" s="100"/>
      <c r="D31" s="100"/>
    </row>
    <row r="32" spans="1:4" s="113" customFormat="1">
      <c r="A32" s="99"/>
      <c r="B32" s="103"/>
      <c r="C32" s="100"/>
      <c r="D32" s="100"/>
    </row>
    <row r="33" spans="1:4" s="113" customFormat="1">
      <c r="A33" s="99"/>
      <c r="B33" s="103"/>
      <c r="C33" s="100"/>
      <c r="D33" s="100"/>
    </row>
    <row r="34" spans="1:4" s="113" customFormat="1">
      <c r="A34" s="99"/>
      <c r="B34" s="103"/>
      <c r="C34" s="100"/>
      <c r="D34" s="100"/>
    </row>
    <row r="35" spans="1:4" s="113" customFormat="1">
      <c r="A35" s="99"/>
      <c r="B35" s="103"/>
      <c r="C35" s="100"/>
      <c r="D35" s="100"/>
    </row>
    <row r="36" spans="1:4" s="113" customFormat="1">
      <c r="A36" s="99"/>
      <c r="B36" s="103"/>
      <c r="C36" s="100"/>
      <c r="D36" s="100"/>
    </row>
    <row r="37" spans="1:4" s="113" customFormat="1">
      <c r="A37" s="99"/>
      <c r="B37" s="103"/>
      <c r="C37" s="100"/>
      <c r="D37" s="100"/>
    </row>
    <row r="38" spans="1:4" s="113" customFormat="1">
      <c r="A38" s="99"/>
      <c r="B38" s="103"/>
      <c r="C38" s="100"/>
      <c r="D38" s="100"/>
    </row>
    <row r="39" spans="1:4" s="113" customFormat="1">
      <c r="A39" s="99"/>
      <c r="B39" s="103"/>
      <c r="C39" s="100"/>
      <c r="D39" s="100"/>
    </row>
    <row r="40" spans="1:4" s="113" customFormat="1">
      <c r="A40" s="108"/>
      <c r="B40" s="103"/>
      <c r="C40" s="108"/>
      <c r="D40" s="108"/>
    </row>
    <row r="41" spans="1:4" s="113" customFormat="1">
      <c r="A41" s="108"/>
      <c r="B41" s="103"/>
      <c r="C41" s="108"/>
      <c r="D41" s="108"/>
    </row>
    <row r="42" spans="1:4" s="113" customFormat="1">
      <c r="A42" s="108"/>
      <c r="B42" s="103"/>
      <c r="C42" s="108"/>
      <c r="D42" s="108"/>
    </row>
    <row r="43" spans="1:4" s="113" customFormat="1">
      <c r="A43" s="108"/>
      <c r="B43" s="103"/>
      <c r="C43" s="108"/>
      <c r="D43" s="108"/>
    </row>
    <row r="44" spans="1:4" s="113" customFormat="1">
      <c r="A44" s="108"/>
      <c r="B44" s="103"/>
      <c r="C44" s="108"/>
      <c r="D44" s="108"/>
    </row>
    <row r="45" spans="1:4" s="113" customFormat="1">
      <c r="A45" s="108"/>
      <c r="B45" s="103"/>
      <c r="C45" s="108"/>
      <c r="D45" s="108"/>
    </row>
    <row r="46" spans="1:4" s="113" customFormat="1">
      <c r="A46" s="108"/>
      <c r="B46" s="103"/>
      <c r="C46" s="108"/>
      <c r="D46" s="108"/>
    </row>
    <row r="47" spans="1:4" s="113" customFormat="1">
      <c r="A47" s="108"/>
      <c r="B47" s="103"/>
      <c r="C47" s="108"/>
      <c r="D47" s="108"/>
    </row>
    <row r="48" spans="1:4" s="113" customFormat="1">
      <c r="A48" s="65"/>
      <c r="B48" s="103"/>
      <c r="C48" s="97"/>
      <c r="D48" s="97"/>
    </row>
    <row r="49" spans="1:4" s="113" customFormat="1">
      <c r="A49" s="65"/>
      <c r="B49" s="103"/>
      <c r="C49" s="97"/>
      <c r="D49" s="97"/>
    </row>
    <row r="50" spans="1:4" s="113" customFormat="1">
      <c r="A50" s="138"/>
      <c r="B50" s="103"/>
      <c r="C50" s="96"/>
      <c r="D50" s="96"/>
    </row>
    <row r="51" spans="1:4" s="113" customFormat="1">
      <c r="A51" s="138"/>
      <c r="B51" s="103"/>
      <c r="C51" s="96"/>
      <c r="D51" s="96"/>
    </row>
    <row r="52" spans="1:4" s="113" customFormat="1">
      <c r="A52" s="138"/>
      <c r="B52" s="103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B53:B1048576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2016-06-23T16:07:38Z</dcterms:modified>
</cp:coreProperties>
</file>