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saisie Abir\المهدية\"/>
    </mc:Choice>
  </mc:AlternateContent>
  <xr:revisionPtr revIDLastSave="0" documentId="12_ncr:500000_{B3B832DA-8126-4EFB-9092-DD5B53100A68}" xr6:coauthVersionLast="31" xr6:coauthVersionMax="31" xr10:uidLastSave="{00000000-0000-0000-0000-000000000000}"/>
  <bookViews>
    <workbookView xWindow="60" yWindow="-50" windowWidth="10170" windowHeight="8130" tabRatio="963" firstSheet="2" activeTab="5" xr2:uid="{00000000-000D-0000-FFFF-FFFF00000000}"/>
  </bookViews>
  <sheets>
    <sheet name="ميزانية 2012 " sheetId="41" r:id="rId1"/>
    <sheet name="ميزانية 2013" sheetId="35" r:id="rId2"/>
    <sheet name="ميزانية 2014" sheetId="34" r:id="rId3"/>
    <sheet name="ميزانية 2015" sheetId="33" r:id="rId4"/>
    <sheet name="ميزانية 2016" sheetId="37" r:id="rId5"/>
    <sheet name="ميزانية2017" sheetId="38" r:id="rId6"/>
    <sheet name="التنظيم الهيكلي" sheetId="20" r:id="rId7"/>
    <sheet name="الدوائر" sheetId="25" r:id="rId8"/>
    <sheet name="قائمة في الأعوان" sheetId="3" r:id="rId9"/>
    <sheet name="قائمة في العملة" sheetId="21" r:id="rId10"/>
    <sheet name="مرافق البلدية" sheetId="4" r:id="rId11"/>
    <sheet name="المجلس البلدي" sheetId="5" r:id="rId12"/>
    <sheet name="النشاط البلدي 2014" sheetId="6" r:id="rId13"/>
    <sheet name="النشاط البلدي 2015" sheetId="32" r:id="rId14"/>
    <sheet name="النشاط البلدي 2016 " sheetId="39" r:id="rId15"/>
    <sheet name="النشاط البلدي 2017 " sheetId="40" r:id="rId16"/>
    <sheet name="الملك البلدي" sheetId="7" r:id="rId17"/>
    <sheet name="المرافق الخدماتية" sheetId="8" r:id="rId18"/>
    <sheet name="الأحياء" sheetId="13" r:id="rId19"/>
    <sheet name="المشاريع" sheetId="12" r:id="rId20"/>
    <sheet name="وسائل النقل" sheetId="15" r:id="rId21"/>
    <sheet name="قانون الإطار" sheetId="16" r:id="rId22"/>
    <sheet name="النفايات" sheetId="23" r:id="rId23"/>
  </sheets>
  <externalReferences>
    <externalReference r:id="rId24"/>
  </externalReferences>
  <definedNames>
    <definedName name="_xlnm.Print_Area" localSheetId="19">المشاريع!$A$1:$AI$23</definedName>
    <definedName name="_xlnm.Print_Area" localSheetId="8">'قائمة في الأعوان'!$A$1:$D$26</definedName>
    <definedName name="_xlnm.Print_Area" localSheetId="9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25" i="38" l="1"/>
  <c r="E325" i="38" s="1"/>
  <c r="D315" i="38"/>
  <c r="E315" i="38" s="1"/>
  <c r="D296" i="38"/>
  <c r="E296" i="38" s="1"/>
  <c r="E298" i="38"/>
  <c r="D298" i="38"/>
  <c r="D302" i="38"/>
  <c r="E302" i="38" s="1"/>
  <c r="D305" i="38"/>
  <c r="E305" i="38" s="1"/>
  <c r="D308" i="38"/>
  <c r="E308" i="38" s="1"/>
  <c r="D289" i="38"/>
  <c r="E289" i="38" s="1"/>
  <c r="D265" i="38"/>
  <c r="E265" i="38" s="1"/>
  <c r="D474" i="38"/>
  <c r="E474" i="38" s="1"/>
  <c r="D331" i="38"/>
  <c r="E331" i="38" s="1"/>
  <c r="D362" i="38"/>
  <c r="E362" i="38" s="1"/>
  <c r="E357" i="38"/>
  <c r="D357" i="38"/>
  <c r="E353" i="38"/>
  <c r="D353" i="38"/>
  <c r="E348" i="38"/>
  <c r="D348" i="38"/>
  <c r="D344" i="38"/>
  <c r="E344" i="38" s="1"/>
  <c r="D373" i="38"/>
  <c r="E373" i="38" s="1"/>
  <c r="D412" i="38"/>
  <c r="E412" i="38" s="1"/>
  <c r="D416" i="38"/>
  <c r="E416" i="38" s="1"/>
  <c r="D378" i="38"/>
  <c r="E378" i="38" s="1"/>
  <c r="E382" i="38"/>
  <c r="D382" i="38"/>
  <c r="D388" i="38"/>
  <c r="E388" i="38" s="1"/>
  <c r="D392" i="38"/>
  <c r="E392" i="38" s="1"/>
  <c r="D409" i="38"/>
  <c r="E409" i="38" s="1"/>
  <c r="D404" i="38"/>
  <c r="E404" i="38" s="1"/>
  <c r="D395" i="38"/>
  <c r="E395" i="38" s="1"/>
  <c r="D497" i="38"/>
  <c r="E497" i="38" s="1"/>
  <c r="D494" i="38"/>
  <c r="E494" i="38" s="1"/>
  <c r="D491" i="38"/>
  <c r="E491" i="38" s="1"/>
  <c r="D486" i="38"/>
  <c r="E486" i="38" s="1"/>
  <c r="D459" i="38"/>
  <c r="E459" i="38" s="1"/>
  <c r="D455" i="38"/>
  <c r="E455" i="38" s="1"/>
  <c r="D445" i="38"/>
  <c r="E445" i="38" s="1"/>
  <c r="D429" i="38"/>
  <c r="E429" i="38" s="1"/>
  <c r="D422" i="38"/>
  <c r="E422" i="38" s="1"/>
  <c r="D423" i="38"/>
  <c r="E423" i="38" s="1"/>
  <c r="C4" i="41"/>
  <c r="H4" i="41" s="1"/>
  <c r="J4" i="41" s="1"/>
  <c r="D5" i="41"/>
  <c r="H5" i="41"/>
  <c r="D6" i="41"/>
  <c r="E6" i="41" s="1"/>
  <c r="H6" i="41"/>
  <c r="D7" i="41"/>
  <c r="E7" i="41" s="1"/>
  <c r="H7" i="41"/>
  <c r="D8" i="41"/>
  <c r="E8" i="41"/>
  <c r="H8" i="41"/>
  <c r="D9" i="41"/>
  <c r="E9" i="41" s="1"/>
  <c r="H9" i="41"/>
  <c r="D10" i="41"/>
  <c r="E10" i="41"/>
  <c r="H10" i="41"/>
  <c r="C11" i="41"/>
  <c r="D12" i="41"/>
  <c r="E12" i="41"/>
  <c r="H12" i="41"/>
  <c r="D13" i="41"/>
  <c r="E13" i="41" s="1"/>
  <c r="H13" i="41"/>
  <c r="D14" i="41"/>
  <c r="E14" i="41" s="1"/>
  <c r="H14" i="41"/>
  <c r="D15" i="41"/>
  <c r="E15" i="41" s="1"/>
  <c r="H15" i="41"/>
  <c r="D16" i="41"/>
  <c r="E16" i="41"/>
  <c r="H16" i="41"/>
  <c r="D17" i="41"/>
  <c r="E17" i="41" s="1"/>
  <c r="H17" i="41"/>
  <c r="D18" i="41"/>
  <c r="E18" i="41"/>
  <c r="H18" i="41"/>
  <c r="D19" i="41"/>
  <c r="E19" i="41" s="1"/>
  <c r="H19" i="41"/>
  <c r="D20" i="41"/>
  <c r="E20" i="41" s="1"/>
  <c r="H20" i="41"/>
  <c r="D21" i="41"/>
  <c r="E21" i="41" s="1"/>
  <c r="H21" i="41"/>
  <c r="D22" i="41"/>
  <c r="E22" i="41" s="1"/>
  <c r="H22" i="41"/>
  <c r="D23" i="41"/>
  <c r="E23" i="41" s="1"/>
  <c r="H23" i="41"/>
  <c r="D24" i="41"/>
  <c r="E24" i="41"/>
  <c r="H24" i="41"/>
  <c r="D25" i="41"/>
  <c r="E25" i="41" s="1"/>
  <c r="H25" i="41"/>
  <c r="D26" i="41"/>
  <c r="E26" i="41"/>
  <c r="H26" i="41"/>
  <c r="D27" i="41"/>
  <c r="E27" i="41" s="1"/>
  <c r="H27" i="41"/>
  <c r="D28" i="41"/>
  <c r="E28" i="41"/>
  <c r="H28" i="41"/>
  <c r="D29" i="41"/>
  <c r="E29" i="41" s="1"/>
  <c r="H29" i="41"/>
  <c r="D30" i="41"/>
  <c r="E30" i="41" s="1"/>
  <c r="H30" i="41"/>
  <c r="D31" i="41"/>
  <c r="E31" i="41" s="1"/>
  <c r="H31" i="41"/>
  <c r="D32" i="41"/>
  <c r="E32" i="41"/>
  <c r="H32" i="41"/>
  <c r="D33" i="41"/>
  <c r="E33" i="41" s="1"/>
  <c r="H33" i="41"/>
  <c r="D34" i="41"/>
  <c r="E34" i="41"/>
  <c r="H34" i="41"/>
  <c r="D35" i="41"/>
  <c r="E35" i="41" s="1"/>
  <c r="H35" i="41"/>
  <c r="D36" i="41"/>
  <c r="E36" i="41"/>
  <c r="H36" i="41"/>
  <c r="D37" i="41"/>
  <c r="E37" i="41" s="1"/>
  <c r="H37" i="41"/>
  <c r="C38" i="41"/>
  <c r="H38" i="41" s="1"/>
  <c r="J38" i="41" s="1"/>
  <c r="D39" i="41"/>
  <c r="E39" i="41" s="1"/>
  <c r="H39" i="41"/>
  <c r="D40" i="41"/>
  <c r="E40" i="41" s="1"/>
  <c r="H40" i="41"/>
  <c r="D41" i="41"/>
  <c r="E41" i="41" s="1"/>
  <c r="H41" i="41"/>
  <c r="D42" i="41"/>
  <c r="E42" i="41"/>
  <c r="H42" i="41"/>
  <c r="D43" i="41"/>
  <c r="E43" i="41" s="1"/>
  <c r="H43" i="41"/>
  <c r="D44" i="41"/>
  <c r="E44" i="41"/>
  <c r="H44" i="41"/>
  <c r="D45" i="41"/>
  <c r="E45" i="41" s="1"/>
  <c r="H45" i="41"/>
  <c r="D46" i="41"/>
  <c r="E46" i="41" s="1"/>
  <c r="H46" i="41"/>
  <c r="D47" i="41"/>
  <c r="E47" i="41" s="1"/>
  <c r="H47" i="41"/>
  <c r="D48" i="41"/>
  <c r="E48" i="41" s="1"/>
  <c r="H48" i="41"/>
  <c r="D49" i="41"/>
  <c r="E49" i="41" s="1"/>
  <c r="H49" i="41"/>
  <c r="D50" i="41"/>
  <c r="E50" i="41"/>
  <c r="H50" i="41"/>
  <c r="D51" i="41"/>
  <c r="E51" i="41" s="1"/>
  <c r="H51" i="41"/>
  <c r="D52" i="41"/>
  <c r="E52" i="41"/>
  <c r="H52" i="41"/>
  <c r="D53" i="41"/>
  <c r="E53" i="41" s="1"/>
  <c r="H53" i="41"/>
  <c r="D54" i="41"/>
  <c r="E54" i="41"/>
  <c r="H54" i="41"/>
  <c r="D55" i="41"/>
  <c r="E55" i="41" s="1"/>
  <c r="H55" i="41"/>
  <c r="D56" i="41"/>
  <c r="E56" i="41" s="1"/>
  <c r="H56" i="41"/>
  <c r="D57" i="41"/>
  <c r="E57" i="41" s="1"/>
  <c r="H57" i="41"/>
  <c r="D58" i="41"/>
  <c r="E58" i="41" s="1"/>
  <c r="H58" i="41"/>
  <c r="D59" i="41"/>
  <c r="E59" i="41" s="1"/>
  <c r="H59" i="41"/>
  <c r="D60" i="41"/>
  <c r="E60" i="41"/>
  <c r="H60" i="41"/>
  <c r="C61" i="41"/>
  <c r="H61" i="41" s="1"/>
  <c r="J61" i="41" s="1"/>
  <c r="D62" i="41"/>
  <c r="E62" i="41"/>
  <c r="H62" i="41"/>
  <c r="D63" i="41"/>
  <c r="E63" i="41" s="1"/>
  <c r="H63" i="41"/>
  <c r="D64" i="41"/>
  <c r="E64" i="41"/>
  <c r="H64" i="41"/>
  <c r="D65" i="41"/>
  <c r="E65" i="41" s="1"/>
  <c r="H65" i="41"/>
  <c r="D66" i="41"/>
  <c r="E66" i="41"/>
  <c r="H66" i="41"/>
  <c r="C68" i="41"/>
  <c r="H68" i="41" s="1"/>
  <c r="J68" i="41" s="1"/>
  <c r="D69" i="41"/>
  <c r="E69" i="41" s="1"/>
  <c r="H69" i="41"/>
  <c r="D70" i="41"/>
  <c r="E70" i="41" s="1"/>
  <c r="H70" i="41"/>
  <c r="D71" i="41"/>
  <c r="E71" i="41" s="1"/>
  <c r="H71" i="41"/>
  <c r="D72" i="41"/>
  <c r="E72" i="41"/>
  <c r="H72" i="41"/>
  <c r="D73" i="41"/>
  <c r="E73" i="41" s="1"/>
  <c r="H73" i="41"/>
  <c r="D74" i="41"/>
  <c r="E74" i="41" s="1"/>
  <c r="H74" i="41"/>
  <c r="D75" i="41"/>
  <c r="E75" i="41" s="1"/>
  <c r="H75" i="41"/>
  <c r="D76" i="41"/>
  <c r="E76" i="41"/>
  <c r="H76" i="41"/>
  <c r="D77" i="41"/>
  <c r="E77" i="41" s="1"/>
  <c r="H77" i="41"/>
  <c r="D78" i="41"/>
  <c r="E78" i="41" s="1"/>
  <c r="H78" i="41"/>
  <c r="D79" i="41"/>
  <c r="E79" i="41" s="1"/>
  <c r="H79" i="41"/>
  <c r="D80" i="41"/>
  <c r="E80" i="41" s="1"/>
  <c r="H80" i="41"/>
  <c r="D81" i="41"/>
  <c r="E81" i="41" s="1"/>
  <c r="H81" i="41"/>
  <c r="D82" i="41"/>
  <c r="E82" i="41" s="1"/>
  <c r="H82" i="41"/>
  <c r="D83" i="41"/>
  <c r="E83" i="41" s="1"/>
  <c r="H83" i="41"/>
  <c r="D84" i="41"/>
  <c r="E84" i="41"/>
  <c r="H84" i="41"/>
  <c r="D85" i="41"/>
  <c r="E85" i="41" s="1"/>
  <c r="H85" i="41"/>
  <c r="D86" i="41"/>
  <c r="E86" i="41"/>
  <c r="H86" i="41"/>
  <c r="D87" i="41"/>
  <c r="E87" i="41" s="1"/>
  <c r="H87" i="41"/>
  <c r="D88" i="41"/>
  <c r="E88" i="41" s="1"/>
  <c r="H88" i="41"/>
  <c r="D89" i="41"/>
  <c r="E89" i="41" s="1"/>
  <c r="H89" i="41"/>
  <c r="D90" i="41"/>
  <c r="E90" i="41" s="1"/>
  <c r="H90" i="41"/>
  <c r="D91" i="41"/>
  <c r="E91" i="41" s="1"/>
  <c r="H91" i="41"/>
  <c r="D92" i="41"/>
  <c r="E92" i="41"/>
  <c r="H92" i="41"/>
  <c r="D93" i="41"/>
  <c r="E93" i="41" s="1"/>
  <c r="H93" i="41"/>
  <c r="D94" i="41"/>
  <c r="E94" i="41"/>
  <c r="H94" i="41"/>
  <c r="D95" i="41"/>
  <c r="E95" i="41" s="1"/>
  <c r="H95" i="41"/>
  <c r="D96" i="41"/>
  <c r="E96" i="41"/>
  <c r="H96" i="41"/>
  <c r="C97" i="41"/>
  <c r="C67" i="41" s="1"/>
  <c r="H67" i="41" s="1"/>
  <c r="J67" i="41" s="1"/>
  <c r="D98" i="41"/>
  <c r="E98" i="41"/>
  <c r="H98" i="41"/>
  <c r="D99" i="41"/>
  <c r="E99" i="41" s="1"/>
  <c r="H99" i="41"/>
  <c r="D100" i="41"/>
  <c r="E100" i="41" s="1"/>
  <c r="H100" i="41"/>
  <c r="D101" i="41"/>
  <c r="E101" i="41" s="1"/>
  <c r="H101" i="41"/>
  <c r="D102" i="41"/>
  <c r="E102" i="41"/>
  <c r="H102" i="41"/>
  <c r="D103" i="41"/>
  <c r="E103" i="41" s="1"/>
  <c r="H103" i="41"/>
  <c r="D104" i="41"/>
  <c r="E104" i="41"/>
  <c r="H104" i="41"/>
  <c r="D105" i="41"/>
  <c r="E105" i="41" s="1"/>
  <c r="H105" i="41"/>
  <c r="D106" i="41"/>
  <c r="E106" i="41"/>
  <c r="H106" i="41"/>
  <c r="D107" i="41"/>
  <c r="E107" i="41" s="1"/>
  <c r="H107" i="41"/>
  <c r="D108" i="41"/>
  <c r="E108" i="41" s="1"/>
  <c r="H108" i="41"/>
  <c r="D109" i="41"/>
  <c r="E109" i="41" s="1"/>
  <c r="H109" i="41"/>
  <c r="D110" i="41"/>
  <c r="E110" i="41"/>
  <c r="H110" i="41"/>
  <c r="D111" i="41"/>
  <c r="E111" i="41" s="1"/>
  <c r="H111" i="41"/>
  <c r="D112" i="41"/>
  <c r="E112" i="41" s="1"/>
  <c r="H112" i="41"/>
  <c r="D113" i="41"/>
  <c r="E113" i="41" s="1"/>
  <c r="H113" i="41"/>
  <c r="C117" i="41"/>
  <c r="H117" i="41"/>
  <c r="D118" i="41"/>
  <c r="E118" i="41"/>
  <c r="H118" i="41"/>
  <c r="D119" i="41"/>
  <c r="D117" i="41" s="1"/>
  <c r="H119" i="41"/>
  <c r="H120" i="41"/>
  <c r="D121" i="41"/>
  <c r="D120" i="41" s="1"/>
  <c r="H121" i="41"/>
  <c r="D122" i="41"/>
  <c r="E122" i="41"/>
  <c r="H122" i="41"/>
  <c r="C123" i="41"/>
  <c r="D124" i="41"/>
  <c r="H124" i="41"/>
  <c r="D125" i="41"/>
  <c r="E125" i="41"/>
  <c r="H125" i="41"/>
  <c r="C126" i="41"/>
  <c r="H126" i="41" s="1"/>
  <c r="D127" i="41"/>
  <c r="D126" i="41" s="1"/>
  <c r="H127" i="41"/>
  <c r="D128" i="41"/>
  <c r="E128" i="41"/>
  <c r="H128" i="41"/>
  <c r="C129" i="41"/>
  <c r="H129" i="41" s="1"/>
  <c r="D130" i="41"/>
  <c r="H130" i="41"/>
  <c r="D131" i="41"/>
  <c r="E131" i="41"/>
  <c r="H131" i="41"/>
  <c r="C132" i="41"/>
  <c r="H132" i="41" s="1"/>
  <c r="D133" i="41"/>
  <c r="D132" i="41" s="1"/>
  <c r="H133" i="41"/>
  <c r="D134" i="41"/>
  <c r="E134" i="41"/>
  <c r="H134" i="41"/>
  <c r="C136" i="41"/>
  <c r="H136" i="41" s="1"/>
  <c r="D137" i="41"/>
  <c r="E137" i="41"/>
  <c r="H137" i="41"/>
  <c r="D138" i="41"/>
  <c r="H138" i="41"/>
  <c r="D139" i="41"/>
  <c r="E139" i="41" s="1"/>
  <c r="H139" i="41"/>
  <c r="C140" i="41"/>
  <c r="H140" i="41" s="1"/>
  <c r="D141" i="41"/>
  <c r="D140" i="41" s="1"/>
  <c r="H141" i="41"/>
  <c r="D142" i="41"/>
  <c r="E142" i="41"/>
  <c r="H142" i="41"/>
  <c r="C143" i="41"/>
  <c r="H143" i="41" s="1"/>
  <c r="D144" i="41"/>
  <c r="H144" i="41"/>
  <c r="D145" i="41"/>
  <c r="E145" i="41" s="1"/>
  <c r="H145" i="41"/>
  <c r="C146" i="41"/>
  <c r="H146" i="41" s="1"/>
  <c r="D147" i="41"/>
  <c r="D146" i="41" s="1"/>
  <c r="H147" i="41"/>
  <c r="D148" i="41"/>
  <c r="E148" i="41"/>
  <c r="H148" i="41"/>
  <c r="C149" i="41"/>
  <c r="H149" i="41" s="1"/>
  <c r="D150" i="41"/>
  <c r="H150" i="41"/>
  <c r="D151" i="41"/>
  <c r="E151" i="41" s="1"/>
  <c r="H151" i="41"/>
  <c r="C154" i="41"/>
  <c r="D155" i="41"/>
  <c r="D154" i="41" s="1"/>
  <c r="H155" i="41"/>
  <c r="D156" i="41"/>
  <c r="E156" i="41"/>
  <c r="H156" i="41"/>
  <c r="C157" i="41"/>
  <c r="H157" i="41" s="1"/>
  <c r="D158" i="41"/>
  <c r="H158" i="41"/>
  <c r="D159" i="41"/>
  <c r="E159" i="41" s="1"/>
  <c r="H159" i="41"/>
  <c r="C160" i="41"/>
  <c r="H160" i="41" s="1"/>
  <c r="D161" i="41"/>
  <c r="D160" i="41" s="1"/>
  <c r="H161" i="41"/>
  <c r="D162" i="41"/>
  <c r="E162" i="41"/>
  <c r="H162" i="41"/>
  <c r="C164" i="41"/>
  <c r="H164" i="41"/>
  <c r="D165" i="41"/>
  <c r="E165" i="41" s="1"/>
  <c r="H165" i="41"/>
  <c r="D166" i="41"/>
  <c r="H166" i="41"/>
  <c r="C167" i="41"/>
  <c r="H167" i="41" s="1"/>
  <c r="D168" i="41"/>
  <c r="E168" i="41"/>
  <c r="H168" i="41"/>
  <c r="D169" i="41"/>
  <c r="H169" i="41"/>
  <c r="C171" i="41"/>
  <c r="C170" i="41" s="1"/>
  <c r="H170" i="41" s="1"/>
  <c r="J170" i="41" s="1"/>
  <c r="D172" i="41"/>
  <c r="D171" i="41" s="1"/>
  <c r="H172" i="41"/>
  <c r="D173" i="41"/>
  <c r="E173" i="41"/>
  <c r="H173" i="41"/>
  <c r="C174" i="41"/>
  <c r="H174" i="41" s="1"/>
  <c r="D175" i="41"/>
  <c r="H175" i="41"/>
  <c r="D176" i="41"/>
  <c r="E176" i="41" s="1"/>
  <c r="H176" i="41"/>
  <c r="C180" i="41"/>
  <c r="D181" i="41"/>
  <c r="D180" i="41" s="1"/>
  <c r="D179" i="41" s="1"/>
  <c r="C182" i="41"/>
  <c r="D183" i="41"/>
  <c r="D182" i="41" s="1"/>
  <c r="C185" i="41"/>
  <c r="C184" i="41" s="1"/>
  <c r="D186" i="41"/>
  <c r="E186" i="41"/>
  <c r="D187" i="41"/>
  <c r="E187" i="41"/>
  <c r="C189" i="41"/>
  <c r="D190" i="41"/>
  <c r="E190" i="41" s="1"/>
  <c r="D191" i="41"/>
  <c r="E191" i="41" s="1"/>
  <c r="D192" i="41"/>
  <c r="E192" i="41" s="1"/>
  <c r="C193" i="41"/>
  <c r="D194" i="41"/>
  <c r="D193" i="41" s="1"/>
  <c r="C195" i="41"/>
  <c r="D196" i="41"/>
  <c r="D195" i="41" s="1"/>
  <c r="C198" i="41"/>
  <c r="C197" i="41" s="1"/>
  <c r="D199" i="41"/>
  <c r="C201" i="41"/>
  <c r="C200" i="41" s="1"/>
  <c r="D202" i="41"/>
  <c r="D201" i="41" s="1"/>
  <c r="D200" i="41" s="1"/>
  <c r="E202" i="41"/>
  <c r="E201" i="41" s="1"/>
  <c r="E200" i="41" s="1"/>
  <c r="C204" i="41"/>
  <c r="D205" i="41"/>
  <c r="E205" i="41"/>
  <c r="D206" i="41"/>
  <c r="E206" i="41" s="1"/>
  <c r="E204" i="41" s="1"/>
  <c r="C207" i="41"/>
  <c r="D208" i="41"/>
  <c r="E208" i="41" s="1"/>
  <c r="D209" i="41"/>
  <c r="D207" i="41" s="1"/>
  <c r="D210" i="41"/>
  <c r="E210" i="41" s="1"/>
  <c r="C211" i="41"/>
  <c r="D212" i="41"/>
  <c r="D211" i="41" s="1"/>
  <c r="E212" i="41"/>
  <c r="E211" i="41" s="1"/>
  <c r="C213" i="41"/>
  <c r="D214" i="41"/>
  <c r="D213" i="41" s="1"/>
  <c r="C216" i="41"/>
  <c r="D217" i="41"/>
  <c r="E217" i="41" s="1"/>
  <c r="D218" i="41"/>
  <c r="E218" i="41" s="1"/>
  <c r="D219" i="41"/>
  <c r="C220" i="41"/>
  <c r="C215" i="41" s="1"/>
  <c r="D221" i="41"/>
  <c r="C223" i="41"/>
  <c r="C222" i="41" s="1"/>
  <c r="D224" i="41"/>
  <c r="E224" i="41"/>
  <c r="D225" i="41"/>
  <c r="D226" i="41"/>
  <c r="E226" i="41"/>
  <c r="D227" i="41"/>
  <c r="E227" i="41" s="1"/>
  <c r="C229" i="41"/>
  <c r="C228" i="41" s="1"/>
  <c r="D230" i="41"/>
  <c r="E230" i="41"/>
  <c r="D231" i="41"/>
  <c r="E231" i="41"/>
  <c r="D232" i="41"/>
  <c r="E232" i="41"/>
  <c r="C233" i="41"/>
  <c r="D234" i="41"/>
  <c r="D233" i="41" s="1"/>
  <c r="C236" i="41"/>
  <c r="C235" i="41" s="1"/>
  <c r="D237" i="41"/>
  <c r="D236" i="41" s="1"/>
  <c r="D235" i="41" s="1"/>
  <c r="C238" i="41"/>
  <c r="C239" i="41"/>
  <c r="D240" i="41"/>
  <c r="E240" i="41" s="1"/>
  <c r="D241" i="41"/>
  <c r="E241" i="41" s="1"/>
  <c r="D242" i="41"/>
  <c r="E242" i="41" s="1"/>
  <c r="C244" i="41"/>
  <c r="C243" i="41" s="1"/>
  <c r="D245" i="41"/>
  <c r="E245" i="41" s="1"/>
  <c r="D246" i="41"/>
  <c r="E246" i="41" s="1"/>
  <c r="D247" i="41"/>
  <c r="E247" i="41" s="1"/>
  <c r="D248" i="41"/>
  <c r="E248" i="41" s="1"/>
  <c r="D249" i="41"/>
  <c r="E249" i="41" s="1"/>
  <c r="C250" i="41"/>
  <c r="D251" i="41"/>
  <c r="D250" i="41" s="1"/>
  <c r="E251" i="41"/>
  <c r="E250" i="41" s="1"/>
  <c r="D252" i="41"/>
  <c r="E252" i="41"/>
  <c r="C260" i="41"/>
  <c r="D261" i="41"/>
  <c r="D260" i="41" s="1"/>
  <c r="H261" i="41"/>
  <c r="D262" i="41"/>
  <c r="E262" i="41" s="1"/>
  <c r="H262" i="41"/>
  <c r="D264" i="41"/>
  <c r="H264" i="41"/>
  <c r="H265" i="41"/>
  <c r="D266" i="41"/>
  <c r="E266" i="41" s="1"/>
  <c r="H266" i="41"/>
  <c r="D267" i="41"/>
  <c r="E267" i="41" s="1"/>
  <c r="H267" i="41"/>
  <c r="D268" i="41"/>
  <c r="E268" i="41"/>
  <c r="H268" i="41"/>
  <c r="D269" i="41"/>
  <c r="E269" i="41" s="1"/>
  <c r="H269" i="41"/>
  <c r="D270" i="41"/>
  <c r="E270" i="41" s="1"/>
  <c r="H270" i="41"/>
  <c r="D271" i="41"/>
  <c r="E271" i="41" s="1"/>
  <c r="H271" i="41"/>
  <c r="D272" i="41"/>
  <c r="E272" i="41" s="1"/>
  <c r="H272" i="41"/>
  <c r="D273" i="41"/>
  <c r="E273" i="41" s="1"/>
  <c r="H273" i="41"/>
  <c r="D274" i="41"/>
  <c r="E274" i="41" s="1"/>
  <c r="H274" i="41"/>
  <c r="D275" i="41"/>
  <c r="E275" i="41" s="1"/>
  <c r="H275" i="41"/>
  <c r="D276" i="41"/>
  <c r="E276" i="41"/>
  <c r="H276" i="41"/>
  <c r="D277" i="41"/>
  <c r="E277" i="41" s="1"/>
  <c r="H277" i="41"/>
  <c r="D278" i="41"/>
  <c r="E278" i="41"/>
  <c r="H278" i="41"/>
  <c r="D279" i="41"/>
  <c r="E279" i="41" s="1"/>
  <c r="H279" i="41"/>
  <c r="D280" i="41"/>
  <c r="E280" i="41" s="1"/>
  <c r="H280" i="41"/>
  <c r="D281" i="41"/>
  <c r="E281" i="41" s="1"/>
  <c r="H281" i="41"/>
  <c r="D282" i="41"/>
  <c r="E282" i="41" s="1"/>
  <c r="H282" i="41"/>
  <c r="D283" i="41"/>
  <c r="E283" i="41" s="1"/>
  <c r="H283" i="41"/>
  <c r="D284" i="41"/>
  <c r="E284" i="41"/>
  <c r="H284" i="41"/>
  <c r="D285" i="41"/>
  <c r="E285" i="41" s="1"/>
  <c r="H285" i="41"/>
  <c r="D286" i="41"/>
  <c r="E286" i="41"/>
  <c r="H286" i="41"/>
  <c r="D287" i="41"/>
  <c r="E287" i="41" s="1"/>
  <c r="H287" i="41"/>
  <c r="D288" i="41"/>
  <c r="E288" i="41"/>
  <c r="H288" i="41"/>
  <c r="H289" i="41"/>
  <c r="D290" i="41"/>
  <c r="E290" i="41"/>
  <c r="H290" i="41"/>
  <c r="D291" i="41"/>
  <c r="E291" i="41" s="1"/>
  <c r="H291" i="41"/>
  <c r="D292" i="41"/>
  <c r="E292" i="41" s="1"/>
  <c r="H292" i="41"/>
  <c r="D293" i="41"/>
  <c r="E293" i="41" s="1"/>
  <c r="H293" i="41"/>
  <c r="D294" i="41"/>
  <c r="E294" i="41"/>
  <c r="H294" i="41"/>
  <c r="D295" i="41"/>
  <c r="E295" i="41" s="1"/>
  <c r="H295" i="41"/>
  <c r="C296" i="41"/>
  <c r="D296" i="41"/>
  <c r="H296" i="41"/>
  <c r="D297" i="41"/>
  <c r="E297" i="41"/>
  <c r="E296" i="41" s="1"/>
  <c r="H297" i="41"/>
  <c r="H298" i="41"/>
  <c r="D299" i="41"/>
  <c r="E299" i="41"/>
  <c r="H299" i="41"/>
  <c r="D300" i="41"/>
  <c r="E300" i="41" s="1"/>
  <c r="H300" i="41"/>
  <c r="D301" i="41"/>
  <c r="E301" i="41" s="1"/>
  <c r="H301" i="41"/>
  <c r="C302" i="41"/>
  <c r="H302" i="41" s="1"/>
  <c r="D303" i="41"/>
  <c r="H303" i="41"/>
  <c r="D304" i="41"/>
  <c r="E304" i="41" s="1"/>
  <c r="H304" i="41"/>
  <c r="C305" i="41"/>
  <c r="H305" i="41" s="1"/>
  <c r="D306" i="41"/>
  <c r="H306" i="41"/>
  <c r="D307" i="41"/>
  <c r="E307" i="41" s="1"/>
  <c r="H307" i="41"/>
  <c r="H308" i="41"/>
  <c r="D309" i="41"/>
  <c r="E309" i="41" s="1"/>
  <c r="H309" i="41"/>
  <c r="D310" i="41"/>
  <c r="E310" i="41" s="1"/>
  <c r="H310" i="41"/>
  <c r="D311" i="41"/>
  <c r="E311" i="41" s="1"/>
  <c r="H311" i="41"/>
  <c r="D312" i="41"/>
  <c r="E312" i="41" s="1"/>
  <c r="H312" i="41"/>
  <c r="D313" i="41"/>
  <c r="E313" i="41" s="1"/>
  <c r="H313" i="41"/>
  <c r="C315" i="41"/>
  <c r="C314" i="41" s="1"/>
  <c r="H314" i="41" s="1"/>
  <c r="D316" i="41"/>
  <c r="H316" i="41"/>
  <c r="D317" i="41"/>
  <c r="E317" i="41"/>
  <c r="H317" i="41"/>
  <c r="D318" i="41"/>
  <c r="E318" i="41" s="1"/>
  <c r="H318" i="41"/>
  <c r="D319" i="41"/>
  <c r="E319" i="41" s="1"/>
  <c r="H319" i="41"/>
  <c r="D320" i="41"/>
  <c r="E320" i="41" s="1"/>
  <c r="H320" i="41"/>
  <c r="D321" i="41"/>
  <c r="E321" i="41" s="1"/>
  <c r="H321" i="41"/>
  <c r="D322" i="41"/>
  <c r="E322" i="41" s="1"/>
  <c r="H322" i="41"/>
  <c r="D323" i="41"/>
  <c r="E323" i="41"/>
  <c r="H323" i="41"/>
  <c r="D324" i="41"/>
  <c r="E324" i="41" s="1"/>
  <c r="H324" i="41"/>
  <c r="C325" i="41"/>
  <c r="H325" i="41"/>
  <c r="D326" i="41"/>
  <c r="E326" i="41" s="1"/>
  <c r="H326" i="41"/>
  <c r="D327" i="41"/>
  <c r="H327" i="41"/>
  <c r="C328" i="41"/>
  <c r="H328" i="41"/>
  <c r="D329" i="41"/>
  <c r="E329" i="41"/>
  <c r="H329" i="41"/>
  <c r="D330" i="41"/>
  <c r="D328" i="41" s="1"/>
  <c r="H330" i="41"/>
  <c r="C331" i="41"/>
  <c r="H331" i="41" s="1"/>
  <c r="D332" i="41"/>
  <c r="E332" i="41" s="1"/>
  <c r="H332" i="41"/>
  <c r="D333" i="41"/>
  <c r="H333" i="41"/>
  <c r="D334" i="41"/>
  <c r="E334" i="41" s="1"/>
  <c r="H334" i="41"/>
  <c r="D335" i="41"/>
  <c r="E335" i="41" s="1"/>
  <c r="H335" i="41"/>
  <c r="D336" i="41"/>
  <c r="E336" i="41" s="1"/>
  <c r="H336" i="41"/>
  <c r="D337" i="41"/>
  <c r="E337" i="41" s="1"/>
  <c r="H337" i="41"/>
  <c r="D338" i="41"/>
  <c r="E338" i="41"/>
  <c r="H338" i="41"/>
  <c r="D341" i="41"/>
  <c r="E341" i="41" s="1"/>
  <c r="H341" i="41"/>
  <c r="D342" i="41"/>
  <c r="H342" i="41"/>
  <c r="D343" i="41"/>
  <c r="E343" i="41"/>
  <c r="H343" i="41"/>
  <c r="C344" i="41"/>
  <c r="D345" i="41"/>
  <c r="H345" i="41"/>
  <c r="D346" i="41"/>
  <c r="E346" i="41"/>
  <c r="H346" i="41"/>
  <c r="D347" i="41"/>
  <c r="E347" i="41" s="1"/>
  <c r="H347" i="41"/>
  <c r="C348" i="41"/>
  <c r="H348" i="41" s="1"/>
  <c r="D349" i="41"/>
  <c r="E349" i="41"/>
  <c r="H349" i="41"/>
  <c r="D350" i="41"/>
  <c r="H350" i="41"/>
  <c r="D351" i="41"/>
  <c r="E351" i="41"/>
  <c r="H351" i="41"/>
  <c r="D352" i="41"/>
  <c r="E352" i="41" s="1"/>
  <c r="H352" i="41"/>
  <c r="C353" i="41"/>
  <c r="H353" i="41" s="1"/>
  <c r="D354" i="41"/>
  <c r="E354" i="41" s="1"/>
  <c r="H354" i="41"/>
  <c r="D355" i="41"/>
  <c r="H355" i="41"/>
  <c r="D356" i="41"/>
  <c r="E356" i="41" s="1"/>
  <c r="H356" i="41"/>
  <c r="C357" i="41"/>
  <c r="H357" i="41" s="1"/>
  <c r="D358" i="41"/>
  <c r="H358" i="41"/>
  <c r="D359" i="41"/>
  <c r="E359" i="41"/>
  <c r="H359" i="41"/>
  <c r="D360" i="41"/>
  <c r="E360" i="41" s="1"/>
  <c r="H360" i="41"/>
  <c r="D361" i="41"/>
  <c r="E361" i="41" s="1"/>
  <c r="H361" i="41"/>
  <c r="C362" i="41"/>
  <c r="H362" i="41" s="1"/>
  <c r="D363" i="41"/>
  <c r="D362" i="41" s="1"/>
  <c r="H363" i="41"/>
  <c r="D364" i="41"/>
  <c r="E364" i="41" s="1"/>
  <c r="H364" i="41"/>
  <c r="D365" i="41"/>
  <c r="E365" i="41" s="1"/>
  <c r="H365" i="41"/>
  <c r="D366" i="41"/>
  <c r="E366" i="41"/>
  <c r="H366" i="41"/>
  <c r="D367" i="41"/>
  <c r="E367" i="41" s="1"/>
  <c r="H367" i="41"/>
  <c r="C368" i="41"/>
  <c r="H368" i="41"/>
  <c r="D369" i="41"/>
  <c r="E369" i="41" s="1"/>
  <c r="H369" i="41"/>
  <c r="D370" i="41"/>
  <c r="D368" i="41" s="1"/>
  <c r="H370" i="41"/>
  <c r="D371" i="41"/>
  <c r="E371" i="41"/>
  <c r="H371" i="41"/>
  <c r="D372" i="41"/>
  <c r="E372" i="41" s="1"/>
  <c r="H372" i="41"/>
  <c r="C373" i="41"/>
  <c r="H373" i="41"/>
  <c r="D374" i="41"/>
  <c r="E374" i="41"/>
  <c r="H374" i="41"/>
  <c r="D375" i="41"/>
  <c r="H375" i="41"/>
  <c r="D376" i="41"/>
  <c r="E376" i="41"/>
  <c r="H376" i="41"/>
  <c r="D377" i="41"/>
  <c r="E377" i="41" s="1"/>
  <c r="H377" i="41"/>
  <c r="C378" i="41"/>
  <c r="H378" i="41" s="1"/>
  <c r="D378" i="41"/>
  <c r="D379" i="41"/>
  <c r="E379" i="41"/>
  <c r="H379" i="41"/>
  <c r="D380" i="41"/>
  <c r="E380" i="41" s="1"/>
  <c r="H380" i="41"/>
  <c r="D381" i="41"/>
  <c r="E381" i="41"/>
  <c r="H381" i="41"/>
  <c r="C382" i="41"/>
  <c r="H382" i="41" s="1"/>
  <c r="D383" i="41"/>
  <c r="H383" i="41"/>
  <c r="D384" i="41"/>
  <c r="E384" i="41"/>
  <c r="H384" i="41"/>
  <c r="D385" i="41"/>
  <c r="E385" i="41" s="1"/>
  <c r="H385" i="41"/>
  <c r="D386" i="41"/>
  <c r="E386" i="41" s="1"/>
  <c r="H386" i="41"/>
  <c r="D387" i="41"/>
  <c r="E387" i="41" s="1"/>
  <c r="H387" i="41"/>
  <c r="C388" i="41"/>
  <c r="H388" i="41" s="1"/>
  <c r="D389" i="41"/>
  <c r="H389" i="41"/>
  <c r="D390" i="41"/>
  <c r="E390" i="41" s="1"/>
  <c r="H390" i="41"/>
  <c r="D391" i="41"/>
  <c r="E391" i="41"/>
  <c r="H391" i="41"/>
  <c r="C392" i="41"/>
  <c r="H392" i="41" s="1"/>
  <c r="D393" i="41"/>
  <c r="D392" i="41" s="1"/>
  <c r="H393" i="41"/>
  <c r="D394" i="41"/>
  <c r="E394" i="41"/>
  <c r="H394" i="41"/>
  <c r="C395" i="41"/>
  <c r="H395" i="41" s="1"/>
  <c r="D396" i="41"/>
  <c r="H396" i="41"/>
  <c r="D397" i="41"/>
  <c r="E397" i="41"/>
  <c r="H397" i="41"/>
  <c r="D398" i="41"/>
  <c r="E398" i="41" s="1"/>
  <c r="H398" i="41"/>
  <c r="C399" i="41"/>
  <c r="H399" i="41" s="1"/>
  <c r="D400" i="41"/>
  <c r="E400" i="41"/>
  <c r="H400" i="41"/>
  <c r="D401" i="41"/>
  <c r="E401" i="41" s="1"/>
  <c r="H401" i="41"/>
  <c r="D402" i="41"/>
  <c r="E402" i="41" s="1"/>
  <c r="H402" i="41"/>
  <c r="D403" i="41"/>
  <c r="E403" i="41" s="1"/>
  <c r="H403" i="41"/>
  <c r="C404" i="41"/>
  <c r="H404" i="41"/>
  <c r="D405" i="41"/>
  <c r="D404" i="41" s="1"/>
  <c r="E405" i="41"/>
  <c r="E404" i="41" s="1"/>
  <c r="H405" i="41"/>
  <c r="D406" i="41"/>
  <c r="E406" i="41" s="1"/>
  <c r="H406" i="41"/>
  <c r="D407" i="41"/>
  <c r="E407" i="41" s="1"/>
  <c r="H407" i="41"/>
  <c r="D408" i="41"/>
  <c r="E408" i="41" s="1"/>
  <c r="H408" i="41"/>
  <c r="C409" i="41"/>
  <c r="H409" i="41"/>
  <c r="D410" i="41"/>
  <c r="E410" i="41" s="1"/>
  <c r="H410" i="41"/>
  <c r="D411" i="41"/>
  <c r="E411" i="41" s="1"/>
  <c r="H411" i="41"/>
  <c r="C412" i="41"/>
  <c r="H412" i="41"/>
  <c r="D413" i="41"/>
  <c r="E413" i="41"/>
  <c r="H413" i="41"/>
  <c r="D414" i="41"/>
  <c r="D412" i="41" s="1"/>
  <c r="H414" i="41"/>
  <c r="D415" i="41"/>
  <c r="E415" i="41" s="1"/>
  <c r="H415" i="41"/>
  <c r="H416" i="41"/>
  <c r="D417" i="41"/>
  <c r="E417" i="41" s="1"/>
  <c r="H417" i="41"/>
  <c r="D418" i="41"/>
  <c r="D416" i="41" s="1"/>
  <c r="H418" i="41"/>
  <c r="D419" i="41"/>
  <c r="E419" i="41"/>
  <c r="H419" i="41"/>
  <c r="D420" i="41"/>
  <c r="E420" i="41" s="1"/>
  <c r="H420" i="41"/>
  <c r="D421" i="41"/>
  <c r="E421" i="41"/>
  <c r="H421" i="41"/>
  <c r="C422" i="41"/>
  <c r="H422" i="41" s="1"/>
  <c r="D423" i="41"/>
  <c r="H423" i="41"/>
  <c r="D424" i="41"/>
  <c r="E424" i="41" s="1"/>
  <c r="H424" i="41"/>
  <c r="D425" i="41"/>
  <c r="E425" i="41" s="1"/>
  <c r="H425" i="41"/>
  <c r="D426" i="41"/>
  <c r="E426" i="41"/>
  <c r="H426" i="41"/>
  <c r="D427" i="41"/>
  <c r="E427" i="41" s="1"/>
  <c r="H427" i="41"/>
  <c r="D428" i="41"/>
  <c r="E428" i="41"/>
  <c r="H428" i="41"/>
  <c r="C429" i="41"/>
  <c r="H429" i="41" s="1"/>
  <c r="D430" i="41"/>
  <c r="H430" i="41"/>
  <c r="D431" i="41"/>
  <c r="E431" i="41" s="1"/>
  <c r="H431" i="41"/>
  <c r="D432" i="41"/>
  <c r="E432" i="41" s="1"/>
  <c r="H432" i="41"/>
  <c r="D433" i="41"/>
  <c r="E433" i="41"/>
  <c r="H433" i="41"/>
  <c r="D434" i="41"/>
  <c r="E434" i="41" s="1"/>
  <c r="H434" i="41"/>
  <c r="D435" i="41"/>
  <c r="E435" i="41" s="1"/>
  <c r="H435" i="41"/>
  <c r="D436" i="41"/>
  <c r="E436" i="41" s="1"/>
  <c r="H436" i="41"/>
  <c r="D437" i="41"/>
  <c r="E437" i="41"/>
  <c r="H437" i="41"/>
  <c r="D438" i="41"/>
  <c r="E438" i="41" s="1"/>
  <c r="H438" i="41"/>
  <c r="D439" i="41"/>
  <c r="E439" i="41" s="1"/>
  <c r="H439" i="41"/>
  <c r="D440" i="41"/>
  <c r="E440" i="41" s="1"/>
  <c r="H440" i="41"/>
  <c r="D441" i="41"/>
  <c r="E441" i="41"/>
  <c r="H441" i="41"/>
  <c r="D442" i="41"/>
  <c r="E442" i="41" s="1"/>
  <c r="H442" i="41"/>
  <c r="D443" i="41"/>
  <c r="E443" i="41"/>
  <c r="H443" i="41"/>
  <c r="C445" i="41"/>
  <c r="D446" i="41"/>
  <c r="D445" i="41" s="1"/>
  <c r="H446" i="41"/>
  <c r="D447" i="41"/>
  <c r="E447" i="41" s="1"/>
  <c r="H447" i="41"/>
  <c r="D448" i="41"/>
  <c r="E448" i="41" s="1"/>
  <c r="H448" i="41"/>
  <c r="D449" i="41"/>
  <c r="E449" i="41"/>
  <c r="H449" i="41"/>
  <c r="C450" i="41"/>
  <c r="H450" i="41" s="1"/>
  <c r="D451" i="41"/>
  <c r="H451" i="41"/>
  <c r="D452" i="41"/>
  <c r="E452" i="41"/>
  <c r="H452" i="41"/>
  <c r="D453" i="41"/>
  <c r="E453" i="41" s="1"/>
  <c r="H453" i="41"/>
  <c r="D454" i="41"/>
  <c r="E454" i="41" s="1"/>
  <c r="H454" i="41"/>
  <c r="C455" i="41"/>
  <c r="H455" i="41" s="1"/>
  <c r="D456" i="41"/>
  <c r="D455" i="41" s="1"/>
  <c r="H456" i="41"/>
  <c r="D457" i="41"/>
  <c r="E457" i="41"/>
  <c r="H457" i="41"/>
  <c r="D458" i="41"/>
  <c r="E458" i="41" s="1"/>
  <c r="H458" i="41"/>
  <c r="C459" i="41"/>
  <c r="H459" i="41"/>
  <c r="D460" i="41"/>
  <c r="E460" i="41"/>
  <c r="H460" i="41"/>
  <c r="D461" i="41"/>
  <c r="D459" i="41" s="1"/>
  <c r="H461" i="41"/>
  <c r="D462" i="41"/>
  <c r="E462" i="41"/>
  <c r="H462" i="41"/>
  <c r="C463" i="41"/>
  <c r="H463" i="41" s="1"/>
  <c r="D464" i="41"/>
  <c r="H464" i="41"/>
  <c r="D465" i="41"/>
  <c r="E465" i="41" s="1"/>
  <c r="H465" i="41"/>
  <c r="D466" i="41"/>
  <c r="E466" i="41" s="1"/>
  <c r="H466" i="41"/>
  <c r="D467" i="41"/>
  <c r="E467" i="41"/>
  <c r="H467" i="41"/>
  <c r="C468" i="41"/>
  <c r="H468" i="41" s="1"/>
  <c r="D469" i="41"/>
  <c r="H469" i="41"/>
  <c r="D470" i="41"/>
  <c r="E470" i="41"/>
  <c r="H470" i="41"/>
  <c r="D471" i="41"/>
  <c r="E471" i="41" s="1"/>
  <c r="H471" i="41"/>
  <c r="D472" i="41"/>
  <c r="E472" i="41" s="1"/>
  <c r="H472" i="41"/>
  <c r="D473" i="41"/>
  <c r="E473" i="41" s="1"/>
  <c r="H473" i="41"/>
  <c r="C474" i="41"/>
  <c r="H474" i="41"/>
  <c r="D475" i="41"/>
  <c r="E475" i="41" s="1"/>
  <c r="H475" i="41"/>
  <c r="D476" i="41"/>
  <c r="H476" i="41"/>
  <c r="C477" i="41"/>
  <c r="H477" i="41" s="1"/>
  <c r="D478" i="41"/>
  <c r="E478" i="41"/>
  <c r="H478" i="41"/>
  <c r="D479" i="41"/>
  <c r="H479" i="41"/>
  <c r="D480" i="41"/>
  <c r="E480" i="41"/>
  <c r="H480" i="41"/>
  <c r="D481" i="41"/>
  <c r="E481" i="41" s="1"/>
  <c r="H481" i="41"/>
  <c r="H482" i="41"/>
  <c r="D485" i="41"/>
  <c r="E485" i="41"/>
  <c r="H485" i="41"/>
  <c r="C486" i="41"/>
  <c r="C484" i="41" s="1"/>
  <c r="D487" i="41"/>
  <c r="H487" i="41"/>
  <c r="D488" i="41"/>
  <c r="E488" i="41"/>
  <c r="H488" i="41"/>
  <c r="D489" i="41"/>
  <c r="E489" i="41" s="1"/>
  <c r="H489" i="41"/>
  <c r="D490" i="41"/>
  <c r="E490" i="41" s="1"/>
  <c r="H490" i="41"/>
  <c r="C491" i="41"/>
  <c r="H491" i="41" s="1"/>
  <c r="D492" i="41"/>
  <c r="D491" i="41" s="1"/>
  <c r="H492" i="41"/>
  <c r="D493" i="41"/>
  <c r="E493" i="41"/>
  <c r="H493" i="41"/>
  <c r="C494" i="41"/>
  <c r="H494" i="41" s="1"/>
  <c r="D495" i="41"/>
  <c r="H495" i="41"/>
  <c r="D496" i="41"/>
  <c r="E496" i="41" s="1"/>
  <c r="H496" i="41"/>
  <c r="C497" i="41"/>
  <c r="H497" i="41" s="1"/>
  <c r="D498" i="41"/>
  <c r="H498" i="41"/>
  <c r="D499" i="41"/>
  <c r="E499" i="41" s="1"/>
  <c r="H499" i="41"/>
  <c r="D500" i="41"/>
  <c r="E500" i="41" s="1"/>
  <c r="H500" i="41"/>
  <c r="D501" i="41"/>
  <c r="E501" i="41"/>
  <c r="H501" i="41"/>
  <c r="D502" i="41"/>
  <c r="E502" i="41" s="1"/>
  <c r="H502" i="41"/>
  <c r="D503" i="41"/>
  <c r="E503" i="41" s="1"/>
  <c r="H503" i="41"/>
  <c r="C504" i="41"/>
  <c r="H504" i="41" s="1"/>
  <c r="D505" i="41"/>
  <c r="H505" i="41"/>
  <c r="D506" i="41"/>
  <c r="E506" i="41"/>
  <c r="H506" i="41"/>
  <c r="D507" i="41"/>
  <c r="E507" i="41" s="1"/>
  <c r="H507" i="41"/>
  <c r="D508" i="41"/>
  <c r="E508" i="41" s="1"/>
  <c r="H508" i="41"/>
  <c r="D510" i="41"/>
  <c r="H510" i="41"/>
  <c r="D511" i="41"/>
  <c r="E511" i="41"/>
  <c r="H511" i="41"/>
  <c r="D512" i="41"/>
  <c r="E512" i="41" s="1"/>
  <c r="H512" i="41"/>
  <c r="C513" i="41"/>
  <c r="C509" i="41" s="1"/>
  <c r="H509" i="41" s="1"/>
  <c r="H513" i="41"/>
  <c r="D514" i="41"/>
  <c r="E514" i="41" s="1"/>
  <c r="H514" i="41"/>
  <c r="D515" i="41"/>
  <c r="D513" i="41" s="1"/>
  <c r="H515" i="41"/>
  <c r="D516" i="41"/>
  <c r="E516" i="41"/>
  <c r="H516" i="41"/>
  <c r="D517" i="41"/>
  <c r="E517" i="41" s="1"/>
  <c r="H517" i="41"/>
  <c r="D518" i="41"/>
  <c r="E518" i="41"/>
  <c r="H518" i="41"/>
  <c r="D519" i="41"/>
  <c r="E519" i="41" s="1"/>
  <c r="H519" i="41"/>
  <c r="D520" i="41"/>
  <c r="E520" i="41"/>
  <c r="H520" i="41"/>
  <c r="D521" i="41"/>
  <c r="E521" i="41" s="1"/>
  <c r="H521" i="41"/>
  <c r="C522" i="41"/>
  <c r="H522" i="41" s="1"/>
  <c r="D523" i="41"/>
  <c r="E523" i="41" s="1"/>
  <c r="H523" i="41"/>
  <c r="D524" i="41"/>
  <c r="H524" i="41"/>
  <c r="D525" i="41"/>
  <c r="E525" i="41"/>
  <c r="H525" i="41"/>
  <c r="D526" i="41"/>
  <c r="E526" i="41" s="1"/>
  <c r="H526" i="41"/>
  <c r="D527" i="41"/>
  <c r="E527" i="41" s="1"/>
  <c r="H527" i="41"/>
  <c r="C529" i="41"/>
  <c r="D530" i="41"/>
  <c r="D529" i="41" s="1"/>
  <c r="H530" i="41"/>
  <c r="C531" i="41"/>
  <c r="H531" i="41" s="1"/>
  <c r="D532" i="41"/>
  <c r="E532" i="41" s="1"/>
  <c r="H532" i="41"/>
  <c r="D533" i="41"/>
  <c r="E533" i="41" s="1"/>
  <c r="H533" i="41"/>
  <c r="D534" i="41"/>
  <c r="E534" i="41"/>
  <c r="H534" i="41"/>
  <c r="D535" i="41"/>
  <c r="H535" i="41"/>
  <c r="D536" i="41"/>
  <c r="E536" i="41"/>
  <c r="H536" i="41"/>
  <c r="D537" i="41"/>
  <c r="E537" i="41" s="1"/>
  <c r="H537" i="41"/>
  <c r="D539" i="41"/>
  <c r="E539" i="41" s="1"/>
  <c r="H539" i="41"/>
  <c r="D540" i="41"/>
  <c r="H540" i="41"/>
  <c r="D541" i="41"/>
  <c r="E541" i="41" s="1"/>
  <c r="H541" i="41"/>
  <c r="D542" i="41"/>
  <c r="E542" i="41" s="1"/>
  <c r="H542" i="41"/>
  <c r="D543" i="41"/>
  <c r="E543" i="41"/>
  <c r="H543" i="41"/>
  <c r="C544" i="41"/>
  <c r="H544" i="41" s="1"/>
  <c r="D545" i="41"/>
  <c r="H545" i="41"/>
  <c r="D546" i="41"/>
  <c r="E546" i="41"/>
  <c r="H546" i="41"/>
  <c r="C547" i="41"/>
  <c r="H547" i="41" s="1"/>
  <c r="J547" i="41" s="1"/>
  <c r="D548" i="41"/>
  <c r="D547" i="41" s="1"/>
  <c r="E548" i="41"/>
  <c r="E547" i="41" s="1"/>
  <c r="H548" i="41"/>
  <c r="D549" i="41"/>
  <c r="E549" i="41" s="1"/>
  <c r="H549" i="41"/>
  <c r="C552" i="41"/>
  <c r="H552" i="41" s="1"/>
  <c r="D553" i="41"/>
  <c r="E553" i="41"/>
  <c r="H553" i="41"/>
  <c r="D554" i="41"/>
  <c r="H554" i="41"/>
  <c r="D555" i="41"/>
  <c r="E555" i="41"/>
  <c r="H555" i="41"/>
  <c r="C556" i="41"/>
  <c r="H556" i="41" s="1"/>
  <c r="D557" i="41"/>
  <c r="H557" i="41"/>
  <c r="D558" i="41"/>
  <c r="E558" i="41" s="1"/>
  <c r="H558" i="41"/>
  <c r="C562" i="41"/>
  <c r="D563" i="41"/>
  <c r="D562" i="41" s="1"/>
  <c r="H563" i="41"/>
  <c r="D564" i="41"/>
  <c r="E564" i="41"/>
  <c r="H564" i="41"/>
  <c r="D565" i="41"/>
  <c r="E565" i="41" s="1"/>
  <c r="H565" i="41"/>
  <c r="D566" i="41"/>
  <c r="E566" i="41"/>
  <c r="H566" i="41"/>
  <c r="D567" i="41"/>
  <c r="E567" i="41" s="1"/>
  <c r="H567" i="41"/>
  <c r="D568" i="41"/>
  <c r="E568" i="41" s="1"/>
  <c r="H568" i="41"/>
  <c r="C569" i="41"/>
  <c r="H569" i="41" s="1"/>
  <c r="D570" i="41"/>
  <c r="H570" i="41"/>
  <c r="D571" i="41"/>
  <c r="E571" i="41"/>
  <c r="H571" i="41"/>
  <c r="D572" i="41"/>
  <c r="E572" i="41" s="1"/>
  <c r="H572" i="41"/>
  <c r="D573" i="41"/>
  <c r="E573" i="41"/>
  <c r="H573" i="41"/>
  <c r="D574" i="41"/>
  <c r="E574" i="41" s="1"/>
  <c r="H574" i="41"/>
  <c r="D575" i="41"/>
  <c r="E575" i="41" s="1"/>
  <c r="H575" i="41"/>
  <c r="D576" i="41"/>
  <c r="E576" i="41" s="1"/>
  <c r="H576" i="41"/>
  <c r="C577" i="41"/>
  <c r="H577" i="41" s="1"/>
  <c r="D578" i="41"/>
  <c r="E578" i="41"/>
  <c r="H578" i="41"/>
  <c r="D579" i="41"/>
  <c r="H579" i="41"/>
  <c r="D580" i="41"/>
  <c r="E580" i="41" s="1"/>
  <c r="H580" i="41"/>
  <c r="C581" i="41"/>
  <c r="H581" i="41" s="1"/>
  <c r="D582" i="41"/>
  <c r="D581" i="41" s="1"/>
  <c r="H582" i="41"/>
  <c r="D583" i="41"/>
  <c r="E583" i="41"/>
  <c r="H583" i="41"/>
  <c r="D584" i="41"/>
  <c r="E584" i="41" s="1"/>
  <c r="H584" i="41"/>
  <c r="D585" i="41"/>
  <c r="E585" i="41"/>
  <c r="H585" i="41"/>
  <c r="D586" i="41"/>
  <c r="E586" i="41" s="1"/>
  <c r="H586" i="41"/>
  <c r="C587" i="41"/>
  <c r="H587" i="41" s="1"/>
  <c r="D588" i="41"/>
  <c r="E588" i="41"/>
  <c r="H588" i="41"/>
  <c r="D589" i="41"/>
  <c r="H589" i="41"/>
  <c r="D590" i="41"/>
  <c r="E590" i="41"/>
  <c r="H590" i="41"/>
  <c r="D591" i="41"/>
  <c r="E591" i="41" s="1"/>
  <c r="H591" i="41"/>
  <c r="C592" i="41"/>
  <c r="H592" i="41" s="1"/>
  <c r="D593" i="41"/>
  <c r="E593" i="41"/>
  <c r="H593" i="41"/>
  <c r="D594" i="41"/>
  <c r="D592" i="41" s="1"/>
  <c r="H594" i="41"/>
  <c r="C595" i="41"/>
  <c r="H595" i="41" s="1"/>
  <c r="D595" i="41"/>
  <c r="D596" i="41"/>
  <c r="E596" i="41"/>
  <c r="H596" i="41"/>
  <c r="D597" i="41"/>
  <c r="E597" i="41" s="1"/>
  <c r="H597" i="41"/>
  <c r="D598" i="41"/>
  <c r="E598" i="41"/>
  <c r="H598" i="41"/>
  <c r="C599" i="41"/>
  <c r="H599" i="41" s="1"/>
  <c r="D600" i="41"/>
  <c r="H600" i="41"/>
  <c r="D601" i="41"/>
  <c r="E601" i="41" s="1"/>
  <c r="H601" i="41"/>
  <c r="D602" i="41"/>
  <c r="E602" i="41" s="1"/>
  <c r="H602" i="41"/>
  <c r="C603" i="41"/>
  <c r="H603" i="41"/>
  <c r="D604" i="41"/>
  <c r="E604" i="41"/>
  <c r="H604" i="41"/>
  <c r="D605" i="41"/>
  <c r="H605" i="41"/>
  <c r="D606" i="41"/>
  <c r="E606" i="41"/>
  <c r="H606" i="41"/>
  <c r="D607" i="41"/>
  <c r="E607" i="41" s="1"/>
  <c r="H607" i="41"/>
  <c r="D608" i="41"/>
  <c r="E608" i="41"/>
  <c r="H608" i="41"/>
  <c r="D609" i="41"/>
  <c r="E609" i="41" s="1"/>
  <c r="H609" i="41"/>
  <c r="C610" i="41"/>
  <c r="H610" i="41" s="1"/>
  <c r="D611" i="41"/>
  <c r="E611" i="41"/>
  <c r="H611" i="41"/>
  <c r="D612" i="41"/>
  <c r="E612" i="41" s="1"/>
  <c r="H612" i="41"/>
  <c r="D613" i="41"/>
  <c r="E613" i="41"/>
  <c r="H613" i="41"/>
  <c r="D614" i="41"/>
  <c r="E614" i="41" s="1"/>
  <c r="H614" i="41"/>
  <c r="D615" i="41"/>
  <c r="E615" i="41" s="1"/>
  <c r="H615" i="41"/>
  <c r="C616" i="41"/>
  <c r="H616" i="41" s="1"/>
  <c r="D617" i="41"/>
  <c r="H617" i="41"/>
  <c r="D618" i="41"/>
  <c r="E618" i="41"/>
  <c r="H618" i="41"/>
  <c r="D619" i="41"/>
  <c r="E619" i="41" s="1"/>
  <c r="H619" i="41"/>
  <c r="D620" i="41"/>
  <c r="E620" i="41"/>
  <c r="H620" i="41"/>
  <c r="D621" i="41"/>
  <c r="E621" i="41" s="1"/>
  <c r="H621" i="41"/>
  <c r="D622" i="41"/>
  <c r="E622" i="41" s="1"/>
  <c r="H622" i="41"/>
  <c r="D623" i="41"/>
  <c r="E623" i="41" s="1"/>
  <c r="H623" i="41"/>
  <c r="D624" i="41"/>
  <c r="E624" i="41" s="1"/>
  <c r="H624" i="41"/>
  <c r="D625" i="41"/>
  <c r="E625" i="41" s="1"/>
  <c r="H625" i="41"/>
  <c r="D626" i="41"/>
  <c r="E626" i="41"/>
  <c r="H626" i="41"/>
  <c r="D627" i="41"/>
  <c r="E627" i="41" s="1"/>
  <c r="H627" i="41"/>
  <c r="C628" i="41"/>
  <c r="H628" i="41"/>
  <c r="D629" i="41"/>
  <c r="E629" i="41" s="1"/>
  <c r="H629" i="41"/>
  <c r="D630" i="41"/>
  <c r="E630" i="41" s="1"/>
  <c r="H630" i="41"/>
  <c r="D631" i="41"/>
  <c r="E631" i="41"/>
  <c r="H631" i="41"/>
  <c r="D632" i="41"/>
  <c r="E632" i="41" s="1"/>
  <c r="H632" i="41"/>
  <c r="D633" i="41"/>
  <c r="E633" i="41"/>
  <c r="H633" i="41"/>
  <c r="D634" i="41"/>
  <c r="E634" i="41" s="1"/>
  <c r="H634" i="41"/>
  <c r="D635" i="41"/>
  <c r="E635" i="41" s="1"/>
  <c r="H635" i="41"/>
  <c r="D636" i="41"/>
  <c r="E636" i="41" s="1"/>
  <c r="H636" i="41"/>
  <c r="D637" i="41"/>
  <c r="E637" i="41" s="1"/>
  <c r="H637" i="41"/>
  <c r="C638" i="41"/>
  <c r="H638" i="41" s="1"/>
  <c r="J638" i="41" s="1"/>
  <c r="D639" i="41"/>
  <c r="E639" i="41" s="1"/>
  <c r="H639" i="41"/>
  <c r="D640" i="41"/>
  <c r="E640" i="41" s="1"/>
  <c r="H640" i="41"/>
  <c r="D641" i="41"/>
  <c r="E641" i="41"/>
  <c r="H641" i="41"/>
  <c r="C642" i="41"/>
  <c r="H642" i="41" s="1"/>
  <c r="J642" i="41" s="1"/>
  <c r="D643" i="41"/>
  <c r="E643" i="41"/>
  <c r="E642" i="41" s="1"/>
  <c r="H643" i="41"/>
  <c r="D644" i="41"/>
  <c r="E644" i="41" s="1"/>
  <c r="H644" i="41"/>
  <c r="C646" i="41"/>
  <c r="D647" i="41"/>
  <c r="H647" i="41"/>
  <c r="D648" i="41"/>
  <c r="E648" i="41"/>
  <c r="H648" i="41"/>
  <c r="D649" i="41"/>
  <c r="E649" i="41" s="1"/>
  <c r="H649" i="41"/>
  <c r="D650" i="41"/>
  <c r="E650" i="41"/>
  <c r="H650" i="41"/>
  <c r="D651" i="41"/>
  <c r="E651" i="41" s="1"/>
  <c r="H651" i="41"/>
  <c r="D652" i="41"/>
  <c r="E652" i="41" s="1"/>
  <c r="H652" i="41"/>
  <c r="C653" i="41"/>
  <c r="H653" i="41" s="1"/>
  <c r="D654" i="41"/>
  <c r="H654" i="41"/>
  <c r="D655" i="41"/>
  <c r="E655" i="41"/>
  <c r="H655" i="41"/>
  <c r="D656" i="41"/>
  <c r="E656" i="41" s="1"/>
  <c r="H656" i="41"/>
  <c r="D657" i="41"/>
  <c r="E657" i="41"/>
  <c r="H657" i="41"/>
  <c r="D658" i="41"/>
  <c r="E658" i="41" s="1"/>
  <c r="H658" i="41"/>
  <c r="D659" i="41"/>
  <c r="E659" i="41" s="1"/>
  <c r="H659" i="41"/>
  <c r="D660" i="41"/>
  <c r="E660" i="41" s="1"/>
  <c r="H660" i="41"/>
  <c r="C661" i="41"/>
  <c r="H661" i="41" s="1"/>
  <c r="D662" i="41"/>
  <c r="E662" i="41"/>
  <c r="H662" i="41"/>
  <c r="D663" i="41"/>
  <c r="E663" i="41" s="1"/>
  <c r="H663" i="41"/>
  <c r="D664" i="41"/>
  <c r="E664" i="41" s="1"/>
  <c r="H664" i="41"/>
  <c r="C665" i="41"/>
  <c r="H665" i="41"/>
  <c r="D666" i="41"/>
  <c r="H666" i="41"/>
  <c r="D667" i="41"/>
  <c r="E667" i="41" s="1"/>
  <c r="H667" i="41"/>
  <c r="D668" i="41"/>
  <c r="E668" i="41" s="1"/>
  <c r="H668" i="41"/>
  <c r="D669" i="41"/>
  <c r="E669" i="41"/>
  <c r="H669" i="41"/>
  <c r="D670" i="41"/>
  <c r="E670" i="41" s="1"/>
  <c r="H670" i="41"/>
  <c r="C671" i="41"/>
  <c r="H671" i="41" s="1"/>
  <c r="D672" i="41"/>
  <c r="H672" i="41"/>
  <c r="D673" i="41"/>
  <c r="E673" i="41"/>
  <c r="H673" i="41"/>
  <c r="D674" i="41"/>
  <c r="E674" i="41"/>
  <c r="H674" i="41"/>
  <c r="D675" i="41"/>
  <c r="E675" i="41" s="1"/>
  <c r="H675" i="41"/>
  <c r="C676" i="41"/>
  <c r="H676" i="41" s="1"/>
  <c r="D677" i="41"/>
  <c r="D676" i="41" s="1"/>
  <c r="H677" i="41"/>
  <c r="D678" i="41"/>
  <c r="E678" i="41"/>
  <c r="H678" i="41"/>
  <c r="C679" i="41"/>
  <c r="H679" i="41" s="1"/>
  <c r="D680" i="41"/>
  <c r="E680" i="41"/>
  <c r="H680" i="41"/>
  <c r="D681" i="41"/>
  <c r="E681" i="41" s="1"/>
  <c r="H681" i="41"/>
  <c r="D682" i="41"/>
  <c r="D679" i="41" s="1"/>
  <c r="H682" i="41"/>
  <c r="C683" i="41"/>
  <c r="H683" i="41" s="1"/>
  <c r="D684" i="41"/>
  <c r="H684" i="41"/>
  <c r="D685" i="41"/>
  <c r="E685" i="41"/>
  <c r="H685" i="41"/>
  <c r="D686" i="41"/>
  <c r="E686" i="41" s="1"/>
  <c r="H686" i="41"/>
  <c r="C687" i="41"/>
  <c r="H687" i="41" s="1"/>
  <c r="D688" i="41"/>
  <c r="H688" i="41"/>
  <c r="D689" i="41"/>
  <c r="E689" i="41"/>
  <c r="H689" i="41"/>
  <c r="D690" i="41"/>
  <c r="E690" i="41"/>
  <c r="H690" i="41"/>
  <c r="D691" i="41"/>
  <c r="E691" i="41" s="1"/>
  <c r="H691" i="41"/>
  <c r="D692" i="41"/>
  <c r="E692" i="41" s="1"/>
  <c r="H692" i="41"/>
  <c r="D693" i="41"/>
  <c r="E693" i="41" s="1"/>
  <c r="H693" i="41"/>
  <c r="C694" i="41"/>
  <c r="H694" i="41" s="1"/>
  <c r="D695" i="41"/>
  <c r="E695" i="41"/>
  <c r="H695" i="41"/>
  <c r="D696" i="41"/>
  <c r="E696" i="41" s="1"/>
  <c r="H696" i="41"/>
  <c r="D697" i="41"/>
  <c r="H697" i="41"/>
  <c r="D698" i="41"/>
  <c r="E698" i="41" s="1"/>
  <c r="H698" i="41"/>
  <c r="D699" i="41"/>
  <c r="E699" i="41" s="1"/>
  <c r="H699" i="41"/>
  <c r="C700" i="41"/>
  <c r="H700" i="41"/>
  <c r="D701" i="41"/>
  <c r="H701" i="41"/>
  <c r="D702" i="41"/>
  <c r="E702" i="41" s="1"/>
  <c r="H702" i="41"/>
  <c r="D703" i="41"/>
  <c r="E703" i="41" s="1"/>
  <c r="H703" i="41"/>
  <c r="D704" i="41"/>
  <c r="E704" i="41" s="1"/>
  <c r="H704" i="41"/>
  <c r="D705" i="41"/>
  <c r="E705" i="41" s="1"/>
  <c r="H705" i="41"/>
  <c r="D706" i="41"/>
  <c r="E706" i="41" s="1"/>
  <c r="H706" i="41"/>
  <c r="D707" i="41"/>
  <c r="E707" i="41"/>
  <c r="H707" i="41"/>
  <c r="D708" i="41"/>
  <c r="E708" i="41"/>
  <c r="H708" i="41"/>
  <c r="D709" i="41"/>
  <c r="E709" i="41" s="1"/>
  <c r="H709" i="41"/>
  <c r="D710" i="41"/>
  <c r="E710" i="41" s="1"/>
  <c r="H710" i="41"/>
  <c r="D711" i="41"/>
  <c r="E711" i="41" s="1"/>
  <c r="H711" i="41"/>
  <c r="D712" i="41"/>
  <c r="E712" i="41" s="1"/>
  <c r="H712" i="41"/>
  <c r="D713" i="41"/>
  <c r="E713" i="41" s="1"/>
  <c r="H713" i="41"/>
  <c r="D714" i="41"/>
  <c r="E714" i="41" s="1"/>
  <c r="H714" i="41"/>
  <c r="D715" i="41"/>
  <c r="E715" i="41"/>
  <c r="H715" i="41"/>
  <c r="C718" i="41"/>
  <c r="D719" i="41"/>
  <c r="D718" i="41" s="1"/>
  <c r="H719" i="41"/>
  <c r="D720" i="41"/>
  <c r="E720" i="41" s="1"/>
  <c r="H720" i="41"/>
  <c r="D721" i="41"/>
  <c r="E721" i="41" s="1"/>
  <c r="H721" i="41"/>
  <c r="C722" i="41"/>
  <c r="H722" i="41"/>
  <c r="D723" i="41"/>
  <c r="H723" i="41"/>
  <c r="D724" i="41"/>
  <c r="E724" i="41" s="1"/>
  <c r="H724" i="41"/>
  <c r="C727" i="41"/>
  <c r="D728" i="41"/>
  <c r="D729" i="41"/>
  <c r="E729" i="41"/>
  <c r="C730" i="41"/>
  <c r="C731" i="41"/>
  <c r="D732" i="41"/>
  <c r="E732" i="41" s="1"/>
  <c r="E731" i="41" s="1"/>
  <c r="E730" i="41" s="1"/>
  <c r="C734" i="41"/>
  <c r="C733" i="41" s="1"/>
  <c r="D735" i="41"/>
  <c r="E735" i="41" s="1"/>
  <c r="E734" i="41" s="1"/>
  <c r="E733" i="41" s="1"/>
  <c r="D736" i="41"/>
  <c r="E736" i="41" s="1"/>
  <c r="D737" i="41"/>
  <c r="E737" i="41"/>
  <c r="D738" i="41"/>
  <c r="E738" i="41" s="1"/>
  <c r="C739" i="41"/>
  <c r="D740" i="41"/>
  <c r="E740" i="41" s="1"/>
  <c r="E739" i="41" s="1"/>
  <c r="C741" i="41"/>
  <c r="D742" i="41"/>
  <c r="D741" i="41" s="1"/>
  <c r="E742" i="41"/>
  <c r="E741" i="41" s="1"/>
  <c r="C744" i="41"/>
  <c r="D745" i="41"/>
  <c r="D744" i="41" s="1"/>
  <c r="C746" i="41"/>
  <c r="C743" i="41" s="1"/>
  <c r="D747" i="41"/>
  <c r="D746" i="41" s="1"/>
  <c r="E747" i="41"/>
  <c r="E746" i="41" s="1"/>
  <c r="D748" i="41"/>
  <c r="E748" i="41" s="1"/>
  <c r="D749" i="41"/>
  <c r="E749" i="41" s="1"/>
  <c r="C751" i="41"/>
  <c r="C750" i="41" s="1"/>
  <c r="D752" i="41"/>
  <c r="E752" i="41" s="1"/>
  <c r="D753" i="41"/>
  <c r="E753" i="41" s="1"/>
  <c r="D754" i="41"/>
  <c r="E754" i="41"/>
  <c r="C756" i="41"/>
  <c r="C755" i="41" s="1"/>
  <c r="D757" i="41"/>
  <c r="E757" i="41"/>
  <c r="D758" i="41"/>
  <c r="E758" i="41" s="1"/>
  <c r="D759" i="41"/>
  <c r="E759" i="41" s="1"/>
  <c r="C761" i="41"/>
  <c r="C760" i="41" s="1"/>
  <c r="D762" i="41"/>
  <c r="D763" i="41"/>
  <c r="E763" i="41" s="1"/>
  <c r="D764" i="41"/>
  <c r="E764" i="41" s="1"/>
  <c r="C765" i="41"/>
  <c r="D766" i="41"/>
  <c r="D765" i="41" s="1"/>
  <c r="C768" i="41"/>
  <c r="C767" i="41" s="1"/>
  <c r="D769" i="41"/>
  <c r="D768" i="41" s="1"/>
  <c r="D767" i="41" s="1"/>
  <c r="D770" i="41"/>
  <c r="E770" i="41" s="1"/>
  <c r="C772" i="41"/>
  <c r="C771" i="41" s="1"/>
  <c r="D773" i="41"/>
  <c r="E773" i="41" s="1"/>
  <c r="D774" i="41"/>
  <c r="E774" i="41" s="1"/>
  <c r="D775" i="41"/>
  <c r="E775" i="41" s="1"/>
  <c r="D776" i="41"/>
  <c r="E776" i="41" s="1"/>
  <c r="C777" i="41"/>
  <c r="D777" i="41"/>
  <c r="D778" i="41"/>
  <c r="E778" i="41" s="1"/>
  <c r="E777" i="41" s="1"/>
  <c r="E605" i="41" l="1"/>
  <c r="D603" i="41"/>
  <c r="E399" i="41"/>
  <c r="D761" i="41"/>
  <c r="D760" i="41" s="1"/>
  <c r="E762" i="41"/>
  <c r="E761" i="41" s="1"/>
  <c r="E760" i="41" s="1"/>
  <c r="E756" i="41"/>
  <c r="E755" i="41" s="1"/>
  <c r="D739" i="41"/>
  <c r="E375" i="41"/>
  <c r="E373" i="41" s="1"/>
  <c r="D373" i="41"/>
  <c r="C340" i="41"/>
  <c r="D198" i="41"/>
  <c r="D197" i="41" s="1"/>
  <c r="E199" i="41"/>
  <c r="E198" i="41" s="1"/>
  <c r="E197" i="41" s="1"/>
  <c r="E189" i="41"/>
  <c r="E389" i="41"/>
  <c r="E388" i="41" s="1"/>
  <c r="D388" i="41"/>
  <c r="D220" i="41"/>
  <c r="E221" i="41"/>
  <c r="E220" i="41" s="1"/>
  <c r="E750" i="41"/>
  <c r="D717" i="41"/>
  <c r="D716" i="41" s="1"/>
  <c r="D569" i="41"/>
  <c r="E745" i="41"/>
  <c r="E744" i="41" s="1"/>
  <c r="D731" i="41"/>
  <c r="D730" i="41" s="1"/>
  <c r="E684" i="41"/>
  <c r="E683" i="41" s="1"/>
  <c r="D683" i="41"/>
  <c r="E638" i="41"/>
  <c r="D164" i="41"/>
  <c r="D163" i="41" s="1"/>
  <c r="D97" i="41"/>
  <c r="D756" i="41"/>
  <c r="D755" i="41" s="1"/>
  <c r="E751" i="41"/>
  <c r="D727" i="41"/>
  <c r="C717" i="41"/>
  <c r="C716" i="41" s="1"/>
  <c r="H716" i="41" s="1"/>
  <c r="J716" i="41" s="1"/>
  <c r="D642" i="41"/>
  <c r="D577" i="41"/>
  <c r="D556" i="41"/>
  <c r="D497" i="41"/>
  <c r="D422" i="41"/>
  <c r="D382" i="41"/>
  <c r="D325" i="41"/>
  <c r="D305" i="41"/>
  <c r="E196" i="41"/>
  <c r="E195" i="41" s="1"/>
  <c r="E183" i="41"/>
  <c r="E182" i="41" s="1"/>
  <c r="D174" i="41"/>
  <c r="D170" i="41" s="1"/>
  <c r="C116" i="41"/>
  <c r="H116" i="41" s="1"/>
  <c r="J116" i="41" s="1"/>
  <c r="D4" i="41"/>
  <c r="D694" i="41"/>
  <c r="D474" i="41"/>
  <c r="C153" i="41"/>
  <c r="C152" i="41" s="1"/>
  <c r="H152" i="41" s="1"/>
  <c r="J152" i="41" s="1"/>
  <c r="D722" i="41"/>
  <c r="D700" i="41"/>
  <c r="D687" i="41"/>
  <c r="D671" i="41"/>
  <c r="D665" i="41"/>
  <c r="D587" i="41"/>
  <c r="D531" i="41"/>
  <c r="C528" i="41"/>
  <c r="H528" i="41" s="1"/>
  <c r="D504" i="41"/>
  <c r="D494" i="41"/>
  <c r="D463" i="41"/>
  <c r="D444" i="41" s="1"/>
  <c r="D429" i="41"/>
  <c r="D409" i="41"/>
  <c r="D357" i="41"/>
  <c r="D315" i="41"/>
  <c r="D302" i="41"/>
  <c r="D263" i="41" s="1"/>
  <c r="E229" i="41"/>
  <c r="D223" i="41"/>
  <c r="D222" i="41" s="1"/>
  <c r="E225" i="41"/>
  <c r="E223" i="41" s="1"/>
  <c r="E222" i="41" s="1"/>
  <c r="C203" i="41"/>
  <c r="D189" i="41"/>
  <c r="E185" i="41"/>
  <c r="E184" i="41" s="1"/>
  <c r="C163" i="41"/>
  <c r="H163" i="41" s="1"/>
  <c r="J163" i="41" s="1"/>
  <c r="D11" i="41"/>
  <c r="D552" i="41"/>
  <c r="D544" i="41"/>
  <c r="D522" i="41"/>
  <c r="D486" i="41"/>
  <c r="D484" i="41" s="1"/>
  <c r="D483" i="41" s="1"/>
  <c r="D477" i="41"/>
  <c r="D468" i="41"/>
  <c r="D450" i="41"/>
  <c r="C444" i="41"/>
  <c r="H444" i="41" s="1"/>
  <c r="D395" i="41"/>
  <c r="D353" i="41"/>
  <c r="D348" i="41"/>
  <c r="D344" i="41"/>
  <c r="D331" i="41"/>
  <c r="E239" i="41"/>
  <c r="E238" i="41" s="1"/>
  <c r="D229" i="41"/>
  <c r="D228" i="41" s="1"/>
  <c r="D216" i="41"/>
  <c r="D204" i="41"/>
  <c r="C188" i="41"/>
  <c r="D185" i="41"/>
  <c r="D184" i="41" s="1"/>
  <c r="D178" i="41" s="1"/>
  <c r="D177" i="41" s="1"/>
  <c r="C179" i="41"/>
  <c r="D167" i="41"/>
  <c r="D157" i="41"/>
  <c r="D153" i="41" s="1"/>
  <c r="D149" i="41"/>
  <c r="D143" i="41"/>
  <c r="D136" i="41"/>
  <c r="D135" i="41" s="1"/>
  <c r="D129" i="41"/>
  <c r="D123" i="41"/>
  <c r="D116" i="41" s="1"/>
  <c r="D61" i="41"/>
  <c r="C3" i="41"/>
  <c r="C2" i="41" s="1"/>
  <c r="E743" i="41"/>
  <c r="C726" i="41"/>
  <c r="E772" i="41"/>
  <c r="E771" i="41" s="1"/>
  <c r="D743" i="41"/>
  <c r="D646" i="41"/>
  <c r="E647" i="41"/>
  <c r="E646" i="41" s="1"/>
  <c r="D616" i="41"/>
  <c r="D561" i="41" s="1"/>
  <c r="E617" i="41"/>
  <c r="E616" i="41" s="1"/>
  <c r="H484" i="41"/>
  <c r="H340" i="41"/>
  <c r="D638" i="41"/>
  <c r="D628" i="41"/>
  <c r="E603" i="41"/>
  <c r="E595" i="41"/>
  <c r="C561" i="41"/>
  <c r="D528" i="41"/>
  <c r="D314" i="41"/>
  <c r="E97" i="41"/>
  <c r="E68" i="41"/>
  <c r="D653" i="41"/>
  <c r="E654" i="41"/>
  <c r="E653" i="41" s="1"/>
  <c r="D599" i="41"/>
  <c r="E600" i="41"/>
  <c r="E599" i="41" s="1"/>
  <c r="H3" i="41"/>
  <c r="J3" i="41" s="1"/>
  <c r="D772" i="41"/>
  <c r="D771" i="41" s="1"/>
  <c r="E769" i="41"/>
  <c r="E768" i="41" s="1"/>
  <c r="E767" i="41" s="1"/>
  <c r="E766" i="41"/>
  <c r="E765" i="41" s="1"/>
  <c r="E719" i="41"/>
  <c r="E718" i="41" s="1"/>
  <c r="E697" i="41"/>
  <c r="E694" i="41" s="1"/>
  <c r="E688" i="41"/>
  <c r="E687" i="41" s="1"/>
  <c r="E682" i="41"/>
  <c r="E679" i="41" s="1"/>
  <c r="E677" i="41"/>
  <c r="E676" i="41" s="1"/>
  <c r="E672" i="41"/>
  <c r="E671" i="41" s="1"/>
  <c r="E577" i="41"/>
  <c r="E409" i="41"/>
  <c r="D203" i="41"/>
  <c r="C178" i="41"/>
  <c r="E38" i="41"/>
  <c r="C645" i="41"/>
  <c r="H645" i="41" s="1"/>
  <c r="J645" i="41" s="1"/>
  <c r="H646" i="41"/>
  <c r="D734" i="41"/>
  <c r="D733" i="41" s="1"/>
  <c r="D751" i="41"/>
  <c r="D750" i="41" s="1"/>
  <c r="D726" i="41" s="1"/>
  <c r="D725" i="41" s="1"/>
  <c r="E728" i="41"/>
  <c r="E727" i="41" s="1"/>
  <c r="E723" i="41"/>
  <c r="E722" i="41" s="1"/>
  <c r="E701" i="41"/>
  <c r="E700" i="41" s="1"/>
  <c r="E666" i="41"/>
  <c r="E665" i="41" s="1"/>
  <c r="E661" i="41"/>
  <c r="E610" i="41"/>
  <c r="D538" i="41"/>
  <c r="E459" i="41"/>
  <c r="E244" i="41"/>
  <c r="E243" i="41" s="1"/>
  <c r="D188" i="41"/>
  <c r="E61" i="41"/>
  <c r="H718" i="41"/>
  <c r="D661" i="41"/>
  <c r="E628" i="41"/>
  <c r="D610" i="41"/>
  <c r="E522" i="41"/>
  <c r="D509" i="41"/>
  <c r="E378" i="41"/>
  <c r="D215" i="41"/>
  <c r="E11" i="41"/>
  <c r="E594" i="41"/>
  <c r="E592" i="41" s="1"/>
  <c r="E589" i="41"/>
  <c r="E587" i="41" s="1"/>
  <c r="E579" i="41"/>
  <c r="E570" i="41"/>
  <c r="E569" i="41" s="1"/>
  <c r="H562" i="41"/>
  <c r="E557" i="41"/>
  <c r="E556" i="41" s="1"/>
  <c r="E545" i="41"/>
  <c r="E544" i="41" s="1"/>
  <c r="E540" i="41"/>
  <c r="E538" i="41" s="1"/>
  <c r="C538" i="41"/>
  <c r="H538" i="41" s="1"/>
  <c r="E535" i="41"/>
  <c r="E531" i="41" s="1"/>
  <c r="E530" i="41"/>
  <c r="E529" i="41" s="1"/>
  <c r="E524" i="41"/>
  <c r="E515" i="41"/>
  <c r="E513" i="41" s="1"/>
  <c r="E510" i="41"/>
  <c r="E505" i="41"/>
  <c r="E504" i="41" s="1"/>
  <c r="E495" i="41"/>
  <c r="E494" i="41" s="1"/>
  <c r="H486" i="41"/>
  <c r="E479" i="41"/>
  <c r="E477" i="41" s="1"/>
  <c r="E469" i="41"/>
  <c r="E468" i="41" s="1"/>
  <c r="E464" i="41"/>
  <c r="E463" i="41" s="1"/>
  <c r="H445" i="41"/>
  <c r="E430" i="41"/>
  <c r="E429" i="41" s="1"/>
  <c r="E396" i="41"/>
  <c r="E395" i="41" s="1"/>
  <c r="E370" i="41"/>
  <c r="E368" i="41" s="1"/>
  <c r="E355" i="41"/>
  <c r="E353" i="41" s="1"/>
  <c r="E350" i="41"/>
  <c r="E348" i="41" s="1"/>
  <c r="E345" i="41"/>
  <c r="E344" i="41" s="1"/>
  <c r="E333" i="41"/>
  <c r="E331" i="41" s="1"/>
  <c r="E327" i="41"/>
  <c r="E325" i="41" s="1"/>
  <c r="H315" i="41"/>
  <c r="E306" i="41"/>
  <c r="E305" i="41" s="1"/>
  <c r="E261" i="41"/>
  <c r="E260" i="41" s="1"/>
  <c r="E237" i="41"/>
  <c r="E236" i="41" s="1"/>
  <c r="E235" i="41" s="1"/>
  <c r="E234" i="41"/>
  <c r="E233" i="41" s="1"/>
  <c r="E228" i="41" s="1"/>
  <c r="E219" i="41"/>
  <c r="E216" i="41" s="1"/>
  <c r="E215" i="41" s="1"/>
  <c r="E214" i="41"/>
  <c r="E213" i="41" s="1"/>
  <c r="E209" i="41"/>
  <c r="E207" i="41" s="1"/>
  <c r="E175" i="41"/>
  <c r="E174" i="41" s="1"/>
  <c r="H171" i="41"/>
  <c r="E166" i="41"/>
  <c r="E164" i="41" s="1"/>
  <c r="E158" i="41"/>
  <c r="E157" i="41" s="1"/>
  <c r="H154" i="41"/>
  <c r="E147" i="41"/>
  <c r="E146" i="41" s="1"/>
  <c r="E141" i="41"/>
  <c r="E140" i="41" s="1"/>
  <c r="E133" i="41"/>
  <c r="E132" i="41" s="1"/>
  <c r="E127" i="41"/>
  <c r="E126" i="41" s="1"/>
  <c r="H123" i="41"/>
  <c r="E121" i="41"/>
  <c r="E120" i="41" s="1"/>
  <c r="H97" i="41"/>
  <c r="J97" i="41" s="1"/>
  <c r="H11" i="41"/>
  <c r="J11" i="41" s="1"/>
  <c r="E5" i="41"/>
  <c r="E4" i="41" s="1"/>
  <c r="C551" i="41"/>
  <c r="D399" i="41"/>
  <c r="C263" i="41"/>
  <c r="H263" i="41" s="1"/>
  <c r="D244" i="41"/>
  <c r="D243" i="41" s="1"/>
  <c r="D239" i="41"/>
  <c r="D238" i="41" s="1"/>
  <c r="C135" i="41"/>
  <c r="H135" i="41" s="1"/>
  <c r="J135" i="41" s="1"/>
  <c r="D68" i="41"/>
  <c r="D67" i="41" s="1"/>
  <c r="D38" i="41"/>
  <c r="E582" i="41"/>
  <c r="E581" i="41" s="1"/>
  <c r="E563" i="41"/>
  <c r="E562" i="41" s="1"/>
  <c r="E554" i="41"/>
  <c r="E552" i="41" s="1"/>
  <c r="E551" i="41" s="1"/>
  <c r="E550" i="41" s="1"/>
  <c r="H529" i="41"/>
  <c r="E498" i="41"/>
  <c r="E497" i="41" s="1"/>
  <c r="E492" i="41"/>
  <c r="E491" i="41" s="1"/>
  <c r="E487" i="41"/>
  <c r="E486" i="41" s="1"/>
  <c r="E484" i="41" s="1"/>
  <c r="E476" i="41"/>
  <c r="E474" i="41" s="1"/>
  <c r="E461" i="41"/>
  <c r="E456" i="41"/>
  <c r="E455" i="41" s="1"/>
  <c r="E451" i="41"/>
  <c r="E450" i="41" s="1"/>
  <c r="E446" i="41"/>
  <c r="E445" i="41" s="1"/>
  <c r="E423" i="41"/>
  <c r="E422" i="41" s="1"/>
  <c r="E418" i="41"/>
  <c r="E416" i="41" s="1"/>
  <c r="E414" i="41"/>
  <c r="E412" i="41" s="1"/>
  <c r="E393" i="41"/>
  <c r="E392" i="41" s="1"/>
  <c r="E383" i="41"/>
  <c r="E382" i="41" s="1"/>
  <c r="E363" i="41"/>
  <c r="E362" i="41" s="1"/>
  <c r="E358" i="41"/>
  <c r="E357" i="41" s="1"/>
  <c r="H344" i="41"/>
  <c r="E342" i="41"/>
  <c r="E330" i="41"/>
  <c r="E328" i="41" s="1"/>
  <c r="E316" i="41"/>
  <c r="E315" i="41" s="1"/>
  <c r="E303" i="41"/>
  <c r="E302" i="41" s="1"/>
  <c r="E263" i="41" s="1"/>
  <c r="H260" i="41"/>
  <c r="E194" i="41"/>
  <c r="E193" i="41" s="1"/>
  <c r="E188" i="41" s="1"/>
  <c r="E181" i="41"/>
  <c r="E180" i="41" s="1"/>
  <c r="E179" i="41" s="1"/>
  <c r="E172" i="41"/>
  <c r="E171" i="41" s="1"/>
  <c r="E169" i="41"/>
  <c r="E167" i="41" s="1"/>
  <c r="E161" i="41"/>
  <c r="E160" i="41" s="1"/>
  <c r="E155" i="41"/>
  <c r="E154" i="41" s="1"/>
  <c r="E150" i="41"/>
  <c r="E149" i="41" s="1"/>
  <c r="E144" i="41"/>
  <c r="E143" i="41" s="1"/>
  <c r="E138" i="41"/>
  <c r="E136" i="41" s="1"/>
  <c r="E135" i="41" s="1"/>
  <c r="E130" i="41"/>
  <c r="E129" i="41" s="1"/>
  <c r="E124" i="41"/>
  <c r="E123" i="41" s="1"/>
  <c r="E119" i="41"/>
  <c r="E117" i="41" s="1"/>
  <c r="D152" i="41" l="1"/>
  <c r="D259" i="41"/>
  <c r="D258" i="41" s="1"/>
  <c r="D257" i="41" s="1"/>
  <c r="C259" i="41"/>
  <c r="H259" i="41" s="1"/>
  <c r="J259" i="41" s="1"/>
  <c r="H153" i="41"/>
  <c r="J153" i="41" s="1"/>
  <c r="H717" i="41"/>
  <c r="J717" i="41" s="1"/>
  <c r="D340" i="41"/>
  <c r="D339" i="41" s="1"/>
  <c r="C339" i="41"/>
  <c r="H339" i="41" s="1"/>
  <c r="J339" i="41" s="1"/>
  <c r="E203" i="41"/>
  <c r="E178" i="41" s="1"/>
  <c r="E177" i="41" s="1"/>
  <c r="D3" i="41"/>
  <c r="D2" i="41" s="1"/>
  <c r="E726" i="41"/>
  <c r="E725" i="41" s="1"/>
  <c r="D551" i="41"/>
  <c r="D550" i="41" s="1"/>
  <c r="E340" i="41"/>
  <c r="E339" i="41" s="1"/>
  <c r="E163" i="41"/>
  <c r="H2" i="41"/>
  <c r="C725" i="41"/>
  <c r="H725" i="41" s="1"/>
  <c r="J725" i="41" s="1"/>
  <c r="H726" i="41"/>
  <c r="J726" i="41" s="1"/>
  <c r="E153" i="41"/>
  <c r="E314" i="41"/>
  <c r="E509" i="41"/>
  <c r="C560" i="41"/>
  <c r="H561" i="41"/>
  <c r="J561" i="41" s="1"/>
  <c r="E561" i="41"/>
  <c r="E170" i="41"/>
  <c r="E444" i="41"/>
  <c r="E3" i="41"/>
  <c r="E2" i="41" s="1"/>
  <c r="I2" i="41" s="1"/>
  <c r="E528" i="41"/>
  <c r="E717" i="41"/>
  <c r="E716" i="41" s="1"/>
  <c r="D115" i="41"/>
  <c r="D114" i="41" s="1"/>
  <c r="C115" i="41"/>
  <c r="C483" i="41"/>
  <c r="H483" i="41" s="1"/>
  <c r="J483" i="41" s="1"/>
  <c r="D645" i="41"/>
  <c r="D560" i="41" s="1"/>
  <c r="D559" i="41" s="1"/>
  <c r="C550" i="41"/>
  <c r="H550" i="41" s="1"/>
  <c r="J550" i="41" s="1"/>
  <c r="H551" i="41"/>
  <c r="J551" i="41" s="1"/>
  <c r="C177" i="41"/>
  <c r="H177" i="41" s="1"/>
  <c r="J177" i="41" s="1"/>
  <c r="H178" i="41"/>
  <c r="J178" i="41" s="1"/>
  <c r="E116" i="41"/>
  <c r="E115" i="41" s="1"/>
  <c r="E259" i="41"/>
  <c r="E67" i="41"/>
  <c r="E645" i="41"/>
  <c r="E483" i="41" l="1"/>
  <c r="E560" i="41"/>
  <c r="E559" i="41" s="1"/>
  <c r="I559" i="41" s="1"/>
  <c r="C258" i="41"/>
  <c r="E152" i="41"/>
  <c r="J2" i="41"/>
  <c r="E258" i="41"/>
  <c r="E257" i="41" s="1"/>
  <c r="I257" i="41" s="1"/>
  <c r="I256" i="41" s="1"/>
  <c r="H115" i="41"/>
  <c r="J115" i="41" s="1"/>
  <c r="C114" i="41"/>
  <c r="H560" i="41"/>
  <c r="J560" i="41" s="1"/>
  <c r="C559" i="41"/>
  <c r="H559" i="41" s="1"/>
  <c r="J559" i="41" s="1"/>
  <c r="E114" i="41"/>
  <c r="I114" i="41" s="1"/>
  <c r="I1" i="41" s="1"/>
  <c r="C257" i="41" l="1"/>
  <c r="H258" i="41"/>
  <c r="J258" i="41" s="1"/>
  <c r="H114" i="41"/>
  <c r="J114" i="41" s="1"/>
  <c r="H1" i="41"/>
  <c r="J1" i="41" s="1"/>
  <c r="H257" i="41" l="1"/>
  <c r="J257" i="41" s="1"/>
  <c r="H256" i="41"/>
  <c r="J256" i="41" s="1"/>
  <c r="D778" i="38" l="1"/>
  <c r="D777" i="38" s="1"/>
  <c r="C777" i="38"/>
  <c r="D776" i="38"/>
  <c r="E776" i="38" s="1"/>
  <c r="D775" i="38"/>
  <c r="E775" i="38" s="1"/>
  <c r="D774" i="38"/>
  <c r="D772" i="38" s="1"/>
  <c r="D771" i="38" s="1"/>
  <c r="D773" i="38"/>
  <c r="E773" i="38" s="1"/>
  <c r="C772" i="38"/>
  <c r="C771" i="38" s="1"/>
  <c r="D770" i="38"/>
  <c r="E770" i="38" s="1"/>
  <c r="E769" i="38"/>
  <c r="E768" i="38" s="1"/>
  <c r="E767" i="38" s="1"/>
  <c r="D769" i="38"/>
  <c r="C768" i="38"/>
  <c r="C767" i="38" s="1"/>
  <c r="D766" i="38"/>
  <c r="D765" i="38" s="1"/>
  <c r="C765" i="38"/>
  <c r="D764" i="38"/>
  <c r="E764" i="38" s="1"/>
  <c r="D763" i="38"/>
  <c r="D762" i="38"/>
  <c r="E762" i="38" s="1"/>
  <c r="C761" i="38"/>
  <c r="C760" i="38"/>
  <c r="D759" i="38"/>
  <c r="E759" i="38" s="1"/>
  <c r="D758" i="38"/>
  <c r="E758" i="38" s="1"/>
  <c r="D757" i="38"/>
  <c r="E757" i="38" s="1"/>
  <c r="D756" i="38"/>
  <c r="D755" i="38" s="1"/>
  <c r="C756" i="38"/>
  <c r="C755" i="38"/>
  <c r="D754" i="38"/>
  <c r="E754" i="38" s="1"/>
  <c r="D753" i="38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 s="1"/>
  <c r="C746" i="38"/>
  <c r="D745" i="38"/>
  <c r="C744" i="38"/>
  <c r="C743" i="38" s="1"/>
  <c r="E742" i="38"/>
  <c r="E741" i="38" s="1"/>
  <c r="D742" i="38"/>
  <c r="D741" i="38"/>
  <c r="C741" i="38"/>
  <c r="D740" i="38"/>
  <c r="D739" i="38" s="1"/>
  <c r="C739" i="38"/>
  <c r="D738" i="38"/>
  <c r="E738" i="38" s="1"/>
  <c r="D737" i="38"/>
  <c r="E737" i="38" s="1"/>
  <c r="E736" i="38"/>
  <c r="E734" i="38" s="1"/>
  <c r="E733" i="38" s="1"/>
  <c r="D736" i="38"/>
  <c r="D735" i="38"/>
  <c r="E735" i="38" s="1"/>
  <c r="D734" i="38"/>
  <c r="D733" i="38" s="1"/>
  <c r="C734" i="38"/>
  <c r="C733" i="38" s="1"/>
  <c r="D732" i="38"/>
  <c r="D731" i="38" s="1"/>
  <c r="D730" i="38" s="1"/>
  <c r="C731" i="38"/>
  <c r="C730" i="38" s="1"/>
  <c r="D729" i="38"/>
  <c r="E729" i="38" s="1"/>
  <c r="D728" i="38"/>
  <c r="D727" i="38" s="1"/>
  <c r="C727" i="38"/>
  <c r="J726" i="38"/>
  <c r="J725" i="38"/>
  <c r="D724" i="38"/>
  <c r="E724" i="38" s="1"/>
  <c r="D723" i="38"/>
  <c r="C722" i="38"/>
  <c r="D721" i="38"/>
  <c r="E721" i="38" s="1"/>
  <c r="D720" i="38"/>
  <c r="E720" i="38" s="1"/>
  <c r="D719" i="38"/>
  <c r="C718" i="38"/>
  <c r="C717" i="38" s="1"/>
  <c r="C716" i="38" s="1"/>
  <c r="J717" i="38"/>
  <c r="J716" i="38"/>
  <c r="D715" i="38"/>
  <c r="E715" i="38" s="1"/>
  <c r="D714" i="38"/>
  <c r="E714" i="38" s="1"/>
  <c r="D713" i="38"/>
  <c r="E713" i="38" s="1"/>
  <c r="D712" i="38"/>
  <c r="E712" i="38" s="1"/>
  <c r="D711" i="38"/>
  <c r="E711" i="38" s="1"/>
  <c r="D710" i="38"/>
  <c r="E710" i="38" s="1"/>
  <c r="D709" i="38"/>
  <c r="E709" i="38" s="1"/>
  <c r="D708" i="38"/>
  <c r="E708" i="38" s="1"/>
  <c r="D707" i="38"/>
  <c r="E707" i="38" s="1"/>
  <c r="D706" i="38"/>
  <c r="E706" i="38" s="1"/>
  <c r="D705" i="38"/>
  <c r="E705" i="38" s="1"/>
  <c r="D704" i="38"/>
  <c r="E704" i="38" s="1"/>
  <c r="D703" i="38"/>
  <c r="E703" i="38" s="1"/>
  <c r="D702" i="38"/>
  <c r="D701" i="38"/>
  <c r="E701" i="38" s="1"/>
  <c r="C700" i="38"/>
  <c r="E699" i="38"/>
  <c r="D699" i="38"/>
  <c r="D698" i="38"/>
  <c r="E698" i="38" s="1"/>
  <c r="E697" i="38"/>
  <c r="D697" i="38"/>
  <c r="D696" i="38"/>
  <c r="E696" i="38" s="1"/>
  <c r="E695" i="38"/>
  <c r="E694" i="38" s="1"/>
  <c r="D695" i="38"/>
  <c r="C694" i="38"/>
  <c r="D693" i="38"/>
  <c r="E693" i="38" s="1"/>
  <c r="D692" i="38"/>
  <c r="E692" i="38" s="1"/>
  <c r="D691" i="38"/>
  <c r="E691" i="38" s="1"/>
  <c r="D690" i="38"/>
  <c r="E690" i="38" s="1"/>
  <c r="D689" i="38"/>
  <c r="E689" i="38" s="1"/>
  <c r="D688" i="38"/>
  <c r="E688" i="38" s="1"/>
  <c r="C687" i="38"/>
  <c r="D686" i="38"/>
  <c r="E686" i="38" s="1"/>
  <c r="D685" i="38"/>
  <c r="E685" i="38" s="1"/>
  <c r="E683" i="38" s="1"/>
  <c r="D684" i="38"/>
  <c r="E684" i="38" s="1"/>
  <c r="C683" i="38"/>
  <c r="D682" i="38"/>
  <c r="E682" i="38" s="1"/>
  <c r="D681" i="38"/>
  <c r="E681" i="38" s="1"/>
  <c r="D680" i="38"/>
  <c r="C679" i="38"/>
  <c r="D678" i="38"/>
  <c r="E678" i="38" s="1"/>
  <c r="E677" i="38"/>
  <c r="E676" i="38" s="1"/>
  <c r="D677" i="38"/>
  <c r="C676" i="38"/>
  <c r="D675" i="38"/>
  <c r="E675" i="38" s="1"/>
  <c r="D674" i="38"/>
  <c r="E674" i="38" s="1"/>
  <c r="D673" i="38"/>
  <c r="E673" i="38" s="1"/>
  <c r="D672" i="38"/>
  <c r="C671" i="38"/>
  <c r="D670" i="38"/>
  <c r="E670" i="38" s="1"/>
  <c r="D669" i="38"/>
  <c r="E669" i="38" s="1"/>
  <c r="E668" i="38"/>
  <c r="D668" i="38"/>
  <c r="D667" i="38"/>
  <c r="E667" i="38" s="1"/>
  <c r="D666" i="38"/>
  <c r="D665" i="38" s="1"/>
  <c r="C665" i="38"/>
  <c r="D664" i="38"/>
  <c r="E664" i="38" s="1"/>
  <c r="D663" i="38"/>
  <c r="E663" i="38" s="1"/>
  <c r="D662" i="38"/>
  <c r="C661" i="38"/>
  <c r="E660" i="38"/>
  <c r="D660" i="38"/>
  <c r="D659" i="38"/>
  <c r="E659" i="38" s="1"/>
  <c r="E658" i="38"/>
  <c r="D658" i="38"/>
  <c r="D657" i="38"/>
  <c r="E657" i="38" s="1"/>
  <c r="E656" i="38"/>
  <c r="D656" i="38"/>
  <c r="D655" i="38"/>
  <c r="E655" i="38" s="1"/>
  <c r="E654" i="38"/>
  <c r="D654" i="38"/>
  <c r="C653" i="38"/>
  <c r="D652" i="38"/>
  <c r="E652" i="38" s="1"/>
  <c r="D651" i="38"/>
  <c r="E651" i="38" s="1"/>
  <c r="D650" i="38"/>
  <c r="E650" i="38" s="1"/>
  <c r="D649" i="38"/>
  <c r="E649" i="38" s="1"/>
  <c r="D648" i="38"/>
  <c r="E648" i="38" s="1"/>
  <c r="D647" i="38"/>
  <c r="D646" i="38" s="1"/>
  <c r="C646" i="38"/>
  <c r="J645" i="38"/>
  <c r="D644" i="38"/>
  <c r="E644" i="38" s="1"/>
  <c r="E643" i="38"/>
  <c r="D643" i="38"/>
  <c r="J642" i="38"/>
  <c r="D642" i="38"/>
  <c r="C642" i="38"/>
  <c r="D641" i="38"/>
  <c r="E641" i="38" s="1"/>
  <c r="D640" i="38"/>
  <c r="E640" i="38" s="1"/>
  <c r="D639" i="38"/>
  <c r="E639" i="38" s="1"/>
  <c r="J638" i="38"/>
  <c r="C638" i="38"/>
  <c r="D637" i="38"/>
  <c r="E637" i="38" s="1"/>
  <c r="E636" i="38"/>
  <c r="D636" i="38"/>
  <c r="D635" i="38"/>
  <c r="E635" i="38" s="1"/>
  <c r="E634" i="38"/>
  <c r="D634" i="38"/>
  <c r="D633" i="38"/>
  <c r="E633" i="38" s="1"/>
  <c r="E632" i="38"/>
  <c r="D632" i="38"/>
  <c r="D631" i="38"/>
  <c r="E631" i="38" s="1"/>
  <c r="E630" i="38"/>
  <c r="D630" i="38"/>
  <c r="D629" i="38"/>
  <c r="E629" i="38" s="1"/>
  <c r="D628" i="38"/>
  <c r="C628" i="38"/>
  <c r="D627" i="38"/>
  <c r="E627" i="38" s="1"/>
  <c r="D626" i="38"/>
  <c r="E626" i="38" s="1"/>
  <c r="D625" i="38"/>
  <c r="E625" i="38" s="1"/>
  <c r="D624" i="38"/>
  <c r="E624" i="38" s="1"/>
  <c r="D623" i="38"/>
  <c r="E623" i="38" s="1"/>
  <c r="D622" i="38"/>
  <c r="E622" i="38" s="1"/>
  <c r="D621" i="38"/>
  <c r="E621" i="38" s="1"/>
  <c r="D620" i="38"/>
  <c r="E620" i="38" s="1"/>
  <c r="D619" i="38"/>
  <c r="E619" i="38" s="1"/>
  <c r="D618" i="38"/>
  <c r="E618" i="38" s="1"/>
  <c r="D617" i="38"/>
  <c r="D616" i="38" s="1"/>
  <c r="C616" i="38"/>
  <c r="D615" i="38"/>
  <c r="E615" i="38" s="1"/>
  <c r="D614" i="38"/>
  <c r="E614" i="38" s="1"/>
  <c r="D613" i="38"/>
  <c r="E613" i="38" s="1"/>
  <c r="D612" i="38"/>
  <c r="E612" i="38" s="1"/>
  <c r="D611" i="38"/>
  <c r="C610" i="38"/>
  <c r="D609" i="38"/>
  <c r="E609" i="38" s="1"/>
  <c r="D608" i="38"/>
  <c r="E608" i="38" s="1"/>
  <c r="D607" i="38"/>
  <c r="E607" i="38" s="1"/>
  <c r="D606" i="38"/>
  <c r="E606" i="38" s="1"/>
  <c r="D605" i="38"/>
  <c r="E605" i="38" s="1"/>
  <c r="D604" i="38"/>
  <c r="C603" i="38"/>
  <c r="D602" i="38"/>
  <c r="E602" i="38" s="1"/>
  <c r="D601" i="38"/>
  <c r="E601" i="38" s="1"/>
  <c r="E600" i="38"/>
  <c r="D600" i="38"/>
  <c r="C599" i="38"/>
  <c r="D598" i="38"/>
  <c r="E598" i="38" s="1"/>
  <c r="D597" i="38"/>
  <c r="E597" i="38" s="1"/>
  <c r="D596" i="38"/>
  <c r="C595" i="38"/>
  <c r="D594" i="38"/>
  <c r="E594" i="38" s="1"/>
  <c r="D593" i="38"/>
  <c r="C592" i="38"/>
  <c r="D591" i="38"/>
  <c r="E591" i="38" s="1"/>
  <c r="D590" i="38"/>
  <c r="E590" i="38" s="1"/>
  <c r="D589" i="38"/>
  <c r="E589" i="38" s="1"/>
  <c r="D588" i="38"/>
  <c r="C587" i="38"/>
  <c r="D586" i="38"/>
  <c r="E586" i="38" s="1"/>
  <c r="D585" i="38"/>
  <c r="E585" i="38" s="1"/>
  <c r="D584" i="38"/>
  <c r="E584" i="38" s="1"/>
  <c r="E583" i="38"/>
  <c r="D583" i="38"/>
  <c r="D582" i="38"/>
  <c r="C581" i="38"/>
  <c r="D580" i="38"/>
  <c r="E580" i="38" s="1"/>
  <c r="D579" i="38"/>
  <c r="E579" i="38" s="1"/>
  <c r="D578" i="38"/>
  <c r="E578" i="38" s="1"/>
  <c r="C577" i="38"/>
  <c r="D576" i="38"/>
  <c r="E576" i="38" s="1"/>
  <c r="D575" i="38"/>
  <c r="E575" i="38" s="1"/>
  <c r="D574" i="38"/>
  <c r="E574" i="38" s="1"/>
  <c r="D573" i="38"/>
  <c r="E573" i="38" s="1"/>
  <c r="D572" i="38"/>
  <c r="E572" i="38" s="1"/>
  <c r="E571" i="38"/>
  <c r="E569" i="38" s="1"/>
  <c r="D571" i="38"/>
  <c r="D570" i="38"/>
  <c r="E570" i="38" s="1"/>
  <c r="D569" i="38"/>
  <c r="C569" i="38"/>
  <c r="D568" i="38"/>
  <c r="E568" i="38" s="1"/>
  <c r="D567" i="38"/>
  <c r="E567" i="38" s="1"/>
  <c r="D566" i="38"/>
  <c r="E566" i="38" s="1"/>
  <c r="D565" i="38"/>
  <c r="E565" i="38" s="1"/>
  <c r="D564" i="38"/>
  <c r="E564" i="38" s="1"/>
  <c r="D563" i="38"/>
  <c r="E563" i="38" s="1"/>
  <c r="D562" i="38"/>
  <c r="C562" i="38"/>
  <c r="J561" i="38"/>
  <c r="J560" i="38"/>
  <c r="J559" i="38"/>
  <c r="D558" i="38"/>
  <c r="E558" i="38" s="1"/>
  <c r="D557" i="38"/>
  <c r="D556" i="38" s="1"/>
  <c r="C556" i="38"/>
  <c r="D555" i="38"/>
  <c r="E555" i="38" s="1"/>
  <c r="D554" i="38"/>
  <c r="E554" i="38" s="1"/>
  <c r="D553" i="38"/>
  <c r="E553" i="38" s="1"/>
  <c r="C552" i="38"/>
  <c r="J551" i="38"/>
  <c r="J550" i="38"/>
  <c r="D549" i="38"/>
  <c r="E549" i="38" s="1"/>
  <c r="D548" i="38"/>
  <c r="J547" i="38"/>
  <c r="C547" i="38"/>
  <c r="D546" i="38"/>
  <c r="E546" i="38" s="1"/>
  <c r="D545" i="38"/>
  <c r="C544" i="38"/>
  <c r="C538" i="38" s="1"/>
  <c r="D543" i="38"/>
  <c r="E543" i="38" s="1"/>
  <c r="D542" i="38"/>
  <c r="E542" i="38" s="1"/>
  <c r="D541" i="38"/>
  <c r="E541" i="38" s="1"/>
  <c r="D540" i="38"/>
  <c r="E540" i="38" s="1"/>
  <c r="D539" i="38"/>
  <c r="E539" i="38" s="1"/>
  <c r="D537" i="38"/>
  <c r="E537" i="38" s="1"/>
  <c r="E536" i="38"/>
  <c r="D536" i="38"/>
  <c r="D535" i="38"/>
  <c r="E535" i="38" s="1"/>
  <c r="E534" i="38"/>
  <c r="D534" i="38"/>
  <c r="D533" i="38"/>
  <c r="E533" i="38" s="1"/>
  <c r="E532" i="38"/>
  <c r="E531" i="38" s="1"/>
  <c r="D532" i="38"/>
  <c r="C531" i="38"/>
  <c r="C528" i="38" s="1"/>
  <c r="D530" i="38"/>
  <c r="E530" i="38" s="1"/>
  <c r="E529" i="38" s="1"/>
  <c r="C529" i="38"/>
  <c r="D527" i="38"/>
  <c r="E527" i="38" s="1"/>
  <c r="D526" i="38"/>
  <c r="E526" i="38" s="1"/>
  <c r="D525" i="38"/>
  <c r="E525" i="38" s="1"/>
  <c r="D524" i="38"/>
  <c r="E524" i="38" s="1"/>
  <c r="D523" i="38"/>
  <c r="E523" i="38" s="1"/>
  <c r="D522" i="38"/>
  <c r="C522" i="38"/>
  <c r="D521" i="38"/>
  <c r="E521" i="38" s="1"/>
  <c r="D520" i="38"/>
  <c r="E520" i="38" s="1"/>
  <c r="D519" i="38"/>
  <c r="E519" i="38" s="1"/>
  <c r="D518" i="38"/>
  <c r="E518" i="38" s="1"/>
  <c r="E517" i="38"/>
  <c r="D517" i="38"/>
  <c r="D516" i="38"/>
  <c r="E516" i="38" s="1"/>
  <c r="E515" i="38"/>
  <c r="D515" i="38"/>
  <c r="D514" i="38"/>
  <c r="C509" i="38"/>
  <c r="D512" i="38"/>
  <c r="E512" i="38" s="1"/>
  <c r="D511" i="38"/>
  <c r="E511" i="38" s="1"/>
  <c r="D510" i="38"/>
  <c r="E510" i="38" s="1"/>
  <c r="E508" i="38"/>
  <c r="D508" i="38"/>
  <c r="D507" i="38"/>
  <c r="E507" i="38" s="1"/>
  <c r="D506" i="38"/>
  <c r="E506" i="38" s="1"/>
  <c r="D505" i="38"/>
  <c r="C504" i="38"/>
  <c r="D503" i="38"/>
  <c r="E503" i="38" s="1"/>
  <c r="D502" i="38"/>
  <c r="E502" i="38" s="1"/>
  <c r="D501" i="38"/>
  <c r="E501" i="38" s="1"/>
  <c r="D500" i="38"/>
  <c r="E500" i="38" s="1"/>
  <c r="D499" i="38"/>
  <c r="E499" i="38" s="1"/>
  <c r="D498" i="38"/>
  <c r="D496" i="38"/>
  <c r="E496" i="38" s="1"/>
  <c r="E495" i="38"/>
  <c r="D495" i="38"/>
  <c r="D493" i="38"/>
  <c r="E493" i="38" s="1"/>
  <c r="D492" i="38"/>
  <c r="D490" i="38"/>
  <c r="E490" i="38" s="1"/>
  <c r="E489" i="38"/>
  <c r="D489" i="38"/>
  <c r="D488" i="38"/>
  <c r="E488" i="38" s="1"/>
  <c r="E487" i="38"/>
  <c r="D487" i="38"/>
  <c r="C484" i="38"/>
  <c r="D485" i="38"/>
  <c r="E485" i="38" s="1"/>
  <c r="J483" i="38"/>
  <c r="D481" i="38"/>
  <c r="E481" i="38" s="1"/>
  <c r="D480" i="38"/>
  <c r="E480" i="38" s="1"/>
  <c r="D479" i="38"/>
  <c r="E479" i="38" s="1"/>
  <c r="D478" i="38"/>
  <c r="D477" i="38" s="1"/>
  <c r="C477" i="38"/>
  <c r="D476" i="38"/>
  <c r="E476" i="38" s="1"/>
  <c r="D475" i="38"/>
  <c r="E473" i="38"/>
  <c r="D473" i="38"/>
  <c r="D472" i="38"/>
  <c r="E472" i="38" s="1"/>
  <c r="E471" i="38"/>
  <c r="D471" i="38"/>
  <c r="D470" i="38"/>
  <c r="E470" i="38" s="1"/>
  <c r="E469" i="38"/>
  <c r="E468" i="38" s="1"/>
  <c r="D469" i="38"/>
  <c r="C468" i="38"/>
  <c r="D467" i="38"/>
  <c r="E467" i="38" s="1"/>
  <c r="D466" i="38"/>
  <c r="E466" i="38" s="1"/>
  <c r="D465" i="38"/>
  <c r="E465" i="38" s="1"/>
  <c r="D464" i="38"/>
  <c r="E464" i="38" s="1"/>
  <c r="C463" i="38"/>
  <c r="C444" i="38" s="1"/>
  <c r="D462" i="38"/>
  <c r="E462" i="38" s="1"/>
  <c r="D461" i="38"/>
  <c r="E461" i="38" s="1"/>
  <c r="D460" i="38"/>
  <c r="D458" i="38"/>
  <c r="E458" i="38" s="1"/>
  <c r="D457" i="38"/>
  <c r="E457" i="38" s="1"/>
  <c r="D456" i="38"/>
  <c r="E456" i="38" s="1"/>
  <c r="D454" i="38"/>
  <c r="E454" i="38" s="1"/>
  <c r="E453" i="38"/>
  <c r="D453" i="38"/>
  <c r="D452" i="38"/>
  <c r="E452" i="38" s="1"/>
  <c r="E451" i="38"/>
  <c r="D451" i="38"/>
  <c r="C450" i="38"/>
  <c r="D449" i="38"/>
  <c r="E449" i="38" s="1"/>
  <c r="D448" i="38"/>
  <c r="E448" i="38" s="1"/>
  <c r="D447" i="38"/>
  <c r="E447" i="38" s="1"/>
  <c r="D446" i="38"/>
  <c r="D443" i="38"/>
  <c r="E443" i="38" s="1"/>
  <c r="D442" i="38"/>
  <c r="E442" i="38" s="1"/>
  <c r="D441" i="38"/>
  <c r="E441" i="38" s="1"/>
  <c r="D440" i="38"/>
  <c r="E440" i="38" s="1"/>
  <c r="D439" i="38"/>
  <c r="E439" i="38" s="1"/>
  <c r="D438" i="38"/>
  <c r="E438" i="38" s="1"/>
  <c r="D437" i="38"/>
  <c r="E437" i="38" s="1"/>
  <c r="D436" i="38"/>
  <c r="E436" i="38" s="1"/>
  <c r="D435" i="38"/>
  <c r="E435" i="38" s="1"/>
  <c r="D434" i="38"/>
  <c r="E434" i="38" s="1"/>
  <c r="D433" i="38"/>
  <c r="E433" i="38" s="1"/>
  <c r="D432" i="38"/>
  <c r="E432" i="38" s="1"/>
  <c r="D431" i="38"/>
  <c r="E431" i="38" s="1"/>
  <c r="D430" i="38"/>
  <c r="E430" i="38" s="1"/>
  <c r="D428" i="38"/>
  <c r="E428" i="38" s="1"/>
  <c r="E427" i="38"/>
  <c r="D427" i="38"/>
  <c r="D426" i="38"/>
  <c r="E426" i="38" s="1"/>
  <c r="D425" i="38"/>
  <c r="E425" i="38" s="1"/>
  <c r="D424" i="38"/>
  <c r="E424" i="38" s="1"/>
  <c r="D421" i="38"/>
  <c r="E421" i="38" s="1"/>
  <c r="D420" i="38"/>
  <c r="E420" i="38" s="1"/>
  <c r="D419" i="38"/>
  <c r="E419" i="38" s="1"/>
  <c r="D418" i="38"/>
  <c r="E418" i="38" s="1"/>
  <c r="D417" i="38"/>
  <c r="E417" i="38" s="1"/>
  <c r="D415" i="38"/>
  <c r="E415" i="38" s="1"/>
  <c r="D414" i="38"/>
  <c r="E414" i="38" s="1"/>
  <c r="D413" i="38"/>
  <c r="D411" i="38"/>
  <c r="E411" i="38" s="1"/>
  <c r="D410" i="38"/>
  <c r="E410" i="38" s="1"/>
  <c r="D408" i="38"/>
  <c r="E408" i="38" s="1"/>
  <c r="E407" i="38"/>
  <c r="D407" i="38"/>
  <c r="D406" i="38"/>
  <c r="E406" i="38" s="1"/>
  <c r="E405" i="38"/>
  <c r="D405" i="38"/>
  <c r="D403" i="38"/>
  <c r="E403" i="38" s="1"/>
  <c r="D402" i="38"/>
  <c r="E402" i="38" s="1"/>
  <c r="D401" i="38"/>
  <c r="E401" i="38" s="1"/>
  <c r="D400" i="38"/>
  <c r="E400" i="38" s="1"/>
  <c r="D399" i="38"/>
  <c r="C399" i="38"/>
  <c r="D398" i="38"/>
  <c r="E398" i="38" s="1"/>
  <c r="E397" i="38"/>
  <c r="D397" i="38"/>
  <c r="D396" i="38"/>
  <c r="D394" i="38"/>
  <c r="E394" i="38" s="1"/>
  <c r="D393" i="38"/>
  <c r="E393" i="38" s="1"/>
  <c r="D391" i="38"/>
  <c r="E391" i="38" s="1"/>
  <c r="D390" i="38"/>
  <c r="E390" i="38" s="1"/>
  <c r="D389" i="38"/>
  <c r="E389" i="38" s="1"/>
  <c r="D387" i="38"/>
  <c r="E387" i="38" s="1"/>
  <c r="D386" i="38"/>
  <c r="E386" i="38" s="1"/>
  <c r="D385" i="38"/>
  <c r="E385" i="38" s="1"/>
  <c r="D384" i="38"/>
  <c r="E384" i="38" s="1"/>
  <c r="D383" i="38"/>
  <c r="E383" i="38" s="1"/>
  <c r="D381" i="38"/>
  <c r="E381" i="38" s="1"/>
  <c r="E380" i="38"/>
  <c r="D380" i="38"/>
  <c r="D379" i="38"/>
  <c r="E379" i="38" s="1"/>
  <c r="D377" i="38"/>
  <c r="E377" i="38" s="1"/>
  <c r="D376" i="38"/>
  <c r="E376" i="38" s="1"/>
  <c r="D375" i="38"/>
  <c r="E375" i="38" s="1"/>
  <c r="D374" i="38"/>
  <c r="E374" i="38" s="1"/>
  <c r="D372" i="38"/>
  <c r="E372" i="38" s="1"/>
  <c r="D371" i="38"/>
  <c r="E371" i="38" s="1"/>
  <c r="D370" i="38"/>
  <c r="E370" i="38" s="1"/>
  <c r="E369" i="38"/>
  <c r="E368" i="38" s="1"/>
  <c r="D369" i="38"/>
  <c r="D368" i="38" s="1"/>
  <c r="C368" i="38"/>
  <c r="D367" i="38"/>
  <c r="E367" i="38" s="1"/>
  <c r="D366" i="38"/>
  <c r="E366" i="38" s="1"/>
  <c r="D365" i="38"/>
  <c r="E365" i="38" s="1"/>
  <c r="D364" i="38"/>
  <c r="E364" i="38" s="1"/>
  <c r="D363" i="38"/>
  <c r="E363" i="38" s="1"/>
  <c r="E361" i="38"/>
  <c r="D361" i="38"/>
  <c r="D360" i="38"/>
  <c r="E360" i="38" s="1"/>
  <c r="E359" i="38"/>
  <c r="D359" i="38"/>
  <c r="D358" i="38"/>
  <c r="D356" i="38"/>
  <c r="E356" i="38" s="1"/>
  <c r="D355" i="38"/>
  <c r="E355" i="38" s="1"/>
  <c r="D354" i="38"/>
  <c r="E354" i="38" s="1"/>
  <c r="E352" i="38"/>
  <c r="D352" i="38"/>
  <c r="D351" i="38"/>
  <c r="E351" i="38" s="1"/>
  <c r="E350" i="38"/>
  <c r="D350" i="38"/>
  <c r="D349" i="38"/>
  <c r="D347" i="38"/>
  <c r="E347" i="38" s="1"/>
  <c r="D346" i="38"/>
  <c r="E346" i="38" s="1"/>
  <c r="D345" i="38"/>
  <c r="D343" i="38"/>
  <c r="E343" i="38" s="1"/>
  <c r="D342" i="38"/>
  <c r="E342" i="38" s="1"/>
  <c r="D341" i="38"/>
  <c r="E341" i="38" s="1"/>
  <c r="C340" i="38"/>
  <c r="J339" i="38"/>
  <c r="D338" i="38"/>
  <c r="E338" i="38" s="1"/>
  <c r="D337" i="38"/>
  <c r="E337" i="38" s="1"/>
  <c r="D336" i="38"/>
  <c r="E336" i="38" s="1"/>
  <c r="D335" i="38"/>
  <c r="E335" i="38" s="1"/>
  <c r="D334" i="38"/>
  <c r="E334" i="38" s="1"/>
  <c r="D333" i="38"/>
  <c r="E333" i="38" s="1"/>
  <c r="D332" i="38"/>
  <c r="E332" i="38" s="1"/>
  <c r="D330" i="38"/>
  <c r="E330" i="38" s="1"/>
  <c r="D329" i="38"/>
  <c r="D328" i="38" s="1"/>
  <c r="C328" i="38"/>
  <c r="D327" i="38"/>
  <c r="E327" i="38" s="1"/>
  <c r="D326" i="38"/>
  <c r="E326" i="38" s="1"/>
  <c r="E324" i="38"/>
  <c r="D324" i="38"/>
  <c r="D323" i="38"/>
  <c r="E323" i="38" s="1"/>
  <c r="E322" i="38"/>
  <c r="D322" i="38"/>
  <c r="D321" i="38"/>
  <c r="E321" i="38" s="1"/>
  <c r="E320" i="38"/>
  <c r="D320" i="38"/>
  <c r="D319" i="38"/>
  <c r="E319" i="38" s="1"/>
  <c r="E318" i="38"/>
  <c r="D318" i="38"/>
  <c r="D317" i="38"/>
  <c r="E316" i="38"/>
  <c r="D316" i="38"/>
  <c r="C314" i="38"/>
  <c r="E313" i="38"/>
  <c r="D313" i="38"/>
  <c r="D312" i="38"/>
  <c r="E312" i="38" s="1"/>
  <c r="E311" i="38"/>
  <c r="D311" i="38"/>
  <c r="D310" i="38"/>
  <c r="E309" i="38"/>
  <c r="D309" i="38"/>
  <c r="D307" i="38"/>
  <c r="E307" i="38" s="1"/>
  <c r="D306" i="38"/>
  <c r="E306" i="38" s="1"/>
  <c r="D304" i="38"/>
  <c r="E304" i="38" s="1"/>
  <c r="D303" i="38"/>
  <c r="D301" i="38"/>
  <c r="E301" i="38" s="1"/>
  <c r="D300" i="38"/>
  <c r="E300" i="38" s="1"/>
  <c r="D299" i="38"/>
  <c r="E299" i="38" s="1"/>
  <c r="D297" i="38"/>
  <c r="E297" i="38" s="1"/>
  <c r="D295" i="38"/>
  <c r="E295" i="38" s="1"/>
  <c r="D294" i="38"/>
  <c r="E294" i="38" s="1"/>
  <c r="D293" i="38"/>
  <c r="E293" i="38" s="1"/>
  <c r="D292" i="38"/>
  <c r="E292" i="38" s="1"/>
  <c r="D291" i="38"/>
  <c r="E291" i="38" s="1"/>
  <c r="D290" i="38"/>
  <c r="E290" i="38" s="1"/>
  <c r="D288" i="38"/>
  <c r="E288" i="38" s="1"/>
  <c r="E287" i="38"/>
  <c r="D287" i="38"/>
  <c r="D286" i="38"/>
  <c r="E286" i="38" s="1"/>
  <c r="E285" i="38"/>
  <c r="D285" i="38"/>
  <c r="D284" i="38"/>
  <c r="E284" i="38" s="1"/>
  <c r="E283" i="38"/>
  <c r="D283" i="38"/>
  <c r="D282" i="38"/>
  <c r="E282" i="38" s="1"/>
  <c r="E281" i="38"/>
  <c r="D281" i="38"/>
  <c r="D280" i="38"/>
  <c r="E280" i="38" s="1"/>
  <c r="E279" i="38"/>
  <c r="D279" i="38"/>
  <c r="D278" i="38"/>
  <c r="E278" i="38" s="1"/>
  <c r="E277" i="38"/>
  <c r="D277" i="38"/>
  <c r="D276" i="38"/>
  <c r="E276" i="38" s="1"/>
  <c r="E275" i="38"/>
  <c r="D275" i="38"/>
  <c r="D274" i="38"/>
  <c r="E274" i="38" s="1"/>
  <c r="E273" i="38"/>
  <c r="D273" i="38"/>
  <c r="D272" i="38"/>
  <c r="E272" i="38" s="1"/>
  <c r="E271" i="38"/>
  <c r="D271" i="38"/>
  <c r="D270" i="38"/>
  <c r="E270" i="38" s="1"/>
  <c r="E269" i="38"/>
  <c r="D269" i="38"/>
  <c r="D268" i="38"/>
  <c r="E268" i="38" s="1"/>
  <c r="E267" i="38"/>
  <c r="D267" i="38"/>
  <c r="E266" i="38"/>
  <c r="D266" i="38"/>
  <c r="C263" i="38"/>
  <c r="D264" i="38"/>
  <c r="E264" i="38" s="1"/>
  <c r="D262" i="38"/>
  <c r="E262" i="38" s="1"/>
  <c r="D261" i="38"/>
  <c r="C260" i="38"/>
  <c r="J259" i="38"/>
  <c r="J258" i="38"/>
  <c r="J257" i="38"/>
  <c r="J256" i="38"/>
  <c r="E252" i="38"/>
  <c r="D252" i="38"/>
  <c r="D251" i="38"/>
  <c r="D250" i="38" s="1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 s="1"/>
  <c r="D242" i="38"/>
  <c r="E242" i="38" s="1"/>
  <c r="D241" i="38"/>
  <c r="E241" i="38" s="1"/>
  <c r="D240" i="38"/>
  <c r="E240" i="38" s="1"/>
  <c r="C239" i="38"/>
  <c r="C238" i="38"/>
  <c r="D237" i="38"/>
  <c r="E237" i="38" s="1"/>
  <c r="E236" i="38" s="1"/>
  <c r="E235" i="38" s="1"/>
  <c r="C236" i="38"/>
  <c r="C235" i="38"/>
  <c r="D234" i="38"/>
  <c r="E234" i="38" s="1"/>
  <c r="E233" i="38" s="1"/>
  <c r="C233" i="38"/>
  <c r="D232" i="38"/>
  <c r="E232" i="38" s="1"/>
  <c r="E231" i="38"/>
  <c r="D231" i="38"/>
  <c r="D230" i="38"/>
  <c r="E230" i="38" s="1"/>
  <c r="C229" i="38"/>
  <c r="C228" i="38" s="1"/>
  <c r="E227" i="38"/>
  <c r="D227" i="38"/>
  <c r="D226" i="38"/>
  <c r="D223" i="38" s="1"/>
  <c r="D222" i="38" s="1"/>
  <c r="E225" i="38"/>
  <c r="D225" i="38"/>
  <c r="D224" i="38"/>
  <c r="E224" i="38" s="1"/>
  <c r="C223" i="38"/>
  <c r="C222" i="38" s="1"/>
  <c r="D221" i="38"/>
  <c r="C220" i="38"/>
  <c r="D219" i="38"/>
  <c r="E219" i="38" s="1"/>
  <c r="D218" i="38"/>
  <c r="E218" i="38" s="1"/>
  <c r="D217" i="38"/>
  <c r="E217" i="38" s="1"/>
  <c r="C216" i="38"/>
  <c r="D214" i="38"/>
  <c r="E214" i="38" s="1"/>
  <c r="E213" i="38" s="1"/>
  <c r="C213" i="38"/>
  <c r="D212" i="38"/>
  <c r="E212" i="38" s="1"/>
  <c r="E211" i="38"/>
  <c r="C211" i="38"/>
  <c r="D210" i="38"/>
  <c r="E210" i="38" s="1"/>
  <c r="D209" i="38"/>
  <c r="E209" i="38" s="1"/>
  <c r="E207" i="38" s="1"/>
  <c r="D208" i="38"/>
  <c r="E208" i="38" s="1"/>
  <c r="C207" i="38"/>
  <c r="D206" i="38"/>
  <c r="E206" i="38" s="1"/>
  <c r="E204" i="38" s="1"/>
  <c r="E205" i="38"/>
  <c r="D205" i="38"/>
  <c r="C204" i="38"/>
  <c r="C203" i="38" s="1"/>
  <c r="E202" i="38"/>
  <c r="D202" i="38"/>
  <c r="D201" i="38" s="1"/>
  <c r="D200" i="38" s="1"/>
  <c r="E201" i="38"/>
  <c r="E200" i="38" s="1"/>
  <c r="C201" i="38"/>
  <c r="C200" i="38" s="1"/>
  <c r="E199" i="38"/>
  <c r="D199" i="38"/>
  <c r="D198" i="38" s="1"/>
  <c r="D197" i="38" s="1"/>
  <c r="E198" i="38"/>
  <c r="E197" i="38" s="1"/>
  <c r="C198" i="38"/>
  <c r="C197" i="38" s="1"/>
  <c r="E196" i="38"/>
  <c r="D196" i="38"/>
  <c r="D195" i="38" s="1"/>
  <c r="E195" i="38"/>
  <c r="C195" i="38"/>
  <c r="D194" i="38"/>
  <c r="E194" i="38" s="1"/>
  <c r="E193" i="38" s="1"/>
  <c r="C193" i="38"/>
  <c r="D192" i="38"/>
  <c r="E192" i="38" s="1"/>
  <c r="E191" i="38"/>
  <c r="D191" i="38"/>
  <c r="D190" i="38"/>
  <c r="D189" i="38" s="1"/>
  <c r="C189" i="38"/>
  <c r="D187" i="38"/>
  <c r="E187" i="38" s="1"/>
  <c r="D186" i="38"/>
  <c r="D185" i="38" s="1"/>
  <c r="D184" i="38" s="1"/>
  <c r="C185" i="38"/>
  <c r="C184" i="38" s="1"/>
  <c r="D183" i="38"/>
  <c r="E183" i="38" s="1"/>
  <c r="E182" i="38" s="1"/>
  <c r="D181" i="38"/>
  <c r="E181" i="38" s="1"/>
  <c r="E180" i="38"/>
  <c r="C179" i="38"/>
  <c r="J178" i="38"/>
  <c r="J177" i="38"/>
  <c r="D176" i="38"/>
  <c r="E176" i="38" s="1"/>
  <c r="D175" i="38"/>
  <c r="E175" i="38" s="1"/>
  <c r="C174" i="38"/>
  <c r="E173" i="38"/>
  <c r="D173" i="38"/>
  <c r="D172" i="38"/>
  <c r="D171" i="38" s="1"/>
  <c r="C171" i="38"/>
  <c r="J170" i="38"/>
  <c r="C170" i="38"/>
  <c r="D169" i="38"/>
  <c r="E169" i="38" s="1"/>
  <c r="D168" i="38"/>
  <c r="E168" i="38" s="1"/>
  <c r="C167" i="38"/>
  <c r="E166" i="38"/>
  <c r="D166" i="38"/>
  <c r="D165" i="38"/>
  <c r="E165" i="38" s="1"/>
  <c r="E164" i="38" s="1"/>
  <c r="D164" i="38"/>
  <c r="C164" i="38"/>
  <c r="J163" i="38"/>
  <c r="C163" i="38"/>
  <c r="D162" i="38"/>
  <c r="E162" i="38" s="1"/>
  <c r="D161" i="38"/>
  <c r="E161" i="38" s="1"/>
  <c r="C160" i="38"/>
  <c r="D159" i="38"/>
  <c r="E159" i="38" s="1"/>
  <c r="D158" i="38"/>
  <c r="C157" i="38"/>
  <c r="D156" i="38"/>
  <c r="E156" i="38" s="1"/>
  <c r="D155" i="38"/>
  <c r="E155" i="38" s="1"/>
  <c r="D154" i="38"/>
  <c r="C154" i="38"/>
  <c r="J153" i="38"/>
  <c r="J152" i="38"/>
  <c r="D151" i="38"/>
  <c r="E151" i="38" s="1"/>
  <c r="D150" i="38"/>
  <c r="E150" i="38" s="1"/>
  <c r="E149" i="38" s="1"/>
  <c r="C149" i="38"/>
  <c r="D148" i="38"/>
  <c r="E148" i="38" s="1"/>
  <c r="D147" i="38"/>
  <c r="E147" i="38" s="1"/>
  <c r="C146" i="38"/>
  <c r="E145" i="38"/>
  <c r="D145" i="38"/>
  <c r="E144" i="38"/>
  <c r="D144" i="38"/>
  <c r="C143" i="38"/>
  <c r="D142" i="38"/>
  <c r="E142" i="38" s="1"/>
  <c r="D141" i="38"/>
  <c r="D140" i="38" s="1"/>
  <c r="C140" i="38"/>
  <c r="E139" i="38"/>
  <c r="D139" i="38"/>
  <c r="E138" i="38"/>
  <c r="D138" i="38"/>
  <c r="E137" i="38"/>
  <c r="E136" i="38" s="1"/>
  <c r="D137" i="38"/>
  <c r="D136" i="38" s="1"/>
  <c r="J135" i="38"/>
  <c r="C135" i="38"/>
  <c r="D134" i="38"/>
  <c r="E134" i="38" s="1"/>
  <c r="D133" i="38"/>
  <c r="D132" i="38" s="1"/>
  <c r="C132" i="38"/>
  <c r="E131" i="38"/>
  <c r="D131" i="38"/>
  <c r="E130" i="38"/>
  <c r="D130" i="38"/>
  <c r="E129" i="38"/>
  <c r="D129" i="38"/>
  <c r="C129" i="38"/>
  <c r="D128" i="38"/>
  <c r="E128" i="38" s="1"/>
  <c r="D127" i="38"/>
  <c r="E127" i="38" s="1"/>
  <c r="E126" i="38" s="1"/>
  <c r="C126" i="38"/>
  <c r="D125" i="38"/>
  <c r="E125" i="38" s="1"/>
  <c r="E124" i="38"/>
  <c r="E123" i="38" s="1"/>
  <c r="D124" i="38"/>
  <c r="C123" i="38"/>
  <c r="D122" i="38"/>
  <c r="E122" i="38" s="1"/>
  <c r="D121" i="38"/>
  <c r="D120" i="38" s="1"/>
  <c r="C120" i="38"/>
  <c r="D119" i="38"/>
  <c r="E119" i="38" s="1"/>
  <c r="D118" i="38"/>
  <c r="D117" i="38" s="1"/>
  <c r="J116" i="38"/>
  <c r="C116" i="38"/>
  <c r="J115" i="38"/>
  <c r="J114" i="38"/>
  <c r="D113" i="38"/>
  <c r="E113" i="38" s="1"/>
  <c r="D112" i="38"/>
  <c r="E112" i="38" s="1"/>
  <c r="D111" i="38"/>
  <c r="E111" i="38" s="1"/>
  <c r="D110" i="38"/>
  <c r="E110" i="38" s="1"/>
  <c r="D109" i="38"/>
  <c r="E109" i="38" s="1"/>
  <c r="D108" i="38"/>
  <c r="E108" i="38" s="1"/>
  <c r="D107" i="38"/>
  <c r="E107" i="38" s="1"/>
  <c r="D106" i="38"/>
  <c r="E106" i="38" s="1"/>
  <c r="D105" i="38"/>
  <c r="E105" i="38" s="1"/>
  <c r="D104" i="38"/>
  <c r="E104" i="38" s="1"/>
  <c r="D103" i="38"/>
  <c r="E103" i="38" s="1"/>
  <c r="D102" i="38"/>
  <c r="E102" i="38" s="1"/>
  <c r="D101" i="38"/>
  <c r="E101" i="38" s="1"/>
  <c r="D100" i="38"/>
  <c r="E100" i="38" s="1"/>
  <c r="D99" i="38"/>
  <c r="E99" i="38" s="1"/>
  <c r="D98" i="38"/>
  <c r="E98" i="38" s="1"/>
  <c r="J97" i="38"/>
  <c r="C97" i="38"/>
  <c r="D96" i="38"/>
  <c r="E96" i="38" s="1"/>
  <c r="D95" i="38"/>
  <c r="E95" i="38" s="1"/>
  <c r="D94" i="38"/>
  <c r="E94" i="38" s="1"/>
  <c r="D93" i="38"/>
  <c r="E93" i="38" s="1"/>
  <c r="D92" i="38"/>
  <c r="E92" i="38" s="1"/>
  <c r="D91" i="38"/>
  <c r="E91" i="38" s="1"/>
  <c r="D90" i="38"/>
  <c r="E90" i="38" s="1"/>
  <c r="D89" i="38"/>
  <c r="E89" i="38" s="1"/>
  <c r="D88" i="38"/>
  <c r="E88" i="38" s="1"/>
  <c r="D87" i="38"/>
  <c r="E87" i="38" s="1"/>
  <c r="D86" i="38"/>
  <c r="E86" i="38" s="1"/>
  <c r="D85" i="38"/>
  <c r="E85" i="38" s="1"/>
  <c r="D84" i="38"/>
  <c r="E84" i="38" s="1"/>
  <c r="D83" i="38"/>
  <c r="E83" i="38" s="1"/>
  <c r="D82" i="38"/>
  <c r="E82" i="38" s="1"/>
  <c r="D81" i="38"/>
  <c r="E81" i="38" s="1"/>
  <c r="D80" i="38"/>
  <c r="E80" i="38" s="1"/>
  <c r="D79" i="38"/>
  <c r="E79" i="38" s="1"/>
  <c r="D78" i="38"/>
  <c r="E78" i="38" s="1"/>
  <c r="D77" i="38"/>
  <c r="E77" i="38" s="1"/>
  <c r="D76" i="38"/>
  <c r="E76" i="38" s="1"/>
  <c r="D75" i="38"/>
  <c r="E75" i="38" s="1"/>
  <c r="D74" i="38"/>
  <c r="E74" i="38" s="1"/>
  <c r="D73" i="38"/>
  <c r="E73" i="38" s="1"/>
  <c r="D72" i="38"/>
  <c r="E72" i="38" s="1"/>
  <c r="D71" i="38"/>
  <c r="E71" i="38" s="1"/>
  <c r="D70" i="38"/>
  <c r="E70" i="38" s="1"/>
  <c r="D69" i="38"/>
  <c r="J68" i="38"/>
  <c r="C68" i="38"/>
  <c r="J67" i="38"/>
  <c r="D66" i="38"/>
  <c r="E66" i="38" s="1"/>
  <c r="D65" i="38"/>
  <c r="E65" i="38" s="1"/>
  <c r="D64" i="38"/>
  <c r="E64" i="38" s="1"/>
  <c r="D63" i="38"/>
  <c r="E63" i="38" s="1"/>
  <c r="D62" i="38"/>
  <c r="J61" i="38"/>
  <c r="C61" i="38"/>
  <c r="D60" i="38"/>
  <c r="E60" i="38" s="1"/>
  <c r="D59" i="38"/>
  <c r="E59" i="38" s="1"/>
  <c r="D58" i="38"/>
  <c r="E58" i="38" s="1"/>
  <c r="D57" i="38"/>
  <c r="E57" i="38" s="1"/>
  <c r="D56" i="38"/>
  <c r="E56" i="38" s="1"/>
  <c r="D55" i="38"/>
  <c r="E55" i="38" s="1"/>
  <c r="D54" i="38"/>
  <c r="E54" i="38" s="1"/>
  <c r="D53" i="38"/>
  <c r="E53" i="38" s="1"/>
  <c r="D52" i="38"/>
  <c r="E52" i="38" s="1"/>
  <c r="D51" i="38"/>
  <c r="E51" i="38" s="1"/>
  <c r="D50" i="38"/>
  <c r="E50" i="38" s="1"/>
  <c r="D49" i="38"/>
  <c r="E49" i="38" s="1"/>
  <c r="D48" i="38"/>
  <c r="E48" i="38" s="1"/>
  <c r="D47" i="38"/>
  <c r="E47" i="38" s="1"/>
  <c r="D46" i="38"/>
  <c r="E46" i="38" s="1"/>
  <c r="D45" i="38"/>
  <c r="E45" i="38" s="1"/>
  <c r="D44" i="38"/>
  <c r="E44" i="38" s="1"/>
  <c r="D43" i="38"/>
  <c r="E43" i="38" s="1"/>
  <c r="D42" i="38"/>
  <c r="E42" i="38" s="1"/>
  <c r="D41" i="38"/>
  <c r="E41" i="38" s="1"/>
  <c r="D40" i="38"/>
  <c r="E40" i="38" s="1"/>
  <c r="D39" i="38"/>
  <c r="J38" i="38"/>
  <c r="C38" i="38"/>
  <c r="D37" i="38"/>
  <c r="E37" i="38" s="1"/>
  <c r="D36" i="38"/>
  <c r="E36" i="38" s="1"/>
  <c r="D35" i="38"/>
  <c r="E35" i="38" s="1"/>
  <c r="D34" i="38"/>
  <c r="E34" i="38" s="1"/>
  <c r="D33" i="38"/>
  <c r="E33" i="38" s="1"/>
  <c r="D32" i="38"/>
  <c r="E32" i="38" s="1"/>
  <c r="D31" i="38"/>
  <c r="E31" i="38" s="1"/>
  <c r="D30" i="38"/>
  <c r="E30" i="38" s="1"/>
  <c r="D29" i="38"/>
  <c r="E29" i="38" s="1"/>
  <c r="D28" i="38"/>
  <c r="E28" i="38" s="1"/>
  <c r="D27" i="38"/>
  <c r="E27" i="38" s="1"/>
  <c r="D26" i="38"/>
  <c r="E26" i="38" s="1"/>
  <c r="D25" i="38"/>
  <c r="E25" i="38" s="1"/>
  <c r="D24" i="38"/>
  <c r="E24" i="38" s="1"/>
  <c r="D23" i="38"/>
  <c r="E23" i="38" s="1"/>
  <c r="D22" i="38"/>
  <c r="E22" i="38" s="1"/>
  <c r="D21" i="38"/>
  <c r="E21" i="38" s="1"/>
  <c r="E20" i="38"/>
  <c r="D20" i="38"/>
  <c r="D19" i="38"/>
  <c r="E19" i="38" s="1"/>
  <c r="E18" i="38"/>
  <c r="D18" i="38"/>
  <c r="D17" i="38"/>
  <c r="E17" i="38" s="1"/>
  <c r="E16" i="38"/>
  <c r="D16" i="38"/>
  <c r="D15" i="38"/>
  <c r="E15" i="38" s="1"/>
  <c r="E14" i="38"/>
  <c r="D14" i="38"/>
  <c r="D13" i="38"/>
  <c r="E13" i="38" s="1"/>
  <c r="E12" i="38"/>
  <c r="D12" i="38"/>
  <c r="J11" i="38"/>
  <c r="C11" i="38"/>
  <c r="D10" i="38"/>
  <c r="E10" i="38" s="1"/>
  <c r="D9" i="38"/>
  <c r="E9" i="38" s="1"/>
  <c r="D8" i="38"/>
  <c r="E8" i="38" s="1"/>
  <c r="D7" i="38"/>
  <c r="E7" i="38" s="1"/>
  <c r="D6" i="38"/>
  <c r="E6" i="38" s="1"/>
  <c r="D5" i="38"/>
  <c r="E5" i="38" s="1"/>
  <c r="J4" i="38"/>
  <c r="C4" i="38"/>
  <c r="J3" i="38"/>
  <c r="J2" i="38"/>
  <c r="J1" i="38"/>
  <c r="E229" i="38" l="1"/>
  <c r="D547" i="38"/>
  <c r="E548" i="38"/>
  <c r="E599" i="38"/>
  <c r="E11" i="38"/>
  <c r="E118" i="38"/>
  <c r="E117" i="38" s="1"/>
  <c r="E251" i="38"/>
  <c r="E250" i="38" s="1"/>
  <c r="D260" i="38"/>
  <c r="E261" i="38"/>
  <c r="E260" i="38" s="1"/>
  <c r="E345" i="38"/>
  <c r="D463" i="38"/>
  <c r="E492" i="38"/>
  <c r="E484" i="38" s="1"/>
  <c r="D577" i="38"/>
  <c r="D561" i="38" s="1"/>
  <c r="E653" i="38"/>
  <c r="E702" i="38"/>
  <c r="E700" i="38" s="1"/>
  <c r="D700" i="38"/>
  <c r="E728" i="38"/>
  <c r="E727" i="38" s="1"/>
  <c r="D744" i="38"/>
  <c r="E745" i="38"/>
  <c r="E744" i="38" s="1"/>
  <c r="E743" i="38" s="1"/>
  <c r="E766" i="38"/>
  <c r="E765" i="38" s="1"/>
  <c r="E143" i="38"/>
  <c r="D149" i="38"/>
  <c r="D167" i="38"/>
  <c r="D163" i="38" s="1"/>
  <c r="E172" i="38"/>
  <c r="E171" i="38" s="1"/>
  <c r="C215" i="38"/>
  <c r="E226" i="38"/>
  <c r="E223" i="38" s="1"/>
  <c r="E222" i="38" s="1"/>
  <c r="E303" i="38"/>
  <c r="E557" i="38"/>
  <c r="E556" i="38" s="1"/>
  <c r="D587" i="38"/>
  <c r="D676" i="38"/>
  <c r="D687" i="38"/>
  <c r="D694" i="38"/>
  <c r="D718" i="38"/>
  <c r="E732" i="38"/>
  <c r="E731" i="38" s="1"/>
  <c r="E730" i="38" s="1"/>
  <c r="E753" i="38"/>
  <c r="E751" i="38" s="1"/>
  <c r="D751" i="38"/>
  <c r="E774" i="38"/>
  <c r="E772" i="38" s="1"/>
  <c r="E771" i="38" s="1"/>
  <c r="E179" i="38"/>
  <c r="D229" i="38"/>
  <c r="D228" i="38" s="1"/>
  <c r="E310" i="38"/>
  <c r="E446" i="38"/>
  <c r="C115" i="38"/>
  <c r="E186" i="38"/>
  <c r="E185" i="38" s="1"/>
  <c r="E184" i="38" s="1"/>
  <c r="E190" i="38"/>
  <c r="E189" i="38" s="1"/>
  <c r="E188" i="38" s="1"/>
  <c r="D244" i="38"/>
  <c r="D243" i="38" s="1"/>
  <c r="E317" i="38"/>
  <c r="E329" i="38"/>
  <c r="E328" i="38" s="1"/>
  <c r="E349" i="38"/>
  <c r="E396" i="38"/>
  <c r="E413" i="38"/>
  <c r="D450" i="38"/>
  <c r="E528" i="38"/>
  <c r="E638" i="38"/>
  <c r="E666" i="38"/>
  <c r="E665" i="38" s="1"/>
  <c r="E672" i="38"/>
  <c r="E671" i="38" s="1"/>
  <c r="D671" i="38"/>
  <c r="E763" i="38"/>
  <c r="D761" i="38"/>
  <c r="D760" i="38" s="1"/>
  <c r="D146" i="38"/>
  <c r="D182" i="38"/>
  <c r="D216" i="38"/>
  <c r="D123" i="38"/>
  <c r="D126" i="38"/>
  <c r="E146" i="38"/>
  <c r="D157" i="38"/>
  <c r="E158" i="38"/>
  <c r="E157" i="38" s="1"/>
  <c r="D180" i="38"/>
  <c r="D179" i="38" s="1"/>
  <c r="C188" i="38"/>
  <c r="C178" i="38" s="1"/>
  <c r="C177" i="38" s="1"/>
  <c r="D211" i="38"/>
  <c r="D213" i="38"/>
  <c r="D220" i="38"/>
  <c r="D215" i="38" s="1"/>
  <c r="E221" i="38"/>
  <c r="E220" i="38" s="1"/>
  <c r="E215" i="38" s="1"/>
  <c r="D233" i="38"/>
  <c r="D236" i="38"/>
  <c r="D235" i="38" s="1"/>
  <c r="D239" i="38"/>
  <c r="D238" i="38" s="1"/>
  <c r="E358" i="38"/>
  <c r="E450" i="38"/>
  <c r="E478" i="38"/>
  <c r="E477" i="38" s="1"/>
  <c r="D513" i="38"/>
  <c r="D509" i="38" s="1"/>
  <c r="E514" i="38"/>
  <c r="E513" i="38" s="1"/>
  <c r="E596" i="38"/>
  <c r="D595" i="38"/>
  <c r="D599" i="38"/>
  <c r="D638" i="38"/>
  <c r="D679" i="38"/>
  <c r="D683" i="38"/>
  <c r="D746" i="38"/>
  <c r="D544" i="38"/>
  <c r="E577" i="38"/>
  <c r="D581" i="38"/>
  <c r="D592" i="38"/>
  <c r="D610" i="38"/>
  <c r="E628" i="38"/>
  <c r="C645" i="38"/>
  <c r="D661" i="38"/>
  <c r="E97" i="38"/>
  <c r="D143" i="38"/>
  <c r="D135" i="38" s="1"/>
  <c r="E160" i="38"/>
  <c r="E167" i="38"/>
  <c r="D204" i="38"/>
  <c r="E460" i="38"/>
  <c r="D468" i="38"/>
  <c r="D484" i="38"/>
  <c r="D504" i="38"/>
  <c r="D531" i="38"/>
  <c r="E545" i="38"/>
  <c r="E544" i="38" s="1"/>
  <c r="E582" i="38"/>
  <c r="E581" i="38" s="1"/>
  <c r="E593" i="38"/>
  <c r="E592" i="38" s="1"/>
  <c r="D603" i="38"/>
  <c r="E611" i="38"/>
  <c r="E610" i="38" s="1"/>
  <c r="D653" i="38"/>
  <c r="D722" i="38"/>
  <c r="D768" i="38"/>
  <c r="D767" i="38" s="1"/>
  <c r="E719" i="38"/>
  <c r="E718" i="38" s="1"/>
  <c r="E642" i="38"/>
  <c r="C561" i="38"/>
  <c r="C560" i="38" s="1"/>
  <c r="C551" i="38"/>
  <c r="C550" i="38" s="1"/>
  <c r="E547" i="38"/>
  <c r="E538" i="38"/>
  <c r="E509" i="38"/>
  <c r="C483" i="38"/>
  <c r="E505" i="38"/>
  <c r="E504" i="38" s="1"/>
  <c r="C339" i="38"/>
  <c r="C259" i="38"/>
  <c r="C153" i="38"/>
  <c r="C152" i="38" s="1"/>
  <c r="C67" i="38"/>
  <c r="D11" i="38"/>
  <c r="E4" i="38"/>
  <c r="D4" i="38"/>
  <c r="C3" i="38"/>
  <c r="E62" i="38"/>
  <c r="E61" i="38" s="1"/>
  <c r="D61" i="38"/>
  <c r="E39" i="38"/>
  <c r="E38" i="38" s="1"/>
  <c r="D38" i="38"/>
  <c r="E69" i="38"/>
  <c r="E68" i="38" s="1"/>
  <c r="E67" i="38" s="1"/>
  <c r="D68" i="38"/>
  <c r="D116" i="38"/>
  <c r="E216" i="38"/>
  <c r="E228" i="38"/>
  <c r="E244" i="38"/>
  <c r="E243" i="38" s="1"/>
  <c r="E463" i="38"/>
  <c r="E562" i="38"/>
  <c r="E687" i="38"/>
  <c r="E761" i="38"/>
  <c r="E760" i="38" s="1"/>
  <c r="E399" i="38"/>
  <c r="E522" i="38"/>
  <c r="E595" i="38"/>
  <c r="E154" i="38"/>
  <c r="E163" i="38"/>
  <c r="E174" i="38"/>
  <c r="E170" i="38" s="1"/>
  <c r="E203" i="38"/>
  <c r="E239" i="38"/>
  <c r="E238" i="38" s="1"/>
  <c r="E552" i="38"/>
  <c r="E551" i="38" s="1"/>
  <c r="E550" i="38" s="1"/>
  <c r="D645" i="38"/>
  <c r="C726" i="38"/>
  <c r="C725" i="38" s="1"/>
  <c r="E750" i="38"/>
  <c r="E756" i="38"/>
  <c r="E755" i="38" s="1"/>
  <c r="E121" i="38"/>
  <c r="E120" i="38" s="1"/>
  <c r="E133" i="38"/>
  <c r="E132" i="38" s="1"/>
  <c r="E141" i="38"/>
  <c r="E140" i="38" s="1"/>
  <c r="E135" i="38" s="1"/>
  <c r="E475" i="38"/>
  <c r="E498" i="38"/>
  <c r="E588" i="38"/>
  <c r="E587" i="38" s="1"/>
  <c r="E604" i="38"/>
  <c r="E603" i="38" s="1"/>
  <c r="E617" i="38"/>
  <c r="E616" i="38" s="1"/>
  <c r="E647" i="38"/>
  <c r="E646" i="38" s="1"/>
  <c r="E662" i="38"/>
  <c r="E661" i="38" s="1"/>
  <c r="E680" i="38"/>
  <c r="E679" i="38" s="1"/>
  <c r="E723" i="38"/>
  <c r="E722" i="38" s="1"/>
  <c r="E740" i="38"/>
  <c r="E739" i="38" s="1"/>
  <c r="D750" i="38"/>
  <c r="E778" i="38"/>
  <c r="E777" i="38" s="1"/>
  <c r="D160" i="38"/>
  <c r="D153" i="38" s="1"/>
  <c r="D174" i="38"/>
  <c r="D170" i="38" s="1"/>
  <c r="D193" i="38"/>
  <c r="D188" i="38" s="1"/>
  <c r="D207" i="38"/>
  <c r="D203" i="38" s="1"/>
  <c r="D314" i="38"/>
  <c r="D444" i="38"/>
  <c r="D529" i="38"/>
  <c r="D538" i="38"/>
  <c r="D552" i="38"/>
  <c r="D551" i="38" s="1"/>
  <c r="D550" i="38" s="1"/>
  <c r="D97" i="38"/>
  <c r="D67" i="38" s="1"/>
  <c r="E178" i="38" l="1"/>
  <c r="E177" i="38" s="1"/>
  <c r="D115" i="38"/>
  <c r="C114" i="38"/>
  <c r="D717" i="38"/>
  <c r="D716" i="38" s="1"/>
  <c r="D559" i="38" s="1"/>
  <c r="D178" i="38"/>
  <c r="D177" i="38" s="1"/>
  <c r="E314" i="38"/>
  <c r="D743" i="38"/>
  <c r="D726" i="38" s="1"/>
  <c r="D725" i="38" s="1"/>
  <c r="E726" i="38"/>
  <c r="E725" i="38" s="1"/>
  <c r="E645" i="38"/>
  <c r="E116" i="38"/>
  <c r="E115" i="38" s="1"/>
  <c r="E263" i="38"/>
  <c r="D528" i="38"/>
  <c r="D340" i="38"/>
  <c r="D339" i="38" s="1"/>
  <c r="D152" i="38"/>
  <c r="E153" i="38"/>
  <c r="E152" i="38" s="1"/>
  <c r="E717" i="38"/>
  <c r="E716" i="38" s="1"/>
  <c r="C559" i="38"/>
  <c r="D560" i="38"/>
  <c r="D483" i="38"/>
  <c r="E483" i="38"/>
  <c r="C258" i="38"/>
  <c r="C257" i="38" s="1"/>
  <c r="C2" i="38"/>
  <c r="E3" i="38"/>
  <c r="E2" i="38" s="1"/>
  <c r="D3" i="38"/>
  <c r="D2" i="38" s="1"/>
  <c r="E561" i="38"/>
  <c r="E560" i="38" s="1"/>
  <c r="E559" i="38" s="1"/>
  <c r="E340" i="38"/>
  <c r="E444" i="38"/>
  <c r="D263" i="38"/>
  <c r="D259" i="38" s="1"/>
  <c r="D114" i="38"/>
  <c r="E259" i="38" l="1"/>
  <c r="E339" i="38"/>
  <c r="E114" i="38"/>
  <c r="D258" i="38"/>
  <c r="D257" i="38" s="1"/>
  <c r="E258" i="38" l="1"/>
  <c r="E257" i="38" s="1"/>
  <c r="C138" i="34"/>
  <c r="C38" i="33" l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C768" i="37"/>
  <c r="C767" i="37" s="1"/>
  <c r="D766" i="37"/>
  <c r="E766" i="37" s="1"/>
  <c r="E765" i="37" s="1"/>
  <c r="D765" i="37"/>
  <c r="C765" i="37"/>
  <c r="D764" i="37"/>
  <c r="E764" i="37" s="1"/>
  <c r="D763" i="37"/>
  <c r="E763" i="37" s="1"/>
  <c r="D762" i="37"/>
  <c r="C761" i="37"/>
  <c r="C760" i="37" s="1"/>
  <c r="D759" i="37"/>
  <c r="E759" i="37" s="1"/>
  <c r="D758" i="37"/>
  <c r="E758" i="37" s="1"/>
  <c r="D757" i="37"/>
  <c r="C756" i="37"/>
  <c r="C755" i="37" s="1"/>
  <c r="D754" i="37"/>
  <c r="E754" i="37" s="1"/>
  <c r="D753" i="37"/>
  <c r="E753" i="37" s="1"/>
  <c r="D752" i="37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D742" i="37"/>
  <c r="C741" i="37"/>
  <c r="D740" i="37"/>
  <c r="C739" i="37"/>
  <c r="D738" i="37"/>
  <c r="E738" i="37" s="1"/>
  <c r="D737" i="37"/>
  <c r="E737" i="37" s="1"/>
  <c r="D736" i="37"/>
  <c r="E736" i="37" s="1"/>
  <c r="D735" i="37"/>
  <c r="E735" i="37" s="1"/>
  <c r="E734" i="37" s="1"/>
  <c r="D734" i="37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D727" i="37" s="1"/>
  <c r="C727" i="37"/>
  <c r="H724" i="37"/>
  <c r="D724" i="37"/>
  <c r="E724" i="37" s="1"/>
  <c r="H723" i="37"/>
  <c r="D723" i="37"/>
  <c r="C722" i="37"/>
  <c r="H722" i="37" s="1"/>
  <c r="H721" i="37"/>
  <c r="D721" i="37"/>
  <c r="E721" i="37" s="1"/>
  <c r="H720" i="37"/>
  <c r="D720" i="37"/>
  <c r="E720" i="37" s="1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E711" i="37"/>
  <c r="D711" i="37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D701" i="37"/>
  <c r="E701" i="37" s="1"/>
  <c r="H700" i="37"/>
  <c r="D700" i="37"/>
  <c r="C700" i="37"/>
  <c r="H699" i="37"/>
  <c r="D699" i="37"/>
  <c r="E699" i="37" s="1"/>
  <c r="H698" i="37"/>
  <c r="D698" i="37"/>
  <c r="E698" i="37" s="1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D691" i="37"/>
  <c r="E691" i="37" s="1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D683" i="37"/>
  <c r="C683" i="37"/>
  <c r="H683" i="37" s="1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D675" i="37"/>
  <c r="E675" i="37" s="1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D668" i="37"/>
  <c r="E668" i="37" s="1"/>
  <c r="H667" i="37"/>
  <c r="D667" i="37"/>
  <c r="E667" i="37" s="1"/>
  <c r="H666" i="37"/>
  <c r="D666" i="37"/>
  <c r="D665" i="37" s="1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D658" i="37"/>
  <c r="E658" i="37" s="1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C653" i="37"/>
  <c r="H653" i="37" s="1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E649" i="37" s="1"/>
  <c r="H648" i="37"/>
  <c r="D648" i="37"/>
  <c r="E648" i="37" s="1"/>
  <c r="H647" i="37"/>
  <c r="D647" i="37"/>
  <c r="E647" i="37" s="1"/>
  <c r="H646" i="37"/>
  <c r="D646" i="37"/>
  <c r="C646" i="37"/>
  <c r="H644" i="37"/>
  <c r="D644" i="37"/>
  <c r="E644" i="37" s="1"/>
  <c r="H643" i="37"/>
  <c r="D643" i="37"/>
  <c r="E643" i="37" s="1"/>
  <c r="C642" i="37"/>
  <c r="H642" i="37" s="1"/>
  <c r="J642" i="37" s="1"/>
  <c r="H641" i="37"/>
  <c r="D641" i="37"/>
  <c r="H640" i="37"/>
  <c r="D640" i="37"/>
  <c r="E640" i="37" s="1"/>
  <c r="H639" i="37"/>
  <c r="D639" i="37"/>
  <c r="E639" i="37" s="1"/>
  <c r="C638" i="37"/>
  <c r="H638" i="37" s="1"/>
  <c r="J638" i="37" s="1"/>
  <c r="H637" i="37"/>
  <c r="D637" i="37"/>
  <c r="E637" i="37" s="1"/>
  <c r="H636" i="37"/>
  <c r="D636" i="37"/>
  <c r="E636" i="37" s="1"/>
  <c r="H635" i="37"/>
  <c r="D635" i="37"/>
  <c r="E635" i="37" s="1"/>
  <c r="H634" i="37"/>
  <c r="D634" i="37"/>
  <c r="E634" i="37" s="1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D619" i="37"/>
  <c r="E619" i="37" s="1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D609" i="37"/>
  <c r="E609" i="37" s="1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D599" i="37" s="1"/>
  <c r="H600" i="37"/>
  <c r="D600" i="37"/>
  <c r="E600" i="37" s="1"/>
  <c r="C599" i="37"/>
  <c r="H599" i="37" s="1"/>
  <c r="H598" i="37"/>
  <c r="D598" i="37"/>
  <c r="E598" i="37" s="1"/>
  <c r="H597" i="37"/>
  <c r="D597" i="37"/>
  <c r="E597" i="37" s="1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E570" i="37" s="1"/>
  <c r="C569" i="37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D563" i="37"/>
  <c r="E563" i="37" s="1"/>
  <c r="C562" i="37"/>
  <c r="H562" i="37" s="1"/>
  <c r="H558" i="37"/>
  <c r="D558" i="37"/>
  <c r="H557" i="37"/>
  <c r="E557" i="37"/>
  <c r="D557" i="37"/>
  <c r="C556" i="37"/>
  <c r="H556" i="37" s="1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D524" i="37"/>
  <c r="E524" i="37" s="1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D517" i="37"/>
  <c r="E517" i="37" s="1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D492" i="37"/>
  <c r="C491" i="37"/>
  <c r="H491" i="37" s="1"/>
  <c r="H490" i="37"/>
  <c r="D490" i="37"/>
  <c r="E490" i="37" s="1"/>
  <c r="H489" i="37"/>
  <c r="D489" i="37"/>
  <c r="E489" i="37" s="1"/>
  <c r="H488" i="37"/>
  <c r="D488" i="37"/>
  <c r="E488" i="37" s="1"/>
  <c r="H487" i="37"/>
  <c r="D487" i="37"/>
  <c r="E487" i="37" s="1"/>
  <c r="C486" i="37"/>
  <c r="H485" i="37"/>
  <c r="D485" i="37"/>
  <c r="H482" i="37"/>
  <c r="H481" i="37"/>
  <c r="E481" i="37"/>
  <c r="D481" i="37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E473" i="37"/>
  <c r="D473" i="37"/>
  <c r="H472" i="37"/>
  <c r="D472" i="37"/>
  <c r="E472" i="37" s="1"/>
  <c r="H471" i="37"/>
  <c r="D471" i="37"/>
  <c r="E471" i="37" s="1"/>
  <c r="H470" i="37"/>
  <c r="D470" i="37"/>
  <c r="E470" i="37" s="1"/>
  <c r="H469" i="37"/>
  <c r="D469" i="37"/>
  <c r="E469" i="37" s="1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D464" i="37"/>
  <c r="E464" i="37" s="1"/>
  <c r="H463" i="37"/>
  <c r="C463" i="37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C455" i="37"/>
  <c r="H455" i="37" s="1"/>
  <c r="H454" i="37"/>
  <c r="D454" i="37"/>
  <c r="E454" i="37" s="1"/>
  <c r="H453" i="37"/>
  <c r="D453" i="37"/>
  <c r="E453" i="37" s="1"/>
  <c r="H452" i="37"/>
  <c r="D452" i="37"/>
  <c r="E452" i="37" s="1"/>
  <c r="H451" i="37"/>
  <c r="D451" i="37"/>
  <c r="D450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D446" i="37"/>
  <c r="E446" i="37" s="1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D440" i="37"/>
  <c r="E440" i="37" s="1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E434" i="37"/>
  <c r="D434" i="37"/>
  <c r="H433" i="37"/>
  <c r="D433" i="37"/>
  <c r="E433" i="37" s="1"/>
  <c r="H432" i="37"/>
  <c r="D432" i="37"/>
  <c r="E432" i="37" s="1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D427" i="37"/>
  <c r="E427" i="37" s="1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E420" i="37"/>
  <c r="D420" i="37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C412" i="37"/>
  <c r="H412" i="37" s="1"/>
  <c r="H411" i="37"/>
  <c r="D411" i="37"/>
  <c r="E411" i="37" s="1"/>
  <c r="H410" i="37"/>
  <c r="D410" i="37"/>
  <c r="E410" i="37" s="1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E405" i="37"/>
  <c r="D405" i="37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C388" i="37"/>
  <c r="H388" i="37" s="1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D376" i="37"/>
  <c r="E376" i="37" s="1"/>
  <c r="H375" i="37"/>
  <c r="D375" i="37"/>
  <c r="E375" i="37" s="1"/>
  <c r="H374" i="37"/>
  <c r="D374" i="37"/>
  <c r="E374" i="37" s="1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D369" i="37"/>
  <c r="E369" i="37" s="1"/>
  <c r="H368" i="37"/>
  <c r="D368" i="37"/>
  <c r="C368" i="37"/>
  <c r="H367" i="37"/>
  <c r="D367" i="37"/>
  <c r="E367" i="37" s="1"/>
  <c r="H366" i="37"/>
  <c r="D366" i="37"/>
  <c r="E366" i="37" s="1"/>
  <c r="H365" i="37"/>
  <c r="D365" i="37"/>
  <c r="E365" i="37" s="1"/>
  <c r="H364" i="37"/>
  <c r="D364" i="37"/>
  <c r="E364" i="37" s="1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E341" i="37"/>
  <c r="D341" i="37"/>
  <c r="H338" i="37"/>
  <c r="D338" i="37"/>
  <c r="E338" i="37" s="1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E326" i="37" s="1"/>
  <c r="D325" i="37"/>
  <c r="C325" i="37"/>
  <c r="H325" i="37" s="1"/>
  <c r="H324" i="37"/>
  <c r="D324" i="37"/>
  <c r="E324" i="37" s="1"/>
  <c r="H323" i="37"/>
  <c r="D323" i="37"/>
  <c r="E323" i="37" s="1"/>
  <c r="H322" i="37"/>
  <c r="D322" i="37"/>
  <c r="E322" i="37" s="1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H313" i="37"/>
  <c r="D313" i="37"/>
  <c r="E313" i="37" s="1"/>
  <c r="H312" i="37"/>
  <c r="D312" i="37"/>
  <c r="E312" i="37" s="1"/>
  <c r="H311" i="37"/>
  <c r="D311" i="37"/>
  <c r="E311" i="37" s="1"/>
  <c r="H310" i="37"/>
  <c r="D310" i="37"/>
  <c r="E310" i="37" s="1"/>
  <c r="H309" i="37"/>
  <c r="D309" i="37"/>
  <c r="E309" i="37" s="1"/>
  <c r="E308" i="37" s="1"/>
  <c r="H308" i="37"/>
  <c r="H307" i="37"/>
  <c r="D307" i="37"/>
  <c r="H306" i="37"/>
  <c r="D306" i="37"/>
  <c r="E306" i="37" s="1"/>
  <c r="H305" i="37"/>
  <c r="H304" i="37"/>
  <c r="D304" i="37"/>
  <c r="E304" i="37" s="1"/>
  <c r="H303" i="37"/>
  <c r="D303" i="37"/>
  <c r="E303" i="37" s="1"/>
  <c r="H302" i="37"/>
  <c r="H301" i="37"/>
  <c r="D301" i="37"/>
  <c r="E301" i="37" s="1"/>
  <c r="H300" i="37"/>
  <c r="D300" i="37"/>
  <c r="E300" i="37" s="1"/>
  <c r="H299" i="37"/>
  <c r="D299" i="37"/>
  <c r="E299" i="37" s="1"/>
  <c r="H298" i="37"/>
  <c r="H297" i="37"/>
  <c r="D297" i="37"/>
  <c r="E297" i="37" s="1"/>
  <c r="E296" i="37" s="1"/>
  <c r="H296" i="37"/>
  <c r="H295" i="37"/>
  <c r="E295" i="37"/>
  <c r="D295" i="37"/>
  <c r="H294" i="37"/>
  <c r="D294" i="37"/>
  <c r="E294" i="37" s="1"/>
  <c r="H293" i="37"/>
  <c r="D293" i="37"/>
  <c r="E293" i="37" s="1"/>
  <c r="H292" i="37"/>
  <c r="D292" i="37"/>
  <c r="H291" i="37"/>
  <c r="D291" i="37"/>
  <c r="E291" i="37" s="1"/>
  <c r="H290" i="37"/>
  <c r="D290" i="37"/>
  <c r="E290" i="37" s="1"/>
  <c r="H289" i="37"/>
  <c r="H288" i="37"/>
  <c r="D288" i="37"/>
  <c r="E288" i="37" s="1"/>
  <c r="H287" i="37"/>
  <c r="D287" i="37"/>
  <c r="E287" i="37" s="1"/>
  <c r="H286" i="37"/>
  <c r="D286" i="37"/>
  <c r="E286" i="37" s="1"/>
  <c r="H285" i="37"/>
  <c r="D285" i="37"/>
  <c r="E285" i="37" s="1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D278" i="37"/>
  <c r="E278" i="37" s="1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D273" i="37"/>
  <c r="E273" i="37" s="1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E266" i="37"/>
  <c r="D266" i="37"/>
  <c r="H265" i="37"/>
  <c r="H264" i="37"/>
  <c r="D264" i="37"/>
  <c r="E264" i="37" s="1"/>
  <c r="H262" i="37"/>
  <c r="D262" i="37"/>
  <c r="E262" i="37" s="1"/>
  <c r="H261" i="37"/>
  <c r="D261" i="37"/>
  <c r="E261" i="37" s="1"/>
  <c r="E260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D245" i="37"/>
  <c r="E245" i="37" s="1"/>
  <c r="C244" i="37"/>
  <c r="C243" i="37" s="1"/>
  <c r="E242" i="37"/>
  <c r="D242" i="37"/>
  <c r="D241" i="37"/>
  <c r="E241" i="37" s="1"/>
  <c r="D240" i="37"/>
  <c r="C239" i="37"/>
  <c r="C238" i="37" s="1"/>
  <c r="D237" i="37"/>
  <c r="C236" i="37"/>
  <c r="C235" i="37" s="1"/>
  <c r="D234" i="37"/>
  <c r="C233" i="37"/>
  <c r="D232" i="37"/>
  <c r="E232" i="37" s="1"/>
  <c r="D231" i="37"/>
  <c r="E231" i="37" s="1"/>
  <c r="D230" i="37"/>
  <c r="E230" i="37" s="1"/>
  <c r="C229" i="37"/>
  <c r="C228" i="37" s="1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C216" i="37"/>
  <c r="D214" i="37"/>
  <c r="C213" i="37"/>
  <c r="D212" i="37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D202" i="37"/>
  <c r="E202" i="37" s="1"/>
  <c r="E201" i="37" s="1"/>
  <c r="E200" i="37" s="1"/>
  <c r="D201" i="37"/>
  <c r="D200" i="37" s="1"/>
  <c r="C201" i="37"/>
  <c r="C200" i="37"/>
  <c r="D199" i="37"/>
  <c r="C198" i="37"/>
  <c r="C197" i="37"/>
  <c r="D196" i="37"/>
  <c r="C195" i="37"/>
  <c r="D194" i="37"/>
  <c r="D193" i="37" s="1"/>
  <c r="C193" i="37"/>
  <c r="D192" i="37"/>
  <c r="E192" i="37" s="1"/>
  <c r="D191" i="37"/>
  <c r="E191" i="37" s="1"/>
  <c r="D190" i="37"/>
  <c r="C189" i="37"/>
  <c r="C188" i="37" s="1"/>
  <c r="D187" i="37"/>
  <c r="E187" i="37" s="1"/>
  <c r="D186" i="37"/>
  <c r="E186" i="37" s="1"/>
  <c r="C185" i="37"/>
  <c r="C184" i="37" s="1"/>
  <c r="D183" i="37"/>
  <c r="D182" i="37" s="1"/>
  <c r="C182" i="37"/>
  <c r="D181" i="37"/>
  <c r="D180" i="37" s="1"/>
  <c r="C180" i="37"/>
  <c r="C179" i="37" s="1"/>
  <c r="H176" i="37"/>
  <c r="D176" i="37"/>
  <c r="E176" i="37" s="1"/>
  <c r="H175" i="37"/>
  <c r="D175" i="37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E148" i="37"/>
  <c r="D148" i="37"/>
  <c r="H147" i="37"/>
  <c r="D147" i="37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E137" i="37"/>
  <c r="D137" i="37"/>
  <c r="C136" i="37"/>
  <c r="H134" i="37"/>
  <c r="E134" i="37"/>
  <c r="D134" i="37"/>
  <c r="H133" i="37"/>
  <c r="D133" i="37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E120" i="37" s="1"/>
  <c r="C120" i="37"/>
  <c r="H120" i="37" s="1"/>
  <c r="H119" i="37"/>
  <c r="D119" i="37"/>
  <c r="E119" i="37" s="1"/>
  <c r="H118" i="37"/>
  <c r="D118" i="37"/>
  <c r="E118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E100" i="37"/>
  <c r="D100" i="37"/>
  <c r="H99" i="37"/>
  <c r="D99" i="37"/>
  <c r="E99" i="37" s="1"/>
  <c r="H98" i="37"/>
  <c r="D98" i="37"/>
  <c r="E98" i="37" s="1"/>
  <c r="C97" i="37"/>
  <c r="H97" i="37" s="1"/>
  <c r="J97" i="37" s="1"/>
  <c r="H96" i="37"/>
  <c r="D96" i="37"/>
  <c r="E96" i="37" s="1"/>
  <c r="H95" i="37"/>
  <c r="D95" i="37"/>
  <c r="E95" i="37" s="1"/>
  <c r="H94" i="37"/>
  <c r="E94" i="37"/>
  <c r="D94" i="37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D77" i="37"/>
  <c r="E77" i="37" s="1"/>
  <c r="H76" i="37"/>
  <c r="D76" i="37"/>
  <c r="E76" i="37" s="1"/>
  <c r="H75" i="37"/>
  <c r="D75" i="37"/>
  <c r="E75" i="37" s="1"/>
  <c r="H74" i="37"/>
  <c r="D74" i="37"/>
  <c r="E74" i="37" s="1"/>
  <c r="H73" i="37"/>
  <c r="E73" i="37"/>
  <c r="D73" i="37"/>
  <c r="H72" i="37"/>
  <c r="D72" i="37"/>
  <c r="E72" i="37" s="1"/>
  <c r="H71" i="37"/>
  <c r="D71" i="37"/>
  <c r="E71" i="37" s="1"/>
  <c r="H70" i="37"/>
  <c r="D70" i="37"/>
  <c r="E70" i="37" s="1"/>
  <c r="H69" i="37"/>
  <c r="D69" i="37"/>
  <c r="E69" i="37" s="1"/>
  <c r="C68" i="37"/>
  <c r="H68" i="37" s="1"/>
  <c r="J68" i="37" s="1"/>
  <c r="H66" i="37"/>
  <c r="D66" i="37"/>
  <c r="E66" i="37" s="1"/>
  <c r="H65" i="37"/>
  <c r="D65" i="37"/>
  <c r="E65" i="37" s="1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D59" i="37"/>
  <c r="E59" i="37" s="1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E51" i="37"/>
  <c r="D51" i="37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D43" i="37"/>
  <c r="E43" i="37" s="1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E27" i="37"/>
  <c r="D27" i="37"/>
  <c r="H26" i="37"/>
  <c r="D26" i="37"/>
  <c r="E26" i="37" s="1"/>
  <c r="H25" i="37"/>
  <c r="D25" i="37"/>
  <c r="E25" i="37" s="1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D9" i="37"/>
  <c r="E9" i="37" s="1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C768" i="35"/>
  <c r="C767" i="35"/>
  <c r="E766" i="35"/>
  <c r="E765" i="35" s="1"/>
  <c r="D766" i="35"/>
  <c r="D765" i="35" s="1"/>
  <c r="C765" i="35"/>
  <c r="D764" i="35"/>
  <c r="E764" i="35" s="1"/>
  <c r="D763" i="35"/>
  <c r="D762" i="35"/>
  <c r="E762" i="35" s="1"/>
  <c r="C761" i="35"/>
  <c r="C760" i="35" s="1"/>
  <c r="D759" i="35"/>
  <c r="E759" i="35" s="1"/>
  <c r="D758" i="35"/>
  <c r="E758" i="35" s="1"/>
  <c r="D757" i="35"/>
  <c r="E757" i="35" s="1"/>
  <c r="C756" i="35"/>
  <c r="C755" i="35"/>
  <c r="D754" i="35"/>
  <c r="E754" i="35" s="1"/>
  <c r="D753" i="35"/>
  <c r="E753" i="35" s="1"/>
  <c r="D752" i="35"/>
  <c r="E752" i="35" s="1"/>
  <c r="D751" i="35"/>
  <c r="D750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D734" i="35" s="1"/>
  <c r="C734" i="35"/>
  <c r="C733" i="35" s="1"/>
  <c r="D732" i="35"/>
  <c r="D731" i="35" s="1"/>
  <c r="D730" i="35" s="1"/>
  <c r="C731" i="35"/>
  <c r="C730" i="35" s="1"/>
  <c r="D729" i="35"/>
  <c r="E729" i="35" s="1"/>
  <c r="D728" i="35"/>
  <c r="C727" i="35"/>
  <c r="H724" i="35"/>
  <c r="D724" i="35"/>
  <c r="H723" i="35"/>
  <c r="D723" i="35"/>
  <c r="E723" i="35" s="1"/>
  <c r="C722" i="35"/>
  <c r="H722" i="35" s="1"/>
  <c r="H721" i="35"/>
  <c r="D721" i="35"/>
  <c r="E721" i="35" s="1"/>
  <c r="H720" i="35"/>
  <c r="D720" i="35"/>
  <c r="E720" i="35" s="1"/>
  <c r="H719" i="35"/>
  <c r="D719" i="35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D688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E677" i="35" s="1"/>
  <c r="D676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D671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E667" i="35"/>
  <c r="D667" i="35"/>
  <c r="H666" i="35"/>
  <c r="D666" i="35"/>
  <c r="E666" i="35" s="1"/>
  <c r="D665" i="35"/>
  <c r="C665" i="35"/>
  <c r="H665" i="35" s="1"/>
  <c r="H664" i="35"/>
  <c r="D664" i="35"/>
  <c r="E664" i="35" s="1"/>
  <c r="H663" i="35"/>
  <c r="D663" i="35"/>
  <c r="E663" i="35" s="1"/>
  <c r="H662" i="35"/>
  <c r="D662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E652" i="35"/>
  <c r="D652" i="35"/>
  <c r="H651" i="35"/>
  <c r="D651" i="35"/>
  <c r="E651" i="35" s="1"/>
  <c r="H650" i="35"/>
  <c r="D650" i="35"/>
  <c r="E650" i="35" s="1"/>
  <c r="H649" i="35"/>
  <c r="D649" i="35"/>
  <c r="E649" i="35" s="1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E629" i="35" s="1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H611" i="35"/>
  <c r="D611" i="35"/>
  <c r="E611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E606" i="35"/>
  <c r="D606" i="35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E585" i="35"/>
  <c r="D585" i="35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C569" i="35"/>
  <c r="H569" i="35" s="1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H563" i="35"/>
  <c r="D563" i="35"/>
  <c r="E563" i="35" s="1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C552" i="35"/>
  <c r="H552" i="35" s="1"/>
  <c r="H549" i="35"/>
  <c r="E549" i="35"/>
  <c r="D549" i="35"/>
  <c r="H548" i="35"/>
  <c r="D548" i="35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E537" i="35"/>
  <c r="D537" i="35"/>
  <c r="H536" i="35"/>
  <c r="D536" i="35"/>
  <c r="E536" i="35" s="1"/>
  <c r="H535" i="35"/>
  <c r="D535" i="35"/>
  <c r="E535" i="35" s="1"/>
  <c r="H534" i="35"/>
  <c r="D534" i="35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E526" i="35"/>
  <c r="D526" i="35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D486" i="35" s="1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D450" i="35" s="1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H410" i="35"/>
  <c r="D410" i="35"/>
  <c r="E410" i="35" s="1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E405" i="35" s="1"/>
  <c r="D404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E396" i="35"/>
  <c r="D396" i="35"/>
  <c r="D395" i="35" s="1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H389" i="35"/>
  <c r="D389" i="35"/>
  <c r="E389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E345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D324" i="35"/>
  <c r="E324" i="35" s="1"/>
  <c r="H323" i="35"/>
  <c r="D323" i="35"/>
  <c r="E323" i="35" s="1"/>
  <c r="H322" i="35"/>
  <c r="E322" i="35"/>
  <c r="D322" i="35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E310" i="35"/>
  <c r="D310" i="35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E304" i="35"/>
  <c r="D304" i="35"/>
  <c r="H303" i="35"/>
  <c r="D303" i="35"/>
  <c r="E303" i="35" s="1"/>
  <c r="C302" i="35"/>
  <c r="H301" i="35"/>
  <c r="D301" i="35"/>
  <c r="E301" i="35" s="1"/>
  <c r="H300" i="35"/>
  <c r="D300" i="35"/>
  <c r="E300" i="35" s="1"/>
  <c r="H299" i="35"/>
  <c r="D299" i="35"/>
  <c r="H298" i="35"/>
  <c r="H297" i="35"/>
  <c r="D297" i="35"/>
  <c r="E297" i="35" s="1"/>
  <c r="E296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E291" i="35"/>
  <c r="D291" i="35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D282" i="35"/>
  <c r="E282" i="35" s="1"/>
  <c r="H281" i="35"/>
  <c r="D281" i="35"/>
  <c r="E281" i="35" s="1"/>
  <c r="H280" i="35"/>
  <c r="E280" i="35"/>
  <c r="D280" i="35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D274" i="35"/>
  <c r="E274" i="35" s="1"/>
  <c r="H273" i="35"/>
  <c r="D273" i="35"/>
  <c r="E273" i="35" s="1"/>
  <c r="H272" i="35"/>
  <c r="E272" i="35"/>
  <c r="D272" i="35"/>
  <c r="H271" i="35"/>
  <c r="D271" i="35"/>
  <c r="E271" i="35" s="1"/>
  <c r="H270" i="35"/>
  <c r="E270" i="35"/>
  <c r="D270" i="35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H265" i="35"/>
  <c r="H264" i="35"/>
  <c r="D264" i="35"/>
  <c r="E264" i="35" s="1"/>
  <c r="H262" i="35"/>
  <c r="E262" i="35"/>
  <c r="D262" i="35"/>
  <c r="H261" i="35"/>
  <c r="D261" i="35"/>
  <c r="E261" i="35" s="1"/>
  <c r="E260" i="35"/>
  <c r="C260" i="35"/>
  <c r="H260" i="35" s="1"/>
  <c r="D252" i="35"/>
  <c r="E252" i="35" s="1"/>
  <c r="E251" i="35"/>
  <c r="E250" i="35" s="1"/>
  <c r="D251" i="35"/>
  <c r="C250" i="35"/>
  <c r="D249" i="35"/>
  <c r="E249" i="35" s="1"/>
  <c r="D248" i="35"/>
  <c r="E248" i="35" s="1"/>
  <c r="D247" i="35"/>
  <c r="E247" i="35" s="1"/>
  <c r="D246" i="35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 s="1"/>
  <c r="D234" i="35"/>
  <c r="E234" i="35" s="1"/>
  <c r="E233" i="35" s="1"/>
  <c r="C233" i="35"/>
  <c r="D232" i="35"/>
  <c r="E231" i="35"/>
  <c r="D231" i="35"/>
  <c r="D230" i="35"/>
  <c r="E230" i="35" s="1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D220" i="35" s="1"/>
  <c r="C220" i="35"/>
  <c r="D219" i="35"/>
  <c r="E219" i="35" s="1"/>
  <c r="D218" i="35"/>
  <c r="E218" i="35" s="1"/>
  <c r="D217" i="35"/>
  <c r="E217" i="35" s="1"/>
  <c r="C216" i="35"/>
  <c r="D214" i="35"/>
  <c r="C213" i="35"/>
  <c r="D212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C204" i="35"/>
  <c r="D202" i="35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C189" i="35"/>
  <c r="D187" i="35"/>
  <c r="E187" i="35" s="1"/>
  <c r="E186" i="35"/>
  <c r="D186" i="35"/>
  <c r="C185" i="35"/>
  <c r="C184" i="35" s="1"/>
  <c r="D183" i="35"/>
  <c r="C182" i="35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6" i="35"/>
  <c r="D166" i="35"/>
  <c r="E166" i="35" s="1"/>
  <c r="H165" i="35"/>
  <c r="E165" i="35"/>
  <c r="D165" i="35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E148" i="35"/>
  <c r="D148" i="35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E134" i="35"/>
  <c r="D134" i="35"/>
  <c r="H133" i="35"/>
  <c r="D133" i="35"/>
  <c r="E133" i="35" s="1"/>
  <c r="C132" i="35"/>
  <c r="H132" i="35" s="1"/>
  <c r="H131" i="35"/>
  <c r="D131" i="35"/>
  <c r="H130" i="35"/>
  <c r="E130" i="35"/>
  <c r="D130" i="35"/>
  <c r="C129" i="35"/>
  <c r="H129" i="35" s="1"/>
  <c r="H128" i="35"/>
  <c r="E128" i="35"/>
  <c r="D128" i="35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E76" i="35"/>
  <c r="D76" i="35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E46" i="35"/>
  <c r="D46" i="35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E36" i="35"/>
  <c r="D36" i="35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E16" i="35"/>
  <c r="D16" i="35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E6" i="35"/>
  <c r="D6" i="35"/>
  <c r="H5" i="35"/>
  <c r="D5" i="35"/>
  <c r="E5" i="35" s="1"/>
  <c r="D4" i="35"/>
  <c r="C4" i="35"/>
  <c r="H4" i="35" s="1"/>
  <c r="J4" i="35" s="1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C768" i="34"/>
  <c r="C767" i="34" s="1"/>
  <c r="D766" i="34"/>
  <c r="D765" i="34" s="1"/>
  <c r="C765" i="34"/>
  <c r="D764" i="34"/>
  <c r="E764" i="34" s="1"/>
  <c r="D763" i="34"/>
  <c r="E763" i="34" s="1"/>
  <c r="E762" i="34"/>
  <c r="D762" i="34"/>
  <c r="C761" i="34"/>
  <c r="C760" i="34" s="1"/>
  <c r="D759" i="34"/>
  <c r="E759" i="34" s="1"/>
  <c r="D758" i="34"/>
  <c r="E758" i="34" s="1"/>
  <c r="D757" i="34"/>
  <c r="E757" i="34" s="1"/>
  <c r="C756" i="34"/>
  <c r="C755" i="34" s="1"/>
  <c r="D754" i="34"/>
  <c r="E754" i="34" s="1"/>
  <c r="D753" i="34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D746" i="34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D734" i="34"/>
  <c r="C734" i="34"/>
  <c r="C733" i="34" s="1"/>
  <c r="D732" i="34"/>
  <c r="C731" i="34"/>
  <c r="C730" i="34"/>
  <c r="D729" i="34"/>
  <c r="E729" i="34" s="1"/>
  <c r="D728" i="34"/>
  <c r="C727" i="34"/>
  <c r="H724" i="34"/>
  <c r="E724" i="34"/>
  <c r="D724" i="34"/>
  <c r="H723" i="34"/>
  <c r="D723" i="34"/>
  <c r="E723" i="34" s="1"/>
  <c r="E722" i="34" s="1"/>
  <c r="C722" i="34"/>
  <c r="H722" i="34" s="1"/>
  <c r="H721" i="34"/>
  <c r="D721" i="34"/>
  <c r="E721" i="34" s="1"/>
  <c r="H720" i="34"/>
  <c r="E720" i="34"/>
  <c r="D720" i="34"/>
  <c r="H719" i="34"/>
  <c r="D719" i="34"/>
  <c r="D718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E703" i="34"/>
  <c r="D703" i="34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E602" i="34"/>
  <c r="D602" i="34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C592" i="34"/>
  <c r="H592" i="34" s="1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E563" i="34" s="1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E555" i="34"/>
  <c r="D555" i="34"/>
  <c r="H554" i="34"/>
  <c r="D554" i="34"/>
  <c r="E554" i="34" s="1"/>
  <c r="H553" i="34"/>
  <c r="D553" i="34"/>
  <c r="E553" i="34" s="1"/>
  <c r="C552" i="34"/>
  <c r="H552" i="34" s="1"/>
  <c r="H549" i="34"/>
  <c r="E549" i="34"/>
  <c r="D549" i="34"/>
  <c r="H548" i="34"/>
  <c r="D548" i="34"/>
  <c r="E548" i="34" s="1"/>
  <c r="H547" i="34"/>
  <c r="J547" i="34" s="1"/>
  <c r="C547" i="34"/>
  <c r="H546" i="34"/>
  <c r="D546" i="34"/>
  <c r="H545" i="34"/>
  <c r="D545" i="34"/>
  <c r="E545" i="34" s="1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E537" i="34"/>
  <c r="D537" i="34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E530" i="34" s="1"/>
  <c r="E529" i="34" s="1"/>
  <c r="D529" i="34"/>
  <c r="C529" i="34"/>
  <c r="H529" i="34" s="1"/>
  <c r="H527" i="34"/>
  <c r="D527" i="34"/>
  <c r="E527" i="34" s="1"/>
  <c r="H526" i="34"/>
  <c r="E526" i="34"/>
  <c r="D526" i="34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E519" i="34"/>
  <c r="D519" i="34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E502" i="34"/>
  <c r="D502" i="34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H497" i="34"/>
  <c r="C497" i="34"/>
  <c r="H496" i="34"/>
  <c r="D496" i="34"/>
  <c r="E496" i="34" s="1"/>
  <c r="H495" i="34"/>
  <c r="E495" i="34"/>
  <c r="D495" i="34"/>
  <c r="D494" i="34"/>
  <c r="C494" i="34"/>
  <c r="H494" i="34" s="1"/>
  <c r="H493" i="34"/>
  <c r="D493" i="34"/>
  <c r="E493" i="34" s="1"/>
  <c r="H492" i="34"/>
  <c r="E492" i="34"/>
  <c r="E491" i="34" s="1"/>
  <c r="D492" i="34"/>
  <c r="D491" i="34" s="1"/>
  <c r="C491" i="34"/>
  <c r="H491" i="34" s="1"/>
  <c r="H490" i="34"/>
  <c r="D490" i="34"/>
  <c r="E490" i="34" s="1"/>
  <c r="H489" i="34"/>
  <c r="D489" i="34"/>
  <c r="E489" i="34" s="1"/>
  <c r="H488" i="34"/>
  <c r="D488" i="34"/>
  <c r="H487" i="34"/>
  <c r="D487" i="34"/>
  <c r="E487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H468" i="34"/>
  <c r="C468" i="34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E458" i="34"/>
  <c r="D458" i="34"/>
  <c r="H457" i="34"/>
  <c r="D457" i="34"/>
  <c r="E457" i="34" s="1"/>
  <c r="H456" i="34"/>
  <c r="D456" i="34"/>
  <c r="E456" i="34" s="1"/>
  <c r="D455" i="34"/>
  <c r="C455" i="34"/>
  <c r="H455" i="34" s="1"/>
  <c r="H454" i="34"/>
  <c r="D454" i="34"/>
  <c r="E454" i="34" s="1"/>
  <c r="H453" i="34"/>
  <c r="E453" i="34"/>
  <c r="D453" i="34"/>
  <c r="H452" i="34"/>
  <c r="D452" i="34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H445" i="34"/>
  <c r="C445" i="34"/>
  <c r="H443" i="34"/>
  <c r="D443" i="34"/>
  <c r="E443" i="34" s="1"/>
  <c r="H442" i="34"/>
  <c r="D442" i="34"/>
  <c r="E442" i="34" s="1"/>
  <c r="H441" i="34"/>
  <c r="D441" i="34"/>
  <c r="E441" i="34" s="1"/>
  <c r="H440" i="34"/>
  <c r="E440" i="34"/>
  <c r="D440" i="34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E418" i="34"/>
  <c r="D418" i="34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E405" i="34"/>
  <c r="D405" i="34"/>
  <c r="C404" i="34"/>
  <c r="H404" i="34" s="1"/>
  <c r="H403" i="34"/>
  <c r="D403" i="34"/>
  <c r="E403" i="34" s="1"/>
  <c r="H402" i="34"/>
  <c r="D402" i="34"/>
  <c r="H401" i="34"/>
  <c r="D401" i="34"/>
  <c r="E401" i="34" s="1"/>
  <c r="H400" i="34"/>
  <c r="E400" i="34"/>
  <c r="D400" i="34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E381" i="34"/>
  <c r="D381" i="34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E376" i="34"/>
  <c r="D376" i="34"/>
  <c r="H375" i="34"/>
  <c r="D375" i="34"/>
  <c r="H374" i="34"/>
  <c r="E374" i="34"/>
  <c r="D374" i="34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H368" i="34"/>
  <c r="C368" i="34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E354" i="34" s="1"/>
  <c r="C353" i="34"/>
  <c r="H353" i="34" s="1"/>
  <c r="H352" i="34"/>
  <c r="D352" i="34"/>
  <c r="E352" i="34" s="1"/>
  <c r="H351" i="34"/>
  <c r="E351" i="34"/>
  <c r="D351" i="34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E341" i="34"/>
  <c r="D341" i="34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H331" i="34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1" i="34"/>
  <c r="D301" i="34"/>
  <c r="E301" i="34" s="1"/>
  <c r="H300" i="34"/>
  <c r="D300" i="34"/>
  <c r="E300" i="34" s="1"/>
  <c r="H299" i="34"/>
  <c r="E299" i="34"/>
  <c r="D299" i="34"/>
  <c r="H298" i="34"/>
  <c r="H297" i="34"/>
  <c r="D297" i="34"/>
  <c r="E297" i="34" s="1"/>
  <c r="E296" i="34" s="1"/>
  <c r="H296" i="34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E274" i="34"/>
  <c r="D274" i="34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E267" i="34" s="1"/>
  <c r="H266" i="34"/>
  <c r="D266" i="34"/>
  <c r="E266" i="34" s="1"/>
  <c r="H265" i="34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39" i="34" s="1"/>
  <c r="D238" i="34" s="1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D231" i="34"/>
  <c r="E231" i="34" s="1"/>
  <c r="D230" i="34"/>
  <c r="E230" i="34" s="1"/>
  <c r="C229" i="34"/>
  <c r="D227" i="34"/>
  <c r="E227" i="34" s="1"/>
  <c r="D226" i="34"/>
  <c r="E226" i="34" s="1"/>
  <c r="D225" i="34"/>
  <c r="E225" i="34" s="1"/>
  <c r="D224" i="34"/>
  <c r="E224" i="34" s="1"/>
  <c r="C223" i="34"/>
  <c r="C222" i="34" s="1"/>
  <c r="D221" i="34"/>
  <c r="D220" i="34" s="1"/>
  <c r="C220" i="34"/>
  <c r="D219" i="34"/>
  <c r="D216" i="34" s="1"/>
  <c r="D218" i="34"/>
  <c r="E218" i="34" s="1"/>
  <c r="D217" i="34"/>
  <c r="E217" i="34" s="1"/>
  <c r="C216" i="34"/>
  <c r="D214" i="34"/>
  <c r="D213" i="34" s="1"/>
  <c r="C213" i="34"/>
  <c r="D212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E199" i="34"/>
  <c r="E198" i="34" s="1"/>
  <c r="E197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E192" i="34"/>
  <c r="D192" i="34"/>
  <c r="D191" i="34"/>
  <c r="E191" i="34" s="1"/>
  <c r="E190" i="34"/>
  <c r="E189" i="34" s="1"/>
  <c r="D190" i="34"/>
  <c r="C189" i="34"/>
  <c r="D187" i="34"/>
  <c r="E187" i="34" s="1"/>
  <c r="D186" i="34"/>
  <c r="E186" i="34" s="1"/>
  <c r="C185" i="34"/>
  <c r="C184" i="34" s="1"/>
  <c r="D183" i="34"/>
  <c r="D182" i="34" s="1"/>
  <c r="C182" i="34"/>
  <c r="D181" i="34"/>
  <c r="D180" i="34" s="1"/>
  <c r="D179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H167" i="34"/>
  <c r="C167" i="34"/>
  <c r="H166" i="34"/>
  <c r="D166" i="34"/>
  <c r="E166" i="34" s="1"/>
  <c r="H165" i="34"/>
  <c r="D165" i="34"/>
  <c r="C164" i="34"/>
  <c r="H164" i="34" s="1"/>
  <c r="C163" i="34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E154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H120" i="34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E104" i="34"/>
  <c r="D104" i="34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C97" i="34"/>
  <c r="H97" i="34" s="1"/>
  <c r="J97" i="34" s="1"/>
  <c r="H96" i="34"/>
  <c r="D96" i="34"/>
  <c r="E96" i="34" s="1"/>
  <c r="H95" i="34"/>
  <c r="D95" i="34"/>
  <c r="E95" i="34" s="1"/>
  <c r="H94" i="34"/>
  <c r="E94" i="34"/>
  <c r="D94" i="34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E86" i="34"/>
  <c r="D86" i="34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E70" i="34"/>
  <c r="D70" i="34"/>
  <c r="H69" i="34"/>
  <c r="D69" i="34"/>
  <c r="E69" i="34" s="1"/>
  <c r="C68" i="34"/>
  <c r="H68" i="34" s="1"/>
  <c r="J68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E59" i="34"/>
  <c r="D59" i="34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E30" i="34"/>
  <c r="D30" i="34"/>
  <c r="H29" i="34"/>
  <c r="E29" i="34"/>
  <c r="D29" i="34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H117" i="35" l="1"/>
  <c r="C116" i="35"/>
  <c r="H116" i="35" s="1"/>
  <c r="J116" i="35" s="1"/>
  <c r="E564" i="35"/>
  <c r="D562" i="35"/>
  <c r="D722" i="37"/>
  <c r="E723" i="37"/>
  <c r="E640" i="34"/>
  <c r="D638" i="34"/>
  <c r="D733" i="34"/>
  <c r="D182" i="35"/>
  <c r="E183" i="35"/>
  <c r="E182" i="35" s="1"/>
  <c r="E179" i="35" s="1"/>
  <c r="D201" i="35"/>
  <c r="D200" i="35" s="1"/>
  <c r="E202" i="35"/>
  <c r="E201" i="35" s="1"/>
  <c r="E200" i="35" s="1"/>
  <c r="E417" i="35"/>
  <c r="D416" i="35"/>
  <c r="D628" i="35"/>
  <c r="E724" i="35"/>
  <c r="D722" i="35"/>
  <c r="D136" i="34"/>
  <c r="D211" i="34"/>
  <c r="E212" i="34"/>
  <c r="E211" i="34" s="1"/>
  <c r="D244" i="34"/>
  <c r="D243" i="34" s="1"/>
  <c r="D250" i="34"/>
  <c r="H302" i="34"/>
  <c r="C263" i="34"/>
  <c r="D353" i="34"/>
  <c r="D683" i="34"/>
  <c r="E684" i="34"/>
  <c r="E683" i="34" s="1"/>
  <c r="D474" i="35"/>
  <c r="E475" i="35"/>
  <c r="E196" i="37"/>
  <c r="E195" i="37" s="1"/>
  <c r="D195" i="37"/>
  <c r="E373" i="37"/>
  <c r="E564" i="37"/>
  <c r="D562" i="37"/>
  <c r="E769" i="37"/>
  <c r="E768" i="37" s="1"/>
  <c r="E767" i="37" s="1"/>
  <c r="D768" i="37"/>
  <c r="D767" i="37" s="1"/>
  <c r="E390" i="35"/>
  <c r="D388" i="35"/>
  <c r="D455" i="37"/>
  <c r="E456" i="37"/>
  <c r="D399" i="34"/>
  <c r="E402" i="34"/>
  <c r="D373" i="37"/>
  <c r="D497" i="37"/>
  <c r="E498" i="37"/>
  <c r="E497" i="37" s="1"/>
  <c r="E250" i="34"/>
  <c r="D298" i="34"/>
  <c r="E353" i="34"/>
  <c r="E753" i="34"/>
  <c r="D751" i="34"/>
  <c r="D750" i="34" s="1"/>
  <c r="D189" i="35"/>
  <c r="E190" i="35"/>
  <c r="E189" i="35" s="1"/>
  <c r="E204" i="35"/>
  <c r="E460" i="35"/>
  <c r="D459" i="35"/>
  <c r="H529" i="35"/>
  <c r="C528" i="35"/>
  <c r="H528" i="35" s="1"/>
  <c r="E570" i="35"/>
  <c r="D569" i="35"/>
  <c r="E763" i="35"/>
  <c r="D761" i="35"/>
  <c r="D760" i="35" s="1"/>
  <c r="E126" i="35"/>
  <c r="E146" i="35"/>
  <c r="D229" i="35"/>
  <c r="D733" i="35"/>
  <c r="D157" i="37"/>
  <c r="E422" i="37"/>
  <c r="E395" i="34"/>
  <c r="D404" i="34"/>
  <c r="E477" i="34"/>
  <c r="C538" i="34"/>
  <c r="H538" i="34" s="1"/>
  <c r="C743" i="34"/>
  <c r="E766" i="34"/>
  <c r="E765" i="34" s="1"/>
  <c r="E120" i="35"/>
  <c r="E140" i="35"/>
  <c r="E196" i="35"/>
  <c r="E195" i="35" s="1"/>
  <c r="E199" i="35"/>
  <c r="E198" i="35" s="1"/>
  <c r="E197" i="35" s="1"/>
  <c r="E221" i="35"/>
  <c r="E220" i="35" s="1"/>
  <c r="E232" i="35"/>
  <c r="E229" i="35" s="1"/>
  <c r="E228" i="35" s="1"/>
  <c r="E305" i="35"/>
  <c r="E331" i="35"/>
  <c r="D368" i="35"/>
  <c r="E395" i="35"/>
  <c r="D455" i="35"/>
  <c r="D581" i="35"/>
  <c r="D599" i="35"/>
  <c r="D642" i="35"/>
  <c r="E158" i="37"/>
  <c r="E778" i="37"/>
  <c r="E777" i="37" s="1"/>
  <c r="E146" i="34"/>
  <c r="E202" i="34"/>
  <c r="E201" i="34" s="1"/>
  <c r="E200" i="34" s="1"/>
  <c r="E221" i="34"/>
  <c r="E220" i="34" s="1"/>
  <c r="C228" i="34"/>
  <c r="E328" i="34"/>
  <c r="E494" i="34"/>
  <c r="D497" i="34"/>
  <c r="D761" i="34"/>
  <c r="D760" i="34" s="1"/>
  <c r="C153" i="35"/>
  <c r="H153" i="35" s="1"/>
  <c r="J153" i="35" s="1"/>
  <c r="E216" i="35"/>
  <c r="D250" i="35"/>
  <c r="E325" i="35"/>
  <c r="E149" i="37"/>
  <c r="C153" i="37"/>
  <c r="E513" i="37"/>
  <c r="C743" i="37"/>
  <c r="E719" i="34"/>
  <c r="E718" i="34" s="1"/>
  <c r="E717" i="34" s="1"/>
  <c r="E716" i="34" s="1"/>
  <c r="D547" i="34"/>
  <c r="C484" i="34"/>
  <c r="H484" i="34" s="1"/>
  <c r="E129" i="34"/>
  <c r="C67" i="34"/>
  <c r="H67" i="34" s="1"/>
  <c r="J67" i="34" s="1"/>
  <c r="D11" i="34"/>
  <c r="D344" i="35"/>
  <c r="E185" i="34"/>
  <c r="E184" i="34" s="1"/>
  <c r="E98" i="34"/>
  <c r="E97" i="34" s="1"/>
  <c r="E67" i="34" s="1"/>
  <c r="D97" i="34"/>
  <c r="D167" i="34"/>
  <c r="E168" i="34"/>
  <c r="E167" i="34" s="1"/>
  <c r="D204" i="34"/>
  <c r="D203" i="34" s="1"/>
  <c r="E205" i="34"/>
  <c r="E204" i="34" s="1"/>
  <c r="C215" i="34"/>
  <c r="E390" i="34"/>
  <c r="D388" i="34"/>
  <c r="D412" i="34"/>
  <c r="E413" i="34"/>
  <c r="D422" i="34"/>
  <c r="E423" i="34"/>
  <c r="E422" i="34" s="1"/>
  <c r="E488" i="34"/>
  <c r="D486" i="34"/>
  <c r="D581" i="34"/>
  <c r="E582" i="34"/>
  <c r="E581" i="34" s="1"/>
  <c r="E678" i="34"/>
  <c r="D676" i="34"/>
  <c r="D768" i="34"/>
  <c r="D767" i="34" s="1"/>
  <c r="E769" i="34"/>
  <c r="D136" i="35"/>
  <c r="E137" i="35"/>
  <c r="E246" i="35"/>
  <c r="E244" i="35" s="1"/>
  <c r="E243" i="35" s="1"/>
  <c r="D244" i="35"/>
  <c r="D243" i="35" s="1"/>
  <c r="D265" i="35"/>
  <c r="E266" i="35"/>
  <c r="D298" i="35"/>
  <c r="E299" i="35"/>
  <c r="E612" i="35"/>
  <c r="E610" i="35" s="1"/>
  <c r="D610" i="35"/>
  <c r="E701" i="35"/>
  <c r="E700" i="35" s="1"/>
  <c r="D700" i="35"/>
  <c r="D718" i="35"/>
  <c r="D717" i="35" s="1"/>
  <c r="D716" i="35" s="1"/>
  <c r="E719" i="35"/>
  <c r="D491" i="37"/>
  <c r="E492" i="37"/>
  <c r="E491" i="37" s="1"/>
  <c r="C538" i="37"/>
  <c r="H538" i="37" s="1"/>
  <c r="H544" i="37"/>
  <c r="D653" i="37"/>
  <c r="E654" i="37"/>
  <c r="E742" i="37"/>
  <c r="E741" i="37" s="1"/>
  <c r="D741" i="37"/>
  <c r="D185" i="34"/>
  <c r="D184" i="34" s="1"/>
  <c r="H263" i="34"/>
  <c r="D265" i="34"/>
  <c r="D315" i="34"/>
  <c r="D445" i="34"/>
  <c r="E446" i="34"/>
  <c r="E452" i="34"/>
  <c r="D450" i="34"/>
  <c r="D616" i="34"/>
  <c r="E617" i="34"/>
  <c r="D653" i="34"/>
  <c r="E654" i="34"/>
  <c r="D756" i="34"/>
  <c r="D755" i="34" s="1"/>
  <c r="C163" i="35"/>
  <c r="H163" i="35" s="1"/>
  <c r="J163" i="35" s="1"/>
  <c r="H167" i="35"/>
  <c r="E214" i="35"/>
  <c r="E213" i="35" s="1"/>
  <c r="D213" i="35"/>
  <c r="D315" i="35"/>
  <c r="E316" i="35"/>
  <c r="D373" i="35"/>
  <c r="E374" i="35"/>
  <c r="E373" i="35" s="1"/>
  <c r="E411" i="35"/>
  <c r="D409" i="35"/>
  <c r="E534" i="35"/>
  <c r="D531" i="35"/>
  <c r="D595" i="35"/>
  <c r="E596" i="35"/>
  <c r="E123" i="34"/>
  <c r="E140" i="34"/>
  <c r="D164" i="34"/>
  <c r="D163" i="34" s="1"/>
  <c r="E165" i="34"/>
  <c r="E164" i="34" s="1"/>
  <c r="E163" i="34" s="1"/>
  <c r="E174" i="34"/>
  <c r="E223" i="34"/>
  <c r="E222" i="34" s="1"/>
  <c r="D229" i="34"/>
  <c r="E232" i="34"/>
  <c r="E229" i="34" s="1"/>
  <c r="E348" i="34"/>
  <c r="E375" i="34"/>
  <c r="D373" i="34"/>
  <c r="D409" i="34"/>
  <c r="E410" i="34"/>
  <c r="D429" i="34"/>
  <c r="E486" i="34"/>
  <c r="D504" i="34"/>
  <c r="E689" i="34"/>
  <c r="D687" i="34"/>
  <c r="E117" i="34"/>
  <c r="C135" i="34"/>
  <c r="H135" i="34" s="1"/>
  <c r="J135" i="34" s="1"/>
  <c r="H136" i="34"/>
  <c r="E160" i="34"/>
  <c r="C179" i="34"/>
  <c r="E183" i="34"/>
  <c r="E182" i="34" s="1"/>
  <c r="E546" i="34"/>
  <c r="D544" i="34"/>
  <c r="D538" i="34" s="1"/>
  <c r="E663" i="34"/>
  <c r="D661" i="34"/>
  <c r="E732" i="34"/>
  <c r="E731" i="34" s="1"/>
  <c r="E730" i="34" s="1"/>
  <c r="D731" i="34"/>
  <c r="D730" i="34" s="1"/>
  <c r="E761" i="34"/>
  <c r="E760" i="34" s="1"/>
  <c r="E188" i="35"/>
  <c r="D211" i="35"/>
  <c r="E212" i="35"/>
  <c r="E211" i="35" s="1"/>
  <c r="E203" i="35" s="1"/>
  <c r="H302" i="35"/>
  <c r="C263" i="35"/>
  <c r="H263" i="35" s="1"/>
  <c r="E4" i="34"/>
  <c r="E11" i="34"/>
  <c r="E61" i="34"/>
  <c r="E68" i="34"/>
  <c r="E120" i="34"/>
  <c r="E126" i="34"/>
  <c r="E132" i="34"/>
  <c r="E143" i="34"/>
  <c r="E149" i="34"/>
  <c r="E157" i="34"/>
  <c r="E153" i="34" s="1"/>
  <c r="E152" i="34" s="1"/>
  <c r="C188" i="34"/>
  <c r="D207" i="34"/>
  <c r="E289" i="34"/>
  <c r="E305" i="34"/>
  <c r="E416" i="34"/>
  <c r="E547" i="34"/>
  <c r="D562" i="34"/>
  <c r="E562" i="34"/>
  <c r="E592" i="34"/>
  <c r="E679" i="34"/>
  <c r="C726" i="34"/>
  <c r="E734" i="34"/>
  <c r="E733" i="34" s="1"/>
  <c r="D743" i="34"/>
  <c r="D772" i="34"/>
  <c r="D771" i="34" s="1"/>
  <c r="C3" i="35"/>
  <c r="H3" i="35" s="1"/>
  <c r="J3" i="35" s="1"/>
  <c r="D61" i="35"/>
  <c r="D97" i="35"/>
  <c r="D117" i="35"/>
  <c r="D123" i="35"/>
  <c r="E132" i="35"/>
  <c r="D143" i="35"/>
  <c r="D149" i="35"/>
  <c r="D180" i="35"/>
  <c r="D179" i="35" s="1"/>
  <c r="D185" i="35"/>
  <c r="D184" i="35" s="1"/>
  <c r="C188" i="35"/>
  <c r="D204" i="35"/>
  <c r="C215" i="35"/>
  <c r="D223" i="35"/>
  <c r="D222" i="35" s="1"/>
  <c r="D236" i="35"/>
  <c r="D235" i="35" s="1"/>
  <c r="E302" i="35"/>
  <c r="E308" i="35"/>
  <c r="E344" i="35"/>
  <c r="E404" i="35"/>
  <c r="E548" i="35"/>
  <c r="E547" i="35" s="1"/>
  <c r="D547" i="35"/>
  <c r="E676" i="35"/>
  <c r="D768" i="35"/>
  <c r="D767" i="35" s="1"/>
  <c r="E769" i="35"/>
  <c r="E768" i="35" s="1"/>
  <c r="E767" i="35" s="1"/>
  <c r="E128" i="37"/>
  <c r="D126" i="37"/>
  <c r="D132" i="37"/>
  <c r="E133" i="37"/>
  <c r="E132" i="37" s="1"/>
  <c r="E38" i="34"/>
  <c r="E171" i="34"/>
  <c r="E170" i="34" s="1"/>
  <c r="D189" i="34"/>
  <c r="D215" i="34"/>
  <c r="D223" i="34"/>
  <c r="D222" i="34" s="1"/>
  <c r="E325" i="34"/>
  <c r="E331" i="34"/>
  <c r="E378" i="34"/>
  <c r="E382" i="34"/>
  <c r="E388" i="34"/>
  <c r="E392" i="34"/>
  <c r="E474" i="34"/>
  <c r="E513" i="34"/>
  <c r="E509" i="34" s="1"/>
  <c r="E569" i="34"/>
  <c r="E587" i="34"/>
  <c r="E595" i="34"/>
  <c r="E610" i="34"/>
  <c r="E628" i="34"/>
  <c r="E642" i="34"/>
  <c r="C645" i="34"/>
  <c r="H645" i="34" s="1"/>
  <c r="J645" i="34" s="1"/>
  <c r="E661" i="34"/>
  <c r="E665" i="34"/>
  <c r="D671" i="34"/>
  <c r="E676" i="34"/>
  <c r="E687" i="34"/>
  <c r="D727" i="34"/>
  <c r="D11" i="35"/>
  <c r="D129" i="35"/>
  <c r="E185" i="35"/>
  <c r="E184" i="35" s="1"/>
  <c r="D193" i="35"/>
  <c r="D188" i="35" s="1"/>
  <c r="E223" i="35"/>
  <c r="E222" i="35" s="1"/>
  <c r="E328" i="35"/>
  <c r="E379" i="35"/>
  <c r="E378" i="35" s="1"/>
  <c r="D378" i="35"/>
  <c r="E388" i="35"/>
  <c r="E416" i="35"/>
  <c r="E431" i="35"/>
  <c r="D429" i="35"/>
  <c r="E470" i="35"/>
  <c r="D468" i="35"/>
  <c r="D727" i="35"/>
  <c r="E728" i="35"/>
  <c r="E727" i="35" s="1"/>
  <c r="C203" i="34"/>
  <c r="D228" i="34"/>
  <c r="E260" i="34"/>
  <c r="E302" i="34"/>
  <c r="E308" i="34"/>
  <c r="E455" i="34"/>
  <c r="E459" i="34"/>
  <c r="D463" i="34"/>
  <c r="D468" i="34"/>
  <c r="E751" i="34"/>
  <c r="E750" i="34" s="1"/>
  <c r="E756" i="34"/>
  <c r="E755" i="34" s="1"/>
  <c r="C179" i="35"/>
  <c r="E207" i="35"/>
  <c r="E215" i="35"/>
  <c r="E289" i="35"/>
  <c r="D552" i="35"/>
  <c r="E553" i="35"/>
  <c r="E552" i="35" s="1"/>
  <c r="D661" i="35"/>
  <c r="E662" i="35"/>
  <c r="D687" i="35"/>
  <c r="E688" i="35"/>
  <c r="D348" i="35"/>
  <c r="D422" i="35"/>
  <c r="E459" i="35"/>
  <c r="D616" i="35"/>
  <c r="D638" i="35"/>
  <c r="D653" i="35"/>
  <c r="E665" i="35"/>
  <c r="E722" i="35"/>
  <c r="D772" i="35"/>
  <c r="D771" i="35" s="1"/>
  <c r="E307" i="37"/>
  <c r="D305" i="37"/>
  <c r="D399" i="35"/>
  <c r="E409" i="35"/>
  <c r="E429" i="35"/>
  <c r="D445" i="35"/>
  <c r="D463" i="35"/>
  <c r="E468" i="35"/>
  <c r="E477" i="35"/>
  <c r="E494" i="35"/>
  <c r="E513" i="35"/>
  <c r="C561" i="35"/>
  <c r="H561" i="35" s="1"/>
  <c r="J561" i="35" s="1"/>
  <c r="D646" i="35"/>
  <c r="D683" i="35"/>
  <c r="C726" i="35"/>
  <c r="D746" i="35"/>
  <c r="D743" i="35" s="1"/>
  <c r="D756" i="35"/>
  <c r="D755" i="35" s="1"/>
  <c r="D353" i="35"/>
  <c r="E392" i="35"/>
  <c r="D412" i="35"/>
  <c r="D491" i="35"/>
  <c r="D497" i="35"/>
  <c r="E544" i="35"/>
  <c r="E538" i="35" s="1"/>
  <c r="E595" i="35"/>
  <c r="E646" i="35"/>
  <c r="E661" i="35"/>
  <c r="E679" i="35"/>
  <c r="E687" i="35"/>
  <c r="E694" i="35"/>
  <c r="E718" i="35"/>
  <c r="E717" i="35" s="1"/>
  <c r="E716" i="35" s="1"/>
  <c r="D174" i="37"/>
  <c r="E175" i="37"/>
  <c r="E174" i="37" s="1"/>
  <c r="D198" i="37"/>
  <c r="D197" i="37" s="1"/>
  <c r="E199" i="37"/>
  <c r="E198" i="37" s="1"/>
  <c r="E197" i="37" s="1"/>
  <c r="D146" i="37"/>
  <c r="E147" i="37"/>
  <c r="E146" i="37" s="1"/>
  <c r="D211" i="37"/>
  <c r="E212" i="37"/>
  <c r="E211" i="37" s="1"/>
  <c r="D216" i="37"/>
  <c r="E217" i="37"/>
  <c r="D236" i="37"/>
  <c r="D235" i="37" s="1"/>
  <c r="E237" i="37"/>
  <c r="E236" i="37" s="1"/>
  <c r="E235" i="37" s="1"/>
  <c r="E325" i="37"/>
  <c r="E463" i="37"/>
  <c r="E126" i="37"/>
  <c r="E157" i="37"/>
  <c r="E153" i="37" s="1"/>
  <c r="E167" i="37"/>
  <c r="C170" i="37"/>
  <c r="H170" i="37" s="1"/>
  <c r="J170" i="37" s="1"/>
  <c r="H171" i="37"/>
  <c r="D179" i="37"/>
  <c r="D229" i="37"/>
  <c r="E305" i="37"/>
  <c r="C314" i="37"/>
  <c r="H314" i="37" s="1"/>
  <c r="D486" i="37"/>
  <c r="E583" i="37"/>
  <c r="D581" i="37"/>
  <c r="E595" i="37"/>
  <c r="D616" i="37"/>
  <c r="E641" i="37"/>
  <c r="D638" i="37"/>
  <c r="E679" i="37"/>
  <c r="D739" i="37"/>
  <c r="E740" i="37"/>
  <c r="E739" i="37" s="1"/>
  <c r="D61" i="37"/>
  <c r="D213" i="37"/>
  <c r="E214" i="37"/>
  <c r="E213" i="37" s="1"/>
  <c r="D233" i="37"/>
  <c r="E234" i="37"/>
  <c r="E233" i="37" s="1"/>
  <c r="D239" i="37"/>
  <c r="D238" i="37" s="1"/>
  <c r="E240" i="37"/>
  <c r="E292" i="37"/>
  <c r="E289" i="37" s="1"/>
  <c r="D289" i="37"/>
  <c r="D331" i="37"/>
  <c r="E332" i="37"/>
  <c r="D529" i="37"/>
  <c r="E530" i="37"/>
  <c r="E529" i="37" s="1"/>
  <c r="E683" i="37"/>
  <c r="C726" i="37"/>
  <c r="H726" i="37" s="1"/>
  <c r="J726" i="37" s="1"/>
  <c r="D207" i="37"/>
  <c r="C484" i="37"/>
  <c r="C561" i="37"/>
  <c r="E642" i="37"/>
  <c r="D733" i="37"/>
  <c r="C135" i="37"/>
  <c r="H135" i="37" s="1"/>
  <c r="J135" i="37" s="1"/>
  <c r="D167" i="37"/>
  <c r="E183" i="37"/>
  <c r="E182" i="37" s="1"/>
  <c r="C203" i="37"/>
  <c r="C215" i="37"/>
  <c r="D215" i="37"/>
  <c r="E239" i="37"/>
  <c r="E238" i="37" s="1"/>
  <c r="D244" i="37"/>
  <c r="D243" i="37" s="1"/>
  <c r="D265" i="37"/>
  <c r="E298" i="37"/>
  <c r="D409" i="37"/>
  <c r="E451" i="37"/>
  <c r="E522" i="37"/>
  <c r="E592" i="37"/>
  <c r="E617" i="37"/>
  <c r="E616" i="37" s="1"/>
  <c r="C645" i="37"/>
  <c r="H645" i="37" s="1"/>
  <c r="J645" i="37" s="1"/>
  <c r="E666" i="37"/>
  <c r="E676" i="37"/>
  <c r="E733" i="37"/>
  <c r="D751" i="37"/>
  <c r="D750" i="37" s="1"/>
  <c r="D756" i="37"/>
  <c r="D755" i="37" s="1"/>
  <c r="D761" i="37"/>
  <c r="D760" i="37" s="1"/>
  <c r="D772" i="37"/>
  <c r="D771" i="37" s="1"/>
  <c r="D140" i="37"/>
  <c r="E160" i="37"/>
  <c r="E185" i="37"/>
  <c r="E184" i="37" s="1"/>
  <c r="E204" i="37"/>
  <c r="D223" i="37"/>
  <c r="D222" i="37" s="1"/>
  <c r="E229" i="37"/>
  <c r="E455" i="37"/>
  <c r="D642" i="37"/>
  <c r="E747" i="37"/>
  <c r="E746" i="37" s="1"/>
  <c r="E752" i="37"/>
  <c r="E751" i="37" s="1"/>
  <c r="E750" i="37" s="1"/>
  <c r="E757" i="37"/>
  <c r="E756" i="37" s="1"/>
  <c r="E755" i="37" s="1"/>
  <c r="E762" i="37"/>
  <c r="E761" i="37" s="1"/>
  <c r="E760" i="37" s="1"/>
  <c r="H561" i="37"/>
  <c r="J561" i="37" s="1"/>
  <c r="H569" i="37"/>
  <c r="D569" i="37"/>
  <c r="D547" i="37"/>
  <c r="H486" i="37"/>
  <c r="E486" i="37"/>
  <c r="D412" i="37"/>
  <c r="E378" i="37"/>
  <c r="H154" i="37"/>
  <c r="E154" i="37"/>
  <c r="H136" i="37"/>
  <c r="E136" i="37"/>
  <c r="E117" i="37"/>
  <c r="D117" i="37"/>
  <c r="D97" i="37"/>
  <c r="E38" i="37"/>
  <c r="D11" i="37"/>
  <c r="E4" i="37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65" i="37"/>
  <c r="E164" i="37" s="1"/>
  <c r="E163" i="37" s="1"/>
  <c r="D164" i="37"/>
  <c r="D163" i="37" s="1"/>
  <c r="C178" i="37"/>
  <c r="D185" i="37"/>
  <c r="D184" i="37" s="1"/>
  <c r="D204" i="37"/>
  <c r="D203" i="37" s="1"/>
  <c r="E228" i="37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D67" i="37" s="1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E544" i="37" s="1"/>
  <c r="E538" i="37" s="1"/>
  <c r="H552" i="37"/>
  <c r="C551" i="37"/>
  <c r="E221" i="37"/>
  <c r="E220" i="37" s="1"/>
  <c r="E215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84" i="37"/>
  <c r="D494" i="37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D170" i="37" s="1"/>
  <c r="E181" i="37"/>
  <c r="E180" i="37" s="1"/>
  <c r="E194" i="37"/>
  <c r="E193" i="37" s="1"/>
  <c r="E208" i="37"/>
  <c r="E207" i="37" s="1"/>
  <c r="D260" i="37"/>
  <c r="E267" i="37"/>
  <c r="E265" i="37" s="1"/>
  <c r="D296" i="37"/>
  <c r="D263" i="37" s="1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09" i="37"/>
  <c r="E412" i="37"/>
  <c r="D429" i="37"/>
  <c r="D445" i="37"/>
  <c r="E450" i="37"/>
  <c r="H459" i="37"/>
  <c r="C444" i="37"/>
  <c r="H444" i="37" s="1"/>
  <c r="E475" i="37"/>
  <c r="E474" i="37" s="1"/>
  <c r="D474" i="37"/>
  <c r="H484" i="37"/>
  <c r="E494" i="37"/>
  <c r="E509" i="37"/>
  <c r="E528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E722" i="37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4" i="35"/>
  <c r="E136" i="35"/>
  <c r="E61" i="35"/>
  <c r="E38" i="35"/>
  <c r="E68" i="35"/>
  <c r="E149" i="35"/>
  <c r="E14" i="35"/>
  <c r="E11" i="35" s="1"/>
  <c r="D38" i="35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61" i="35"/>
  <c r="E160" i="35" s="1"/>
  <c r="D160" i="35"/>
  <c r="E164" i="35"/>
  <c r="E167" i="35"/>
  <c r="E172" i="35"/>
  <c r="E171" i="35" s="1"/>
  <c r="D171" i="35"/>
  <c r="D207" i="35"/>
  <c r="E265" i="35"/>
  <c r="E263" i="35" s="1"/>
  <c r="E259" i="35" s="1"/>
  <c r="E298" i="35"/>
  <c r="E315" i="35"/>
  <c r="E314" i="35" s="1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D120" i="35"/>
  <c r="D126" i="35"/>
  <c r="D132" i="35"/>
  <c r="D140" i="35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50" i="35" s="1"/>
  <c r="E761" i="35"/>
  <c r="E760" i="35" s="1"/>
  <c r="E557" i="35"/>
  <c r="E556" i="35" s="1"/>
  <c r="E551" i="35" s="1"/>
  <c r="E550" i="35" s="1"/>
  <c r="D556" i="35"/>
  <c r="E756" i="35"/>
  <c r="E755" i="35" s="1"/>
  <c r="D494" i="35"/>
  <c r="D504" i="35"/>
  <c r="D509" i="35"/>
  <c r="D529" i="35"/>
  <c r="D544" i="35"/>
  <c r="D538" i="35" s="1"/>
  <c r="E587" i="35"/>
  <c r="E628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36" i="34"/>
  <c r="E135" i="34" s="1"/>
  <c r="E207" i="34"/>
  <c r="E265" i="34"/>
  <c r="E298" i="34"/>
  <c r="E315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D513" i="34"/>
  <c r="D509" i="34" s="1"/>
  <c r="D522" i="34"/>
  <c r="E552" i="34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C538" i="33"/>
  <c r="H538" i="33" s="1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H486" i="33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D361" i="33"/>
  <c r="E361" i="33" s="1"/>
  <c r="D360" i="33"/>
  <c r="E360" i="33" s="1"/>
  <c r="D359" i="33"/>
  <c r="E359" i="33" s="1"/>
  <c r="D358" i="33"/>
  <c r="H357" i="33"/>
  <c r="D356" i="33"/>
  <c r="E356" i="33" s="1"/>
  <c r="D355" i="33"/>
  <c r="E355" i="33" s="1"/>
  <c r="D354" i="33"/>
  <c r="E354" i="33" s="1"/>
  <c r="H353" i="33"/>
  <c r="D352" i="33"/>
  <c r="E352" i="33" s="1"/>
  <c r="D351" i="33"/>
  <c r="E351" i="33" s="1"/>
  <c r="D350" i="33"/>
  <c r="E350" i="33" s="1"/>
  <c r="D349" i="33"/>
  <c r="H348" i="33"/>
  <c r="D347" i="33"/>
  <c r="E347" i="33" s="1"/>
  <c r="D346" i="33"/>
  <c r="E346" i="33" s="1"/>
  <c r="D345" i="33"/>
  <c r="H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H298" i="33"/>
  <c r="D297" i="33"/>
  <c r="E297" i="33" s="1"/>
  <c r="E296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H136" i="33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H38" i="33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D170" i="34" l="1"/>
  <c r="E263" i="34"/>
  <c r="D135" i="35"/>
  <c r="C178" i="35"/>
  <c r="H178" i="35" s="1"/>
  <c r="J178" i="35" s="1"/>
  <c r="D3" i="35"/>
  <c r="E179" i="37"/>
  <c r="E484" i="34"/>
  <c r="D178" i="34"/>
  <c r="D177" i="34" s="1"/>
  <c r="D484" i="35"/>
  <c r="D203" i="35"/>
  <c r="D645" i="37"/>
  <c r="C560" i="37"/>
  <c r="H560" i="37" s="1"/>
  <c r="J560" i="37" s="1"/>
  <c r="D152" i="34"/>
  <c r="E314" i="34"/>
  <c r="D528" i="35"/>
  <c r="D444" i="35"/>
  <c r="D263" i="35"/>
  <c r="D726" i="37"/>
  <c r="D725" i="37" s="1"/>
  <c r="E203" i="37"/>
  <c r="E116" i="34"/>
  <c r="E115" i="34" s="1"/>
  <c r="D551" i="35"/>
  <c r="D550" i="35" s="1"/>
  <c r="C115" i="35"/>
  <c r="H115" i="35" s="1"/>
  <c r="J115" i="35" s="1"/>
  <c r="D726" i="35"/>
  <c r="D725" i="35" s="1"/>
  <c r="E314" i="37"/>
  <c r="E561" i="34"/>
  <c r="D340" i="34"/>
  <c r="E484" i="35"/>
  <c r="E483" i="35" s="1"/>
  <c r="E263" i="37"/>
  <c r="E259" i="37" s="1"/>
  <c r="E116" i="37"/>
  <c r="D228" i="37"/>
  <c r="D178" i="37" s="1"/>
  <c r="D177" i="37" s="1"/>
  <c r="C178" i="34"/>
  <c r="C188" i="33"/>
  <c r="C178" i="33" s="1"/>
  <c r="C203" i="33"/>
  <c r="D561" i="34"/>
  <c r="D726" i="34"/>
  <c r="D725" i="34" s="1"/>
  <c r="E340" i="34"/>
  <c r="D263" i="34"/>
  <c r="E726" i="35"/>
  <c r="E725" i="35" s="1"/>
  <c r="D645" i="35"/>
  <c r="E163" i="35"/>
  <c r="E3" i="34"/>
  <c r="E2" i="34" s="1"/>
  <c r="D645" i="34"/>
  <c r="E645" i="34"/>
  <c r="E551" i="34"/>
  <c r="E550" i="34" s="1"/>
  <c r="E483" i="34"/>
  <c r="D135" i="34"/>
  <c r="E645" i="35"/>
  <c r="D340" i="35"/>
  <c r="D339" i="35" s="1"/>
  <c r="D314" i="35"/>
  <c r="D116" i="35"/>
  <c r="D115" i="35" s="1"/>
  <c r="D153" i="35"/>
  <c r="E178" i="35"/>
  <c r="E177" i="35" s="1"/>
  <c r="E67" i="35"/>
  <c r="D561" i="37"/>
  <c r="D560" i="37" s="1"/>
  <c r="E340" i="37"/>
  <c r="D340" i="37"/>
  <c r="E135" i="37"/>
  <c r="E115" i="37" s="1"/>
  <c r="D116" i="37"/>
  <c r="E67" i="37"/>
  <c r="H362" i="33"/>
  <c r="C340" i="33"/>
  <c r="E3" i="37"/>
  <c r="E726" i="37"/>
  <c r="E725" i="37" s="1"/>
  <c r="H717" i="37"/>
  <c r="J717" i="37" s="1"/>
  <c r="C716" i="37"/>
  <c r="E645" i="37"/>
  <c r="E561" i="37"/>
  <c r="E717" i="37"/>
  <c r="E716" i="37" s="1"/>
  <c r="E444" i="37"/>
  <c r="E484" i="37"/>
  <c r="E483" i="37" s="1"/>
  <c r="H551" i="37"/>
  <c r="J551" i="37" s="1"/>
  <c r="C550" i="37"/>
  <c r="H550" i="37" s="1"/>
  <c r="J550" i="37" s="1"/>
  <c r="E188" i="37"/>
  <c r="D444" i="37"/>
  <c r="D314" i="37"/>
  <c r="D259" i="37" s="1"/>
  <c r="C483" i="37"/>
  <c r="H483" i="37" s="1"/>
  <c r="J483" i="37" s="1"/>
  <c r="D153" i="37"/>
  <c r="D152" i="37" s="1"/>
  <c r="D551" i="37"/>
  <c r="D550" i="37" s="1"/>
  <c r="D135" i="37"/>
  <c r="H116" i="37"/>
  <c r="J116" i="37" s="1"/>
  <c r="C115" i="37"/>
  <c r="E152" i="37"/>
  <c r="D3" i="37"/>
  <c r="H263" i="37"/>
  <c r="C259" i="37"/>
  <c r="E178" i="37"/>
  <c r="E177" i="37" s="1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D483" i="35"/>
  <c r="D178" i="35"/>
  <c r="D177" i="35" s="1"/>
  <c r="E116" i="35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52" i="35" s="1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E444" i="34"/>
  <c r="H153" i="34"/>
  <c r="J153" i="34" s="1"/>
  <c r="C152" i="34"/>
  <c r="H152" i="34" s="1"/>
  <c r="J152" i="34" s="1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E244" i="33"/>
  <c r="E243" i="33" s="1"/>
  <c r="E38" i="33"/>
  <c r="C3" i="33"/>
  <c r="E68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43" i="33"/>
  <c r="E150" i="33"/>
  <c r="E149" i="33" s="1"/>
  <c r="D149" i="33"/>
  <c r="D171" i="33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179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4" i="33"/>
  <c r="E487" i="33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D577" i="33"/>
  <c r="E578" i="33"/>
  <c r="E577" i="33" s="1"/>
  <c r="E607" i="33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9" i="12"/>
  <c r="S359" i="12"/>
  <c r="M359" i="12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M10" i="12"/>
  <c r="BA9" i="12"/>
  <c r="M9" i="12"/>
  <c r="BA8" i="12"/>
  <c r="M8" i="12"/>
  <c r="BA6" i="12"/>
  <c r="M6" i="12"/>
  <c r="BA5" i="12"/>
  <c r="M5" i="12"/>
  <c r="BA4" i="12"/>
  <c r="M4" i="12"/>
  <c r="A4" i="12"/>
  <c r="A5" i="12" s="1"/>
  <c r="A6" i="12" s="1"/>
  <c r="BA3" i="12"/>
  <c r="M3" i="12"/>
  <c r="BA2" i="12"/>
  <c r="BA1" i="12"/>
  <c r="E509" i="33" l="1"/>
  <c r="D170" i="33"/>
  <c r="E339" i="34"/>
  <c r="C177" i="35"/>
  <c r="H177" i="35" s="1"/>
  <c r="J177" i="35" s="1"/>
  <c r="D114" i="35"/>
  <c r="E259" i="34"/>
  <c r="E528" i="33"/>
  <c r="E263" i="33"/>
  <c r="D228" i="33"/>
  <c r="D263" i="33"/>
  <c r="D67" i="33"/>
  <c r="E258" i="34"/>
  <c r="E257" i="34" s="1"/>
  <c r="D339" i="34"/>
  <c r="D258" i="34" s="1"/>
  <c r="D257" i="34" s="1"/>
  <c r="D115" i="34"/>
  <c r="D114" i="34" s="1"/>
  <c r="D258" i="35"/>
  <c r="D257" i="35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D560" i="34"/>
  <c r="D559" i="34" s="1"/>
  <c r="E152" i="35"/>
  <c r="E339" i="35"/>
  <c r="E258" i="35" s="1"/>
  <c r="E257" i="35" s="1"/>
  <c r="E560" i="37"/>
  <c r="H178" i="34"/>
  <c r="J178" i="34" s="1"/>
  <c r="C177" i="34"/>
  <c r="H177" i="34" s="1"/>
  <c r="J177" i="34" s="1"/>
  <c r="E560" i="34"/>
  <c r="E559" i="34" s="1"/>
  <c r="E339" i="37"/>
  <c r="E258" i="37" s="1"/>
  <c r="D339" i="37"/>
  <c r="D258" i="37" s="1"/>
  <c r="D115" i="37"/>
  <c r="D444" i="33"/>
  <c r="E67" i="33"/>
  <c r="D3" i="33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59" i="33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D135" i="33"/>
  <c r="E444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E188" i="33"/>
  <c r="E116" i="33"/>
  <c r="D339" i="33" l="1"/>
  <c r="C114" i="35"/>
  <c r="E483" i="33"/>
  <c r="E115" i="33"/>
  <c r="H1" i="37"/>
  <c r="J1" i="37" s="1"/>
  <c r="H258" i="37"/>
  <c r="J258" i="37" s="1"/>
  <c r="C257" i="37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114" i="35" l="1"/>
  <c r="J114" i="35" s="1"/>
  <c r="H1" i="35"/>
  <c r="J1" i="35" s="1"/>
  <c r="H257" i="37"/>
  <c r="J257" i="37" s="1"/>
  <c r="H256" i="37"/>
  <c r="J256" i="37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19" i="4" l="1"/>
  <c r="C17" i="4"/>
  <c r="F62" i="16" l="1"/>
  <c r="F61" i="16"/>
  <c r="F60" i="16"/>
  <c r="F59" i="16"/>
  <c r="H58" i="16"/>
  <c r="G58" i="16"/>
  <c r="F58" i="16"/>
  <c r="I58" i="16" l="1"/>
  <c r="F22" i="16"/>
  <c r="S361" i="12" l="1"/>
  <c r="S360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60" i="12"/>
  <c r="M361" i="12"/>
</calcChain>
</file>

<file path=xl/sharedStrings.xml><?xml version="1.0" encoding="utf-8"?>
<sst xmlns="http://schemas.openxmlformats.org/spreadsheetml/2006/main" count="5461" uniqueCount="947">
  <si>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</si>
  <si>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</si>
  <si>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</si>
  <si>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</si>
  <si>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</si>
  <si>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</si>
  <si>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</si>
  <si>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</si>
  <si>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</si>
  <si>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</si>
  <si>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</si>
  <si>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</si>
  <si>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</si>
  <si>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</si>
  <si>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</si>
  <si>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</si>
  <si>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</si>
  <si>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</si>
  <si>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</si>
  <si>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</si>
  <si>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</si>
  <si>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</si>
  <si>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</si>
  <si>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</si>
  <si>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</si>
  <si>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</si>
  <si>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</si>
  <si>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</si>
  <si>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</si>
  <si>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</si>
  <si>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</si>
  <si>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</si>
  <si>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</si>
  <si>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</si>
  <si>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</si>
  <si>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</si>
  <si>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</si>
  <si>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</si>
  <si>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</si>
  <si>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</si>
  <si>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</si>
  <si>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</si>
  <si>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</si>
  <si>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</si>
  <si>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</si>
  <si>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</si>
  <si>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</si>
  <si>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</si>
  <si>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</si>
  <si>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</si>
  <si>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</si>
  <si>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</si>
  <si>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</si>
  <si>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</si>
  <si>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</si>
  <si>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</si>
  <si>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</si>
  <si>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</si>
  <si>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</si>
  <si>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</si>
  <si>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</si>
  <si>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</si>
  <si>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</si>
  <si>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</si>
  <si>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</si>
  <si>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</si>
  <si>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</si>
  <si>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</si>
  <si>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</si>
  <si>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</si>
  <si>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</si>
  <si>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</si>
  <si>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</si>
  <si>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</si>
  <si>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</si>
  <si>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</si>
  <si>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</si>
  <si>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</si>
  <si>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</si>
  <si>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</si>
  <si>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</si>
  <si>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</si>
  <si>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</si>
  <si>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</si>
  <si>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</si>
  <si>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</si>
  <si>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</si>
  <si>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</si>
  <si>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</si>
  <si>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</si>
  <si>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</si>
  <si>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</si>
  <si>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</si>
  <si>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</si>
  <si>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</si>
  <si>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</si>
  <si>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</si>
  <si>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</si>
  <si>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</si>
  <si>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</si>
  <si>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</si>
  <si>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</si>
  <si>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</si>
  <si>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</si>
  <si>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</si>
  <si>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</si>
  <si>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</si>
  <si>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</si>
  <si>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</si>
  <si>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</si>
  <si>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</si>
  <si>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</si>
  <si>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</si>
  <si>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</si>
  <si>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</si>
  <si>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</si>
  <si>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</si>
  <si>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</si>
  <si>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</si>
  <si>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</si>
  <si>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</si>
  <si>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</si>
  <si>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</si>
  <si>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</si>
  <si>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</si>
  <si>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</si>
  <si>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</si>
  <si>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</si>
  <si>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</si>
  <si>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</si>
  <si>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</si>
  <si>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</si>
  <si>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</si>
  <si>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</si>
  <si>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</si>
  <si>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</si>
  <si>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</si>
  <si>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</si>
  <si>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</si>
  <si>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</si>
  <si>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</si>
  <si>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</si>
  <si>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</si>
  <si>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</si>
  <si>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</si>
  <si>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</si>
  <si>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</si>
  <si>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</si>
  <si>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</si>
  <si>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</si>
  <si>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</si>
  <si>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</si>
  <si>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</si>
  <si>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</si>
  <si>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</si>
  <si>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</si>
  <si>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</si>
  <si>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</si>
  <si>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</si>
  <si>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</si>
  <si>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</si>
  <si>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</si>
  <si>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</si>
  <si>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</si>
  <si>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</si>
  <si>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</si>
  <si>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</si>
  <si>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</si>
  <si>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</si>
  <si>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</si>
  <si>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</si>
  <si>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</si>
  <si>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</si>
  <si>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</si>
  <si>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</si>
  <si>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</si>
  <si>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</si>
  <si>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</si>
  <si>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</si>
  <si>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</si>
  <si>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</si>
  <si>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</si>
  <si>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</si>
  <si>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</si>
  <si>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</si>
  <si>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</si>
  <si>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</si>
  <si>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</si>
  <si>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</si>
  <si>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</si>
  <si>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</si>
  <si>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</si>
  <si>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</si>
  <si>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</si>
  <si>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</si>
  <si>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</si>
  <si>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</si>
  <si>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</si>
  <si>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</si>
  <si>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</si>
  <si>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</si>
  <si>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</si>
  <si>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</si>
  <si>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</si>
  <si>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</si>
  <si>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</si>
  <si>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</si>
  <si>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</si>
  <si>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</si>
  <si>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</si>
  <si>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</si>
  <si>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</si>
  <si>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</si>
  <si>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</si>
  <si>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</si>
  <si>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</si>
  <si>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</si>
  <si>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</si>
  <si>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</si>
  <si>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</si>
  <si>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</si>
  <si>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</si>
  <si>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</si>
  <si>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</si>
  <si>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</si>
  <si>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</si>
  <si>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</si>
  <si>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</si>
  <si>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</si>
  <si>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</si>
  <si>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</si>
  <si>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</si>
  <si>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</si>
  <si>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</si>
  <si>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</si>
  <si>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</si>
  <si>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</si>
  <si>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</si>
  <si>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</si>
  <si>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</si>
  <si>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</si>
  <si>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</si>
  <si>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</si>
  <si>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</si>
  <si>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</si>
  <si>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</si>
  <si>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</si>
  <si>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</si>
  <si>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</si>
  <si>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</si>
  <si>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</si>
  <si>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</si>
  <si>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</si>
  <si>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</si>
  <si>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</si>
  <si>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</si>
  <si>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</si>
  <si>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</si>
  <si>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</si>
  <si>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</si>
  <si>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</si>
  <si>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</si>
  <si>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</si>
  <si>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</si>
  <si>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</si>
  <si>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</si>
  <si>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</si>
  <si>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</si>
  <si>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</si>
  <si>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</si>
  <si>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</si>
  <si>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</si>
  <si>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</si>
  <si>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</si>
  <si>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</si>
  <si>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</si>
  <si>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</si>
  <si>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</si>
  <si>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</si>
  <si>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</si>
  <si>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</si>
  <si>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</si>
  <si>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</si>
  <si>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</si>
  <si>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</si>
  <si>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</si>
  <si>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</si>
  <si>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</si>
  <si>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</si>
  <si>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</si>
  <si>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</si>
  <si>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</si>
  <si>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</si>
  <si>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</si>
  <si>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</si>
  <si>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</si>
  <si>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</si>
  <si>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</si>
  <si>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</si>
  <si>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</si>
  <si>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</si>
  <si>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</si>
  <si>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</si>
  <si>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</si>
  <si>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</si>
  <si>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</si>
  <si>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</si>
  <si>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</si>
  <si>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</si>
  <si>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</si>
  <si>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</si>
  <si>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</si>
  <si>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</si>
  <si>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</si>
  <si>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</si>
  <si>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</si>
  <si>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</si>
  <si>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</si>
  <si>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</si>
  <si>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</si>
  <si>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</si>
  <si>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</si>
  <si>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</si>
  <si>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</si>
  <si>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</si>
  <si>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</si>
  <si>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</si>
  <si>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</si>
  <si>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</si>
  <si>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</si>
  <si>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</si>
  <si>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</si>
  <si>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</si>
  <si>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</si>
  <si>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</si>
  <si>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</si>
  <si>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</si>
  <si>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</si>
  <si>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</si>
  <si>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</si>
  <si>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</si>
  <si>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</si>
  <si>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</si>
  <si>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</si>
  <si>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</si>
  <si>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</si>
  <si>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</si>
  <si>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</si>
  <si>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</si>
  <si>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</si>
  <si>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</si>
  <si>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</si>
  <si>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</si>
  <si>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</si>
  <si>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</si>
  <si>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</si>
  <si>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</si>
  <si>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</si>
  <si>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</si>
  <si>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</si>
  <si>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</si>
  <si>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</si>
  <si>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</si>
  <si>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</si>
  <si>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</si>
  <si>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</si>
  <si>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</si>
  <si>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</si>
  <si>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</si>
  <si>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</si>
  <si>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</si>
  <si>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</si>
  <si>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</si>
  <si>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</si>
  <si>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</si>
  <si>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</si>
  <si>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</si>
  <si>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</si>
  <si>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</si>
  <si>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</si>
  <si>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</si>
  <si>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</si>
  <si>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</si>
  <si>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</si>
  <si>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</si>
  <si>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</si>
  <si>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</si>
  <si>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</si>
  <si>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</si>
  <si>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</si>
  <si>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</si>
  <si>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</si>
  <si>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</si>
  <si>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</si>
  <si>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</si>
  <si>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</si>
  <si>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</si>
  <si>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</si>
  <si>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</si>
  <si>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</si>
  <si>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</si>
  <si>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</si>
  <si>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</si>
  <si>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</si>
  <si>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</si>
  <si>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</si>
  <si>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</si>
  <si>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</si>
  <si>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</si>
  <si>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</si>
  <si>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</si>
  <si>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</si>
  <si>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</si>
  <si>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</si>
  <si>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</si>
  <si>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</si>
  <si>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</si>
  <si>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</si>
  <si>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</si>
  <si>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</si>
  <si>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</si>
  <si>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</si>
  <si>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</si>
  <si>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</si>
  <si>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</si>
  <si>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</si>
  <si>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</si>
  <si>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</si>
  <si>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</si>
  <si>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</si>
  <si>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</si>
  <si>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</si>
  <si>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</si>
  <si>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</si>
  <si>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</si>
  <si>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</si>
  <si>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</si>
  <si>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</si>
  <si>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</si>
  <si>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</si>
  <si>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</si>
  <si>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</si>
  <si>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</si>
  <si>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</si>
  <si>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</si>
  <si>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</si>
  <si>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</si>
  <si>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</si>
  <si>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</si>
  <si>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</si>
  <si>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</si>
  <si>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</si>
  <si>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</si>
  <si>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</si>
  <si>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</si>
  <si>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</si>
  <si>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</si>
  <si>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</si>
  <si>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</si>
  <si>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</si>
  <si>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</si>
  <si>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</si>
  <si>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</si>
  <si>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</si>
  <si>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</si>
  <si>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</si>
  <si>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</si>
  <si>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</si>
  <si>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</si>
  <si>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</si>
  <si>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</si>
  <si>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</si>
  <si>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</si>
  <si>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</si>
  <si>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</si>
  <si>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</si>
  <si>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</si>
  <si>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</si>
  <si>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</si>
  <si>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</si>
  <si>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</si>
  <si>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</si>
  <si>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</si>
  <si>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</si>
  <si>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</si>
  <si>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</si>
  <si>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</si>
  <si>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</si>
  <si>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</si>
  <si>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</si>
  <si>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</si>
  <si>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</si>
  <si>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</si>
  <si>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</si>
  <si>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</si>
  <si>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</si>
  <si>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</si>
  <si>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</si>
  <si>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</si>
  <si>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</si>
  <si>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</si>
  <si>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</si>
  <si>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</si>
  <si>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</si>
  <si>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</si>
  <si>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</si>
  <si>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</si>
  <si>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</si>
  <si>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</si>
  <si>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</si>
  <si>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</si>
  <si>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</si>
  <si>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</si>
  <si>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</si>
  <si>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</si>
  <si>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</si>
  <si>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</si>
  <si>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</si>
  <si>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</si>
  <si>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</si>
  <si>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</si>
  <si>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</si>
  <si>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</si>
  <si>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</si>
  <si>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</si>
  <si>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</si>
  <si>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</si>
  <si>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</si>
  <si>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</si>
  <si>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</si>
  <si>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</si>
  <si>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</si>
  <si>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</si>
  <si>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</si>
  <si>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</si>
  <si>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</si>
  <si>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</si>
  <si>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</si>
  <si>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</si>
  <si>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</si>
  <si>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</si>
  <si>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</si>
  <si>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</si>
  <si>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</si>
  <si>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</si>
  <si>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</si>
  <si>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</si>
  <si>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</si>
  <si>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</si>
  <si>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</si>
  <si>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</si>
  <si>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</si>
  <si>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</si>
  <si>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</si>
  <si>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</si>
  <si>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</si>
  <si>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</si>
  <si>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</si>
  <si>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</si>
  <si>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</si>
  <si>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</si>
  <si>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</si>
  <si>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</si>
  <si>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</si>
  <si>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</si>
  <si>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</si>
  <si>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</si>
  <si>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</si>
  <si>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</si>
  <si>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</si>
  <si>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</si>
  <si>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</si>
  <si>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</si>
  <si>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</si>
  <si>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</si>
  <si>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</si>
  <si>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</si>
  <si>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</si>
  <si>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</si>
  <si>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</si>
  <si>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</si>
  <si>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</si>
  <si>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</si>
  <si>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</si>
  <si>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</si>
  <si>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</si>
  <si>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</si>
  <si>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</si>
  <si>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</si>
  <si>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</si>
  <si>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</si>
  <si>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</si>
  <si>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</si>
  <si>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</si>
  <si>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</si>
  <si>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</si>
  <si>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</si>
  <si>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</si>
  <si>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</si>
  <si>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</si>
  <si>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</si>
  <si>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</si>
  <si>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</si>
  <si>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</si>
  <si>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</si>
  <si>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</si>
  <si>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</si>
  <si>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</si>
  <si>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</si>
  <si>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</si>
  <si>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</si>
  <si>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</si>
  <si>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</si>
  <si>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</si>
  <si>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</si>
  <si>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</si>
  <si>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</si>
  <si>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</si>
  <si>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</si>
  <si>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</si>
  <si>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</si>
  <si>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</si>
  <si>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</si>
  <si>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</si>
  <si>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</si>
  <si>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</si>
  <si>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</si>
  <si>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</si>
  <si>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</si>
  <si>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</si>
  <si>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</si>
  <si>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</si>
  <si>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</si>
  <si>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</si>
  <si>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</si>
  <si>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</si>
  <si>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</si>
  <si>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</si>
  <si>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</si>
  <si>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</si>
  <si>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</si>
  <si>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</si>
  <si>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</si>
  <si>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</si>
  <si>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</si>
  <si>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</si>
  <si>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</si>
  <si>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</si>
  <si>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</si>
  <si>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</si>
  <si>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</si>
  <si>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</si>
  <si>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</si>
  <si>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</si>
  <si>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</si>
  <si>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</si>
  <si>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</si>
  <si>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</si>
  <si>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</si>
  <si>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</si>
  <si>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</si>
  <si>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</si>
  <si>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</si>
  <si>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</si>
  <si>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</si>
  <si>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</si>
  <si>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</si>
  <si>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</si>
  <si>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</si>
  <si>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</si>
  <si>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</si>
  <si>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</si>
  <si>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</si>
  <si>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</si>
  <si>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</si>
  <si>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</si>
  <si>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</si>
  <si>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</si>
  <si>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</si>
  <si>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</si>
  <si>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</si>
  <si>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</si>
  <si>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</si>
  <si>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</si>
  <si>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</si>
  <si>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</si>
  <si>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</si>
  <si>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</si>
  <si>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</si>
  <si>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</si>
  <si>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</si>
  <si>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</si>
  <si>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</si>
  <si>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</si>
  <si>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</si>
  <si>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</si>
  <si>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</si>
  <si>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</si>
  <si>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</si>
  <si>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</si>
  <si>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</si>
  <si>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</si>
  <si>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</si>
  <si>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</si>
  <si>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</si>
  <si>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</si>
  <si>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</si>
  <si>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</si>
  <si>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</si>
  <si>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</si>
  <si>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</si>
  <si>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</si>
  <si>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</si>
  <si>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</si>
  <si>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</si>
  <si>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</si>
  <si>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</si>
  <si>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</si>
  <si>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</si>
  <si>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</si>
  <si>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</si>
  <si>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</si>
  <si>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</si>
  <si>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</si>
  <si>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</si>
  <si>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</si>
  <si>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</si>
  <si>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</si>
  <si>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</si>
  <si>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</si>
  <si>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</si>
  <si>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</si>
  <si>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</si>
  <si>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</si>
  <si>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</si>
  <si>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</si>
  <si>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</si>
  <si>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</si>
  <si>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</si>
  <si>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</si>
  <si>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</si>
  <si>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</si>
  <si>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</si>
  <si>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</si>
  <si>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</si>
  <si>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</si>
  <si>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</si>
  <si>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</si>
  <si>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</si>
  <si>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</si>
  <si>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</si>
  <si>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</si>
  <si>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</si>
  <si>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</si>
  <si>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</si>
  <si>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</si>
  <si>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</si>
  <si>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</si>
  <si>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</si>
  <si>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</si>
  <si>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</si>
  <si>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</si>
  <si>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</si>
  <si>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</si>
  <si>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</si>
  <si>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</si>
  <si>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</si>
  <si>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</si>
  <si>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</si>
  <si>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</si>
  <si>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</si>
  <si>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</si>
  <si>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</si>
  <si>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</si>
  <si>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</si>
  <si>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</si>
  <si>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</si>
  <si>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</si>
  <si>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</si>
  <si>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</si>
  <si>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</si>
  <si>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</si>
  <si>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</si>
  <si>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</si>
  <si>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</si>
  <si>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</si>
  <si>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</si>
  <si>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</si>
  <si>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</si>
  <si>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</si>
  <si>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</si>
  <si>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</si>
  <si>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</si>
  <si>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</si>
  <si>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</si>
  <si>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</si>
  <si>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</si>
  <si>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</si>
  <si>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</si>
  <si>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</si>
  <si>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</si>
  <si>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</si>
  <si>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</si>
  <si>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</si>
  <si>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</si>
  <si>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</si>
  <si>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</si>
  <si>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</si>
  <si>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</si>
  <si>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</si>
  <si>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</si>
  <si>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</si>
  <si>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</si>
  <si>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</si>
  <si>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</si>
  <si>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</si>
  <si>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</si>
  <si>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</si>
  <si>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</si>
  <si>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</si>
  <si>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</si>
  <si>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</si>
  <si>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</si>
  <si>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</si>
  <si>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</si>
  <si>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</si>
  <si>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</si>
  <si>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</si>
  <si>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</si>
  <si>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</si>
  <si>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</si>
  <si>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</si>
  <si>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</si>
  <si>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</si>
  <si>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</si>
  <si>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</si>
  <si>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</si>
  <si>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</si>
  <si>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</si>
  <si>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</si>
  <si>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</si>
  <si>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</si>
  <si>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</si>
  <si>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</si>
  <si>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</si>
  <si>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</si>
  <si>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</si>
  <si>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</si>
  <si>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</si>
  <si>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</si>
  <si>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</si>
  <si>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</si>
  <si>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</si>
  <si>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</si>
  <si>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</si>
  <si>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</si>
  <si>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</si>
  <si>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</si>
  <si>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</si>
  <si>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</si>
  <si>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</si>
  <si>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</si>
  <si>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</si>
  <si>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</si>
  <si>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عدد 817 لسنة 2015</t>
  </si>
  <si>
    <t>معتمد هبيرة</t>
  </si>
  <si>
    <t>الهادي رويش</t>
  </si>
  <si>
    <t>سالم معتوق</t>
  </si>
  <si>
    <t>كلثوم سعيدانة</t>
  </si>
  <si>
    <t>الهادي البحري</t>
  </si>
  <si>
    <t>سامي جدو</t>
  </si>
  <si>
    <t>الهادي روين</t>
  </si>
  <si>
    <t>لجنة التبتيت</t>
  </si>
  <si>
    <t>آلة رفعة</t>
  </si>
  <si>
    <t>فورد</t>
  </si>
  <si>
    <t>فارماتراك</t>
  </si>
  <si>
    <t>نيولند</t>
  </si>
  <si>
    <t>لنديني</t>
  </si>
  <si>
    <t>ماطر</t>
  </si>
  <si>
    <t>02-211239</t>
  </si>
  <si>
    <t>02-216155</t>
  </si>
  <si>
    <t>02-213884</t>
  </si>
  <si>
    <t>5374A46022</t>
  </si>
  <si>
    <t>02-203444</t>
  </si>
  <si>
    <t>02-213423</t>
  </si>
  <si>
    <t>02-216446</t>
  </si>
  <si>
    <t>مركز بريد</t>
  </si>
  <si>
    <t>قصر البلدية</t>
  </si>
  <si>
    <t>قصر المعتمدية</t>
  </si>
  <si>
    <t>مستشفى محلي</t>
  </si>
  <si>
    <t>خلية إرشاد فلاحي</t>
  </si>
  <si>
    <t>شؤون إجتماعية</t>
  </si>
  <si>
    <t>مركز حرص وطني</t>
  </si>
  <si>
    <t xml:space="preserve">دار الشباب </t>
  </si>
  <si>
    <t>دار الثقافة</t>
  </si>
  <si>
    <t>مكتب عمومية</t>
  </si>
  <si>
    <t>مدرسة إبتدائية</t>
  </si>
  <si>
    <t>مدرسة إعدادية</t>
  </si>
  <si>
    <t>معهد ثانوي</t>
  </si>
  <si>
    <t>روضة أطفال</t>
  </si>
  <si>
    <t>مقر شركة توزيع المياه</t>
  </si>
  <si>
    <t>صيدلية ليل</t>
  </si>
  <si>
    <t>صيدلية نهار</t>
  </si>
  <si>
    <t>منتزه</t>
  </si>
  <si>
    <t>حي الرياض</t>
  </si>
  <si>
    <t>حي السعادة</t>
  </si>
  <si>
    <t>حي الروم</t>
  </si>
  <si>
    <t>حي الحرية</t>
  </si>
  <si>
    <t>شارع البيئة</t>
  </si>
  <si>
    <t>حي الزيتونة</t>
  </si>
  <si>
    <t>الكتابة العامة</t>
  </si>
  <si>
    <t>مكتب الضبط</t>
  </si>
  <si>
    <t>كتابة المجلس و اللجان و الإنتخابات</t>
  </si>
  <si>
    <t>قسم الشؤون الإجتماعية</t>
  </si>
  <si>
    <t>التراتيب و الشرطة البلدية</t>
  </si>
  <si>
    <t>الإعلامية و التنظيم و الأساليب</t>
  </si>
  <si>
    <t>قسم العلاقات الخارجية</t>
  </si>
  <si>
    <t>قسم يعنى بالتصرف في الوثائق و الأرشيف</t>
  </si>
  <si>
    <t>مصلحة الإدارية و المالية</t>
  </si>
  <si>
    <t>قسم الموظفين و العملة</t>
  </si>
  <si>
    <t>قسم الميزانية و الحسابات</t>
  </si>
  <si>
    <t>قسم الإحصاء و الأداءات</t>
  </si>
  <si>
    <t>قسم الحالة المدنية</t>
  </si>
  <si>
    <t>قسم النزعات و الشؤون العقارية</t>
  </si>
  <si>
    <t>المصلحة الفنية</t>
  </si>
  <si>
    <t>قسم الطرقات و الأشغال</t>
  </si>
  <si>
    <t>قسم المستودع و المغازات</t>
  </si>
  <si>
    <t>قسم التقاسيم و رخص البناء</t>
  </si>
  <si>
    <t>قسم الأشغال الجديدة</t>
  </si>
  <si>
    <t>قسم الدراسات و التهيئة العمرانية</t>
  </si>
  <si>
    <t>قسم مراقبة البناء و استغلال البناءات</t>
  </si>
  <si>
    <t>مصلحة الموارد البلدية</t>
  </si>
  <si>
    <t>مصلحة النظافة و المحيط</t>
  </si>
  <si>
    <t>قسم التنوير العمومي</t>
  </si>
  <si>
    <t>قسم النظافة و التطهير</t>
  </si>
  <si>
    <t>قسم الصيانة و االورشات</t>
  </si>
  <si>
    <t>قسم النباتات و المناطق الخضراء</t>
  </si>
  <si>
    <t>تعبيد الطرقات و بناء الأرصفة</t>
  </si>
  <si>
    <t>إقتناء معدات إعلامية</t>
  </si>
  <si>
    <t>إقتناء معدات نظافة</t>
  </si>
  <si>
    <t>تعهد و صيانة المنشآت البلدية</t>
  </si>
  <si>
    <t>تهيئة السوق الأسبوعية</t>
  </si>
  <si>
    <t>تهذيب حي الرياض</t>
  </si>
  <si>
    <t>أقتناء جرار و مجرورة</t>
  </si>
  <si>
    <t>إقتناء شاحنة 4 أبواب</t>
  </si>
  <si>
    <t>أنجزت الأشغال و تّم قبولها</t>
  </si>
  <si>
    <t>في إنتظار الحصول على الموافقة من طرف وكالة التهذيب والتجديد العمراني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</si>
</sst>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3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C1" zoomScale="98" zoomScaleNormal="98" workbookViewId="0">
      <selection activeCell="I254" sqref="I254"/>
    </sheetView>
  </sheetViews>
  <sheetFormatPr defaultColWidth="9.1796875" defaultRowHeight="14.5" outlineLevelRow="3"/>
  <cols>
    <col min="1" max="1" width="7" bestFit="1" customWidth="1"/>
    <col min="2" max="2" width="52.81640625" customWidth="1"/>
    <col min="3" max="3" width="19.453125" customWidth="1"/>
    <col min="4" max="4" width="21.453125" customWidth="1"/>
    <col min="5" max="5" width="21.816406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1" t="s">
        <v>30</v>
      </c>
      <c r="B1" s="161"/>
      <c r="C1" s="161"/>
      <c r="D1" s="144" t="s">
        <v>853</v>
      </c>
      <c r="E1" s="144" t="s">
        <v>852</v>
      </c>
      <c r="G1" s="43" t="s">
        <v>31</v>
      </c>
      <c r="H1" s="44">
        <f>C2+C114</f>
        <v>453809</v>
      </c>
      <c r="I1" s="45">
        <f>I2+I114</f>
        <v>453809</v>
      </c>
      <c r="J1" s="46" t="b">
        <f>AND(H1=I1)</f>
        <v>1</v>
      </c>
    </row>
    <row r="2" spans="1:14">
      <c r="A2" s="169" t="s">
        <v>60</v>
      </c>
      <c r="B2" s="169"/>
      <c r="C2" s="26">
        <f>C3+C67</f>
        <v>305059</v>
      </c>
      <c r="D2" s="26">
        <f>D3+D67</f>
        <v>305059</v>
      </c>
      <c r="E2" s="26">
        <f>E3+E67</f>
        <v>305059</v>
      </c>
      <c r="G2" s="39" t="s">
        <v>60</v>
      </c>
      <c r="H2" s="41">
        <f t="shared" ref="H2:H33" si="0">C2</f>
        <v>305059</v>
      </c>
      <c r="I2" s="42">
        <f>E2</f>
        <v>305059</v>
      </c>
      <c r="J2" s="40" t="b">
        <f>AND(H2=I2)</f>
        <v>1</v>
      </c>
    </row>
    <row r="3" spans="1:14">
      <c r="A3" s="164" t="s">
        <v>578</v>
      </c>
      <c r="B3" s="164"/>
      <c r="C3" s="23">
        <f>C4+C11+C38+C61</f>
        <v>76150</v>
      </c>
      <c r="D3" s="23">
        <f>D4+D11+D38+D61</f>
        <v>76150</v>
      </c>
      <c r="E3" s="23">
        <f>E4+E11+E38+E61</f>
        <v>76150</v>
      </c>
      <c r="G3" s="39" t="s">
        <v>57</v>
      </c>
      <c r="H3" s="41">
        <f t="shared" si="0"/>
        <v>76150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21350</v>
      </c>
      <c r="D4" s="21">
        <f>SUM(D5:D10)</f>
        <v>21350</v>
      </c>
      <c r="E4" s="21">
        <f>SUM(E5:E10)</f>
        <v>21350</v>
      </c>
      <c r="F4" s="17"/>
      <c r="G4" s="39" t="s">
        <v>53</v>
      </c>
      <c r="H4" s="41">
        <f t="shared" si="0"/>
        <v>21350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8000</v>
      </c>
      <c r="D5" s="2">
        <f t="shared" ref="D5:E10" si="1">C5</f>
        <v>8000</v>
      </c>
      <c r="E5" s="2">
        <f t="shared" si="1"/>
        <v>8000</v>
      </c>
      <c r="F5" s="17"/>
      <c r="G5" s="17"/>
      <c r="H5" s="41">
        <f t="shared" si="0"/>
        <v>8000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si="1"/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350</v>
      </c>
      <c r="D10" s="2">
        <f t="shared" si="1"/>
        <v>350</v>
      </c>
      <c r="E10" s="2">
        <f t="shared" si="1"/>
        <v>350</v>
      </c>
      <c r="F10" s="17"/>
      <c r="G10" s="17"/>
      <c r="H10" s="41">
        <f t="shared" si="0"/>
        <v>350</v>
      </c>
      <c r="I10" s="17"/>
      <c r="J10" s="17"/>
      <c r="K10" s="17"/>
      <c r="L10" s="17"/>
      <c r="M10" s="17"/>
      <c r="N10" s="17"/>
    </row>
    <row r="11" spans="1:14" ht="15" customHeight="1" collapsed="1">
      <c r="A11" s="162" t="s">
        <v>125</v>
      </c>
      <c r="B11" s="163"/>
      <c r="C11" s="21">
        <f>SUM(C12:C37)</f>
        <v>27200</v>
      </c>
      <c r="D11" s="21">
        <f>SUM(D12:D37)</f>
        <v>27200</v>
      </c>
      <c r="E11" s="21">
        <f>SUM(E12:E37)</f>
        <v>27200</v>
      </c>
      <c r="F11" s="17"/>
      <c r="G11" s="39" t="s">
        <v>54</v>
      </c>
      <c r="H11" s="41">
        <f t="shared" si="0"/>
        <v>27200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25000</v>
      </c>
      <c r="D12" s="2">
        <f t="shared" ref="D12:E37" si="2">C12</f>
        <v>25000</v>
      </c>
      <c r="E12" s="2">
        <f t="shared" si="2"/>
        <v>25000</v>
      </c>
      <c r="H12" s="41">
        <f t="shared" si="0"/>
        <v>25000</v>
      </c>
    </row>
    <row r="13" spans="1:14" hidden="1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1200</v>
      </c>
      <c r="D29" s="2">
        <f t="shared" si="2"/>
        <v>1200</v>
      </c>
      <c r="E29" s="2">
        <f t="shared" si="2"/>
        <v>1200</v>
      </c>
      <c r="H29" s="41">
        <f t="shared" si="0"/>
        <v>1200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  <c r="H32" s="41">
        <f t="shared" si="0"/>
        <v>500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  <c r="H34" s="41">
        <f t="shared" ref="H34:H65" si="3">C34</f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  <c r="H35" s="41">
        <f t="shared" si="3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  <c r="H36" s="41">
        <f t="shared" si="3"/>
        <v>0</v>
      </c>
    </row>
    <row r="37" spans="1:10" hidden="1" outlineLevel="1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  <c r="H37" s="41">
        <f t="shared" si="3"/>
        <v>500</v>
      </c>
    </row>
    <row r="38" spans="1:10" collapsed="1">
      <c r="A38" s="162" t="s">
        <v>145</v>
      </c>
      <c r="B38" s="163"/>
      <c r="C38" s="21">
        <f>SUM(C39:C60)</f>
        <v>27600</v>
      </c>
      <c r="D38" s="21">
        <f>SUM(D39:D60)</f>
        <v>27600</v>
      </c>
      <c r="E38" s="21">
        <f>SUM(E39:E60)</f>
        <v>27600</v>
      </c>
      <c r="G38" s="39" t="s">
        <v>55</v>
      </c>
      <c r="H38" s="41">
        <f t="shared" si="3"/>
        <v>27600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4000</v>
      </c>
      <c r="D39" s="2">
        <f t="shared" ref="D39:E60" si="4">C39</f>
        <v>4000</v>
      </c>
      <c r="E39" s="2">
        <f t="shared" si="4"/>
        <v>4000</v>
      </c>
      <c r="H39" s="41">
        <f t="shared" si="3"/>
        <v>4000</v>
      </c>
    </row>
    <row r="40" spans="1:10" hidden="1" outlineLevel="1">
      <c r="A40" s="20">
        <v>3102</v>
      </c>
      <c r="B40" s="20" t="s">
        <v>12</v>
      </c>
      <c r="C40" s="2">
        <v>600</v>
      </c>
      <c r="D40" s="2">
        <f t="shared" si="4"/>
        <v>600</v>
      </c>
      <c r="E40" s="2">
        <f t="shared" si="4"/>
        <v>600</v>
      </c>
      <c r="H40" s="41">
        <f t="shared" si="3"/>
        <v>600</v>
      </c>
    </row>
    <row r="41" spans="1:10" hidden="1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3"/>
        <v>2000</v>
      </c>
    </row>
    <row r="42" spans="1:10" hidden="1" outlineLevel="1">
      <c r="A42" s="20">
        <v>3199</v>
      </c>
      <c r="B42" s="20" t="s">
        <v>14</v>
      </c>
      <c r="C42" s="2">
        <v>600</v>
      </c>
      <c r="D42" s="2">
        <f t="shared" si="4"/>
        <v>600</v>
      </c>
      <c r="E42" s="2">
        <f t="shared" si="4"/>
        <v>600</v>
      </c>
      <c r="H42" s="41">
        <f t="shared" si="3"/>
        <v>600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1600</v>
      </c>
      <c r="D45" s="2">
        <f t="shared" si="4"/>
        <v>1600</v>
      </c>
      <c r="E45" s="2">
        <f t="shared" si="4"/>
        <v>1600</v>
      </c>
      <c r="H45" s="41">
        <f t="shared" si="3"/>
        <v>1600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3"/>
        <v>3000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3"/>
        <v>300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3"/>
        <v>0</v>
      </c>
    </row>
    <row r="53" spans="1:10" hidden="1" outlineLevel="1">
      <c r="A53" s="20">
        <v>3301</v>
      </c>
      <c r="B53" s="20" t="s">
        <v>18</v>
      </c>
      <c r="C53" s="2">
        <v>6500</v>
      </c>
      <c r="D53" s="2">
        <f t="shared" si="4"/>
        <v>6500</v>
      </c>
      <c r="E53" s="2">
        <f t="shared" si="4"/>
        <v>6500</v>
      </c>
      <c r="H53" s="41">
        <f t="shared" si="3"/>
        <v>6500</v>
      </c>
    </row>
    <row r="54" spans="1:10" hidden="1" outlineLevel="1">
      <c r="A54" s="20">
        <v>3302</v>
      </c>
      <c r="B54" s="20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1">
        <f t="shared" si="3"/>
        <v>1500</v>
      </c>
    </row>
    <row r="55" spans="1:10" hidden="1" outlineLevel="1">
      <c r="A55" s="20">
        <v>3303</v>
      </c>
      <c r="B55" s="20" t="s">
        <v>153</v>
      </c>
      <c r="C55" s="2">
        <v>6000</v>
      </c>
      <c r="D55" s="2">
        <f t="shared" si="4"/>
        <v>6000</v>
      </c>
      <c r="E55" s="2">
        <f t="shared" si="4"/>
        <v>6000</v>
      </c>
      <c r="H55" s="41">
        <f t="shared" si="3"/>
        <v>6000</v>
      </c>
    </row>
    <row r="56" spans="1:10" hidden="1" outlineLevel="1">
      <c r="A56" s="20">
        <v>3303</v>
      </c>
      <c r="B56" s="20" t="s">
        <v>154</v>
      </c>
      <c r="C56" s="2"/>
      <c r="D56" s="2">
        <f t="shared" si="4"/>
        <v>0</v>
      </c>
      <c r="E56" s="2">
        <f t="shared" si="4"/>
        <v>0</v>
      </c>
      <c r="H56" s="41">
        <f t="shared" si="3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  <c r="H57" s="41">
        <f t="shared" si="3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  <c r="H58" s="41">
        <f t="shared" si="3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  <c r="H59" s="41">
        <f t="shared" si="3"/>
        <v>0</v>
      </c>
    </row>
    <row r="60" spans="1:10" hidden="1" outlineLevel="1">
      <c r="A60" s="20">
        <v>3399</v>
      </c>
      <c r="B60" s="20" t="s">
        <v>104</v>
      </c>
      <c r="C60" s="2">
        <v>1500</v>
      </c>
      <c r="D60" s="2">
        <f t="shared" si="4"/>
        <v>1500</v>
      </c>
      <c r="E60" s="2">
        <f t="shared" si="4"/>
        <v>1500</v>
      </c>
      <c r="H60" s="41">
        <f t="shared" si="3"/>
        <v>1500</v>
      </c>
    </row>
    <row r="61" spans="1:10" collapsed="1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3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 t="shared" ref="D62:E66" si="5">C62</f>
        <v>0</v>
      </c>
      <c r="E62" s="2">
        <f t="shared" si="5"/>
        <v>0</v>
      </c>
      <c r="H62" s="41">
        <f t="shared" si="3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si="5"/>
        <v>0</v>
      </c>
      <c r="E63" s="2">
        <f t="shared" si="5"/>
        <v>0</v>
      </c>
      <c r="H63" s="41">
        <f t="shared" si="3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  <c r="H64" s="41">
        <f t="shared" si="3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  <c r="H65" s="41">
        <f t="shared" si="3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  <c r="H66" s="41">
        <f t="shared" ref="H66:H97" si="6">C66</f>
        <v>0</v>
      </c>
    </row>
    <row r="67" spans="1:10" collapsed="1">
      <c r="A67" s="164" t="s">
        <v>579</v>
      </c>
      <c r="B67" s="164"/>
      <c r="C67" s="25">
        <f>C97+C68</f>
        <v>228909</v>
      </c>
      <c r="D67" s="25">
        <f>D97+D68</f>
        <v>228909</v>
      </c>
      <c r="E67" s="25">
        <f>E97+E68</f>
        <v>228909</v>
      </c>
      <c r="G67" s="39" t="s">
        <v>59</v>
      </c>
      <c r="H67" s="41">
        <f t="shared" si="6"/>
        <v>228909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34200</v>
      </c>
      <c r="D68" s="21">
        <f>SUM(D69:D96)</f>
        <v>34200</v>
      </c>
      <c r="E68" s="21">
        <f>SUM(E69:E96)</f>
        <v>34200</v>
      </c>
      <c r="G68" s="39" t="s">
        <v>56</v>
      </c>
      <c r="H68" s="41">
        <f t="shared" si="6"/>
        <v>34200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 t="shared" ref="D69:E96" si="7">C69</f>
        <v>0</v>
      </c>
      <c r="E69" s="2">
        <f t="shared" si="7"/>
        <v>0</v>
      </c>
      <c r="H69" s="41">
        <f t="shared" si="6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si="7"/>
        <v>0</v>
      </c>
      <c r="E70" s="2">
        <f t="shared" si="7"/>
        <v>0</v>
      </c>
      <c r="H70" s="41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7"/>
        <v>0</v>
      </c>
      <c r="E71" s="2">
        <f t="shared" si="7"/>
        <v>0</v>
      </c>
      <c r="H71" s="41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7"/>
        <v>0</v>
      </c>
      <c r="E72" s="2">
        <f t="shared" si="7"/>
        <v>0</v>
      </c>
      <c r="H72" s="41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7"/>
        <v>0</v>
      </c>
      <c r="E73" s="2">
        <f t="shared" si="7"/>
        <v>0</v>
      </c>
      <c r="H73" s="41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7"/>
        <v>0</v>
      </c>
      <c r="E74" s="2">
        <f t="shared" si="7"/>
        <v>0</v>
      </c>
      <c r="H74" s="41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>
        <v>200</v>
      </c>
      <c r="D75" s="2">
        <f t="shared" si="7"/>
        <v>200</v>
      </c>
      <c r="E75" s="2">
        <f t="shared" si="7"/>
        <v>200</v>
      </c>
      <c r="H75" s="41">
        <f t="shared" si="6"/>
        <v>200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7"/>
        <v>0</v>
      </c>
      <c r="E76" s="2">
        <f t="shared" si="7"/>
        <v>0</v>
      </c>
      <c r="H76" s="41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7"/>
        <v>0</v>
      </c>
      <c r="E77" s="2">
        <f t="shared" si="7"/>
        <v>0</v>
      </c>
      <c r="H77" s="41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7"/>
        <v>0</v>
      </c>
      <c r="E78" s="2">
        <f t="shared" si="7"/>
        <v>0</v>
      </c>
      <c r="H78" s="41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</v>
      </c>
      <c r="D79" s="2">
        <f t="shared" si="7"/>
        <v>6000</v>
      </c>
      <c r="E79" s="2">
        <f t="shared" si="7"/>
        <v>6000</v>
      </c>
      <c r="H79" s="41">
        <f t="shared" si="6"/>
        <v>6000</v>
      </c>
    </row>
    <row r="80" spans="1:10" ht="15" hidden="1" customHeight="1" outlineLevel="1">
      <c r="A80" s="3">
        <v>5202</v>
      </c>
      <c r="B80" s="2" t="s">
        <v>172</v>
      </c>
      <c r="C80" s="2">
        <v>3000</v>
      </c>
      <c r="D80" s="2">
        <f t="shared" si="7"/>
        <v>3000</v>
      </c>
      <c r="E80" s="2">
        <f t="shared" si="7"/>
        <v>3000</v>
      </c>
      <c r="H80" s="41">
        <f t="shared" si="6"/>
        <v>3000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7"/>
        <v>0</v>
      </c>
      <c r="E81" s="2">
        <f t="shared" si="7"/>
        <v>0</v>
      </c>
      <c r="H81" s="41">
        <f t="shared" si="6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7"/>
        <v>0</v>
      </c>
      <c r="E82" s="2">
        <f t="shared" si="7"/>
        <v>0</v>
      </c>
      <c r="H82" s="41">
        <f t="shared" si="6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7"/>
        <v>0</v>
      </c>
      <c r="E83" s="2">
        <f t="shared" si="7"/>
        <v>0</v>
      </c>
      <c r="H83" s="41">
        <f t="shared" si="6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7"/>
        <v>0</v>
      </c>
      <c r="E84" s="2">
        <f t="shared" si="7"/>
        <v>0</v>
      </c>
      <c r="H84" s="41">
        <f t="shared" si="6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7"/>
        <v>0</v>
      </c>
      <c r="E85" s="2">
        <f t="shared" si="7"/>
        <v>0</v>
      </c>
      <c r="H85" s="41">
        <f t="shared" si="6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si="7"/>
        <v>0</v>
      </c>
      <c r="E86" s="2">
        <f t="shared" si="7"/>
        <v>0</v>
      </c>
      <c r="H86" s="41">
        <f t="shared" si="6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  <c r="H87" s="41">
        <f t="shared" si="6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  <c r="H88" s="41">
        <f t="shared" si="6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  <c r="H89" s="41">
        <f t="shared" si="6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  <c r="H90" s="41">
        <f t="shared" si="6"/>
        <v>0</v>
      </c>
    </row>
    <row r="91" spans="1:8" ht="15" hidden="1" customHeight="1" outlineLevel="1">
      <c r="A91" s="3">
        <v>5211</v>
      </c>
      <c r="B91" s="2" t="s">
        <v>23</v>
      </c>
      <c r="C91" s="2">
        <v>15000</v>
      </c>
      <c r="D91" s="2">
        <f t="shared" si="7"/>
        <v>15000</v>
      </c>
      <c r="E91" s="2">
        <f t="shared" si="7"/>
        <v>15000</v>
      </c>
      <c r="H91" s="41">
        <f t="shared" si="6"/>
        <v>15000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  <c r="H92" s="41">
        <f t="shared" si="6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  <c r="H93" s="41">
        <f t="shared" si="6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  <c r="H94" s="41">
        <f t="shared" si="6"/>
        <v>0</v>
      </c>
    </row>
    <row r="95" spans="1:8" ht="13.5" hidden="1" customHeight="1" outlineLevel="1">
      <c r="A95" s="3">
        <v>5302</v>
      </c>
      <c r="B95" s="2" t="s">
        <v>24</v>
      </c>
      <c r="C95" s="2">
        <v>8000</v>
      </c>
      <c r="D95" s="2">
        <f t="shared" si="7"/>
        <v>8000</v>
      </c>
      <c r="E95" s="2">
        <f t="shared" si="7"/>
        <v>8000</v>
      </c>
      <c r="H95" s="41">
        <f t="shared" si="6"/>
        <v>8000</v>
      </c>
    </row>
    <row r="96" spans="1:8" ht="13.5" hidden="1" customHeight="1" outlineLevel="1">
      <c r="A96" s="3">
        <v>5399</v>
      </c>
      <c r="B96" s="2" t="s">
        <v>183</v>
      </c>
      <c r="C96" s="2">
        <v>2000</v>
      </c>
      <c r="D96" s="2">
        <f t="shared" si="7"/>
        <v>2000</v>
      </c>
      <c r="E96" s="2">
        <f t="shared" si="7"/>
        <v>2000</v>
      </c>
      <c r="H96" s="41">
        <f t="shared" si="6"/>
        <v>2000</v>
      </c>
    </row>
    <row r="97" spans="1:10" collapsed="1">
      <c r="A97" s="19" t="s">
        <v>184</v>
      </c>
      <c r="B97" s="24"/>
      <c r="C97" s="21">
        <f>SUM(C98:C113)</f>
        <v>194709</v>
      </c>
      <c r="D97" s="21">
        <f>SUM(D98:D113)</f>
        <v>194709</v>
      </c>
      <c r="E97" s="21">
        <f>SUM(E98:E113)</f>
        <v>194709</v>
      </c>
      <c r="G97" s="39" t="s">
        <v>58</v>
      </c>
      <c r="H97" s="41">
        <f t="shared" si="6"/>
        <v>194709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110000</v>
      </c>
      <c r="D98" s="2">
        <f t="shared" ref="D98:E113" si="8">C98</f>
        <v>110000</v>
      </c>
      <c r="E98" s="2">
        <f t="shared" si="8"/>
        <v>110000</v>
      </c>
      <c r="H98" s="41">
        <f t="shared" ref="H98:H129" si="9">C98</f>
        <v>110000</v>
      </c>
    </row>
    <row r="99" spans="1:10" ht="15" hidden="1" customHeight="1" outlineLevel="1">
      <c r="A99" s="3">
        <v>6002</v>
      </c>
      <c r="B99" s="1" t="s">
        <v>185</v>
      </c>
      <c r="C99" s="2">
        <v>61000</v>
      </c>
      <c r="D99" s="2">
        <f t="shared" si="8"/>
        <v>61000</v>
      </c>
      <c r="E99" s="2">
        <f t="shared" si="8"/>
        <v>61000</v>
      </c>
      <c r="H99" s="41">
        <f t="shared" si="9"/>
        <v>61000</v>
      </c>
    </row>
    <row r="100" spans="1:10" ht="15" hidden="1" customHeight="1" outlineLevel="1">
      <c r="A100" s="3">
        <v>6003</v>
      </c>
      <c r="B100" s="1" t="s">
        <v>186</v>
      </c>
      <c r="C100" s="2">
        <v>23459</v>
      </c>
      <c r="D100" s="2">
        <f t="shared" si="8"/>
        <v>23459</v>
      </c>
      <c r="E100" s="2">
        <f t="shared" si="8"/>
        <v>23459</v>
      </c>
      <c r="H100" s="41">
        <f t="shared" si="9"/>
        <v>23459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  <c r="H101" s="41">
        <f t="shared" si="9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  <c r="H102" s="41">
        <f t="shared" si="9"/>
        <v>0</v>
      </c>
    </row>
    <row r="103" spans="1:10" hidden="1" outlineLevel="1">
      <c r="A103" s="3">
        <v>6006</v>
      </c>
      <c r="B103" s="1" t="s">
        <v>26</v>
      </c>
      <c r="C103" s="2">
        <v>250</v>
      </c>
      <c r="D103" s="2">
        <f t="shared" si="8"/>
        <v>250</v>
      </c>
      <c r="E103" s="2">
        <f t="shared" si="8"/>
        <v>250</v>
      </c>
      <c r="H103" s="41">
        <f t="shared" si="9"/>
        <v>250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  <c r="H104" s="41">
        <f t="shared" si="9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  <c r="H105" s="41">
        <f t="shared" si="9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  <c r="H106" s="41">
        <f t="shared" si="9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  <c r="H107" s="41">
        <f t="shared" si="9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  <c r="H108" s="41">
        <f t="shared" si="9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  <c r="H109" s="41">
        <f t="shared" si="9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  <c r="H110" s="41">
        <f t="shared" si="9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  <c r="H111" s="41">
        <f t="shared" si="9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  <c r="H112" s="41">
        <f t="shared" si="9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  <c r="H113" s="41">
        <f t="shared" si="9"/>
        <v>0</v>
      </c>
    </row>
    <row r="114" spans="1:10" collapsed="1">
      <c r="A114" s="165" t="s">
        <v>62</v>
      </c>
      <c r="B114" s="166"/>
      <c r="C114" s="26">
        <f>C115+C152+C177</f>
        <v>148750</v>
      </c>
      <c r="D114" s="26">
        <f>D115+D152+D177</f>
        <v>148750</v>
      </c>
      <c r="E114" s="26">
        <f>E115+E152+E177</f>
        <v>148750</v>
      </c>
      <c r="G114" s="39" t="s">
        <v>62</v>
      </c>
      <c r="H114" s="41">
        <f t="shared" si="9"/>
        <v>148750</v>
      </c>
      <c r="I114" s="42">
        <f>E114</f>
        <v>148750</v>
      </c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148750</v>
      </c>
      <c r="D115" s="23">
        <f>D116+D135</f>
        <v>148750</v>
      </c>
      <c r="E115" s="23">
        <f>E116+E135</f>
        <v>148750</v>
      </c>
      <c r="G115" s="39" t="s">
        <v>61</v>
      </c>
      <c r="H115" s="41">
        <f t="shared" si="9"/>
        <v>148750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70000</v>
      </c>
      <c r="D116" s="21">
        <f>D117+D120+D123+D126+D129+D132</f>
        <v>70000</v>
      </c>
      <c r="E116" s="21">
        <f>E117+E120+E123+E126+E129+E132</f>
        <v>70000</v>
      </c>
      <c r="G116" s="39" t="s">
        <v>583</v>
      </c>
      <c r="H116" s="41">
        <f t="shared" si="9"/>
        <v>70000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70000</v>
      </c>
      <c r="D117" s="2">
        <f>D118+D119</f>
        <v>70000</v>
      </c>
      <c r="E117" s="2">
        <f>E118+E119</f>
        <v>70000</v>
      </c>
      <c r="H117" s="41">
        <f t="shared" si="9"/>
        <v>70000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9"/>
        <v>0</v>
      </c>
    </row>
    <row r="119" spans="1:10" ht="15" hidden="1" customHeight="1" outlineLevel="2">
      <c r="A119" s="130"/>
      <c r="B119" s="129" t="s">
        <v>860</v>
      </c>
      <c r="C119" s="128">
        <v>70000</v>
      </c>
      <c r="D119" s="128">
        <f>C119</f>
        <v>70000</v>
      </c>
      <c r="E119" s="128">
        <f>D119</f>
        <v>70000</v>
      </c>
      <c r="H119" s="41">
        <f t="shared" si="9"/>
        <v>70000</v>
      </c>
    </row>
    <row r="120" spans="1:10" ht="15" hidden="1" customHeight="1" outlineLevel="1">
      <c r="A120" s="3">
        <v>7001</v>
      </c>
      <c r="B120" s="1" t="s">
        <v>197</v>
      </c>
      <c r="C120" s="2"/>
      <c r="D120" s="2">
        <f>D121+D122</f>
        <v>0</v>
      </c>
      <c r="E120" s="2">
        <f>E121+E122</f>
        <v>0</v>
      </c>
      <c r="H120" s="41">
        <f t="shared" si="9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9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9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9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9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9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9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9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9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9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ref="H130:H161" si="10">C130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si="10"/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0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0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0"/>
        <v>0</v>
      </c>
    </row>
    <row r="135" spans="1:10" collapsed="1">
      <c r="A135" s="162" t="s">
        <v>202</v>
      </c>
      <c r="B135" s="163"/>
      <c r="C135" s="21">
        <f>C136+C140+C143+C146+C149</f>
        <v>78750</v>
      </c>
      <c r="D135" s="21">
        <f>D136+D140+D143+D146+D149</f>
        <v>78750</v>
      </c>
      <c r="E135" s="21">
        <f>E136+E140+E143+E146+E149</f>
        <v>78750</v>
      </c>
      <c r="G135" s="39" t="s">
        <v>584</v>
      </c>
      <c r="H135" s="41">
        <f t="shared" si="10"/>
        <v>78750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78750</v>
      </c>
      <c r="D136" s="2">
        <f>D137+D138+D139</f>
        <v>78750</v>
      </c>
      <c r="E136" s="2">
        <f>E137+E138+E139</f>
        <v>78750</v>
      </c>
      <c r="H136" s="41">
        <f t="shared" si="10"/>
        <v>78750</v>
      </c>
    </row>
    <row r="137" spans="1:10" ht="15" hidden="1" customHeight="1" outlineLevel="2">
      <c r="A137" s="130"/>
      <c r="B137" s="129" t="s">
        <v>855</v>
      </c>
      <c r="C137" s="128">
        <v>0</v>
      </c>
      <c r="D137" s="128">
        <f t="shared" ref="D137:E139" si="11">C137</f>
        <v>0</v>
      </c>
      <c r="E137" s="128">
        <f t="shared" si="11"/>
        <v>0</v>
      </c>
      <c r="H137" s="41">
        <f t="shared" si="10"/>
        <v>0</v>
      </c>
    </row>
    <row r="138" spans="1:10" ht="15" hidden="1" customHeight="1" outlineLevel="2">
      <c r="A138" s="130"/>
      <c r="B138" s="129" t="s">
        <v>862</v>
      </c>
      <c r="C138" s="128">
        <v>75000</v>
      </c>
      <c r="D138" s="128">
        <f t="shared" si="11"/>
        <v>75000</v>
      </c>
      <c r="E138" s="128">
        <f t="shared" si="11"/>
        <v>75000</v>
      </c>
      <c r="H138" s="41">
        <f t="shared" si="10"/>
        <v>75000</v>
      </c>
    </row>
    <row r="139" spans="1:10" ht="15" hidden="1" customHeight="1" outlineLevel="2">
      <c r="A139" s="130"/>
      <c r="B139" s="129" t="s">
        <v>861</v>
      </c>
      <c r="C139" s="128">
        <v>3750</v>
      </c>
      <c r="D139" s="128">
        <f t="shared" si="11"/>
        <v>3750</v>
      </c>
      <c r="E139" s="128">
        <f t="shared" si="11"/>
        <v>3750</v>
      </c>
      <c r="H139" s="41">
        <f t="shared" si="10"/>
        <v>3750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0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0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0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0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0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0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0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0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0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0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0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0"/>
        <v>0</v>
      </c>
    </row>
    <row r="152" spans="1:10" collapsed="1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0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0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0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0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0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0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0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0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0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0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ref="H162:H178" si="12">C162</f>
        <v>0</v>
      </c>
    </row>
    <row r="163" spans="1:10" collapsed="1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2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2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2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2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2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2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2"/>
        <v>0</v>
      </c>
    </row>
    <row r="170" spans="1:10" collapsed="1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2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2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2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2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2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2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2"/>
        <v>0</v>
      </c>
    </row>
    <row r="177" spans="1:10" collapsed="1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2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2"/>
        <v>0</v>
      </c>
      <c r="I178" s="42"/>
      <c r="J178" s="40" t="b">
        <f>AND(H178=I178)</f>
        <v>1</v>
      </c>
    </row>
    <row r="179" spans="1:10" hidden="1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 t="shared" ref="D224:E227" si="17">C224</f>
        <v>0</v>
      </c>
      <c r="E224" s="127">
        <f t="shared" si="17"/>
        <v>0</v>
      </c>
    </row>
    <row r="225" spans="1:5" hidden="1" outlineLevel="3">
      <c r="A225" s="90"/>
      <c r="B225" s="89" t="s">
        <v>833</v>
      </c>
      <c r="C225" s="127"/>
      <c r="D225" s="127">
        <f t="shared" si="17"/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 t="shared" ref="D230:E232" si="18">C230</f>
        <v>0</v>
      </c>
      <c r="E230" s="127">
        <f t="shared" si="18"/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hidden="1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 t="shared" ref="D245:E249" si="20">C245</f>
        <v>0</v>
      </c>
      <c r="E245" s="127">
        <f t="shared" si="20"/>
        <v>0</v>
      </c>
    </row>
    <row r="246" spans="1:10" hidden="1" outlineLevel="3">
      <c r="A246" s="90"/>
      <c r="B246" s="89" t="s">
        <v>821</v>
      </c>
      <c r="C246" s="127"/>
      <c r="D246" s="127">
        <f t="shared" si="20"/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61" t="s">
        <v>67</v>
      </c>
      <c r="B256" s="161"/>
      <c r="C256" s="161"/>
      <c r="D256" s="144" t="s">
        <v>853</v>
      </c>
      <c r="E256" s="144" t="s">
        <v>852</v>
      </c>
      <c r="G256" s="47" t="s">
        <v>589</v>
      </c>
      <c r="H256" s="48">
        <f>C257+C559</f>
        <v>446609</v>
      </c>
      <c r="I256" s="49">
        <f>I257+I559</f>
        <v>453809</v>
      </c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297459</v>
      </c>
      <c r="D257" s="37">
        <f>D258+D550</f>
        <v>304659</v>
      </c>
      <c r="E257" s="37">
        <f>E258+E550</f>
        <v>304659</v>
      </c>
      <c r="G257" s="39" t="s">
        <v>60</v>
      </c>
      <c r="H257" s="41">
        <f t="shared" ref="H257:H320" si="21">C257</f>
        <v>297459</v>
      </c>
      <c r="I257" s="42">
        <f>E257</f>
        <v>304659</v>
      </c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287141</v>
      </c>
      <c r="D258" s="36">
        <f>D259+D339+D483+D547</f>
        <v>294341</v>
      </c>
      <c r="E258" s="36">
        <f>E259+E339+E483+E547</f>
        <v>294341</v>
      </c>
      <c r="G258" s="39" t="s">
        <v>57</v>
      </c>
      <c r="H258" s="41">
        <f t="shared" si="21"/>
        <v>287141</v>
      </c>
      <c r="I258" s="42"/>
      <c r="J258" s="40" t="b">
        <f>AND(H258=I258)</f>
        <v>0</v>
      </c>
    </row>
    <row r="259" spans="1:10">
      <c r="A259" s="151" t="s">
        <v>267</v>
      </c>
      <c r="B259" s="152"/>
      <c r="C259" s="33">
        <f>C260+C263+C314</f>
        <v>181437</v>
      </c>
      <c r="D259" s="33">
        <f>D260+D263+D314</f>
        <v>188637</v>
      </c>
      <c r="E259" s="33">
        <f>E260+E263+E314</f>
        <v>188637</v>
      </c>
      <c r="G259" s="39" t="s">
        <v>590</v>
      </c>
      <c r="H259" s="41">
        <f t="shared" si="21"/>
        <v>181437</v>
      </c>
      <c r="I259" s="42"/>
      <c r="J259" s="40" t="b">
        <f>AND(H259=I259)</f>
        <v>0</v>
      </c>
    </row>
    <row r="260" spans="1:10" hidden="1" outlineLevel="1">
      <c r="A260" s="147" t="s">
        <v>268</v>
      </c>
      <c r="B260" s="148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hidden="1" outlineLevel="1">
      <c r="A263" s="147" t="s">
        <v>269</v>
      </c>
      <c r="B263" s="148"/>
      <c r="C263" s="32">
        <f>C264+C265+C289+C296+C305+C308</f>
        <v>179709</v>
      </c>
      <c r="D263" s="32">
        <f>D264+D265+D289+D296+D298+D302+D305+D308+D313</f>
        <v>186909</v>
      </c>
      <c r="E263" s="32">
        <f>E264+E265+E289+E296+E298+E302+E305+E308+E313</f>
        <v>186909</v>
      </c>
      <c r="H263" s="41">
        <f t="shared" si="21"/>
        <v>179709</v>
      </c>
    </row>
    <row r="264" spans="1:10" hidden="1" outlineLevel="2">
      <c r="A264" s="6">
        <v>1101</v>
      </c>
      <c r="B264" s="4" t="s">
        <v>34</v>
      </c>
      <c r="C264" s="5">
        <v>87259</v>
      </c>
      <c r="D264" s="5">
        <f>C264</f>
        <v>87259</v>
      </c>
      <c r="E264" s="5">
        <v>84259</v>
      </c>
      <c r="H264" s="41">
        <f t="shared" si="21"/>
        <v>87259</v>
      </c>
    </row>
    <row r="265" spans="1:10" hidden="1" outlineLevel="2">
      <c r="A265" s="6">
        <v>1101</v>
      </c>
      <c r="B265" s="4" t="s">
        <v>35</v>
      </c>
      <c r="C265" s="5">
        <v>65000</v>
      </c>
      <c r="D265" s="5">
        <v>65000</v>
      </c>
      <c r="E265" s="5">
        <v>65000</v>
      </c>
      <c r="H265" s="41">
        <f t="shared" si="21"/>
        <v>65000</v>
      </c>
    </row>
    <row r="266" spans="1:10" hidden="1" outlineLevel="3">
      <c r="A266" s="29"/>
      <c r="B266" s="28" t="s">
        <v>218</v>
      </c>
      <c r="C266" s="30"/>
      <c r="D266" s="30">
        <f t="shared" ref="D266:E288" si="22">C266</f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si="22"/>
        <v>0</v>
      </c>
      <c r="E283" s="30">
        <f t="shared" si="22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2"/>
        <v>0</v>
      </c>
      <c r="E284" s="30">
        <f t="shared" si="22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2"/>
        <v>0</v>
      </c>
      <c r="E285" s="30">
        <f t="shared" si="22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2"/>
        <v>0</v>
      </c>
      <c r="E286" s="30">
        <f t="shared" si="22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2"/>
        <v>0</v>
      </c>
      <c r="E287" s="30">
        <f t="shared" si="22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2"/>
        <v>0</v>
      </c>
      <c r="E288" s="30">
        <f t="shared" si="22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1200</v>
      </c>
      <c r="D289" s="5">
        <v>1200</v>
      </c>
      <c r="E289" s="5">
        <v>1200</v>
      </c>
      <c r="H289" s="41">
        <f t="shared" si="21"/>
        <v>1200</v>
      </c>
    </row>
    <row r="290" spans="1:8" hidden="1" outlineLevel="3">
      <c r="A290" s="29"/>
      <c r="B290" s="28" t="s">
        <v>241</v>
      </c>
      <c r="C290" s="30"/>
      <c r="D290" s="30">
        <f t="shared" ref="D290:E295" si="23">C290</f>
        <v>0</v>
      </c>
      <c r="E290" s="30">
        <f t="shared" si="23"/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si="23"/>
        <v>0</v>
      </c>
      <c r="E291" s="30">
        <f t="shared" si="23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3"/>
        <v>0</v>
      </c>
      <c r="E292" s="30">
        <f t="shared" si="23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3"/>
        <v>0</v>
      </c>
      <c r="E293" s="30">
        <f t="shared" si="23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3"/>
        <v>0</v>
      </c>
      <c r="E294" s="30">
        <f t="shared" si="23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3"/>
        <v>0</v>
      </c>
      <c r="E295" s="30">
        <f t="shared" si="23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v>7200</v>
      </c>
      <c r="D298" s="5">
        <v>7200</v>
      </c>
      <c r="E298" s="5">
        <v>7200</v>
      </c>
      <c r="H298" s="41">
        <f t="shared" si="21"/>
        <v>7200</v>
      </c>
    </row>
    <row r="299" spans="1:8" hidden="1" outlineLevel="3">
      <c r="A299" s="29"/>
      <c r="B299" s="28" t="s">
        <v>248</v>
      </c>
      <c r="C299" s="30"/>
      <c r="D299" s="30">
        <f t="shared" ref="D299:E301" si="24">C299</f>
        <v>0</v>
      </c>
      <c r="E299" s="30">
        <f t="shared" si="24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1700</v>
      </c>
      <c r="D305" s="5">
        <f>SUM(D306:D307)</f>
        <v>1700</v>
      </c>
      <c r="E305" s="5">
        <f>SUM(E306:E307)</f>
        <v>1700</v>
      </c>
      <c r="H305" s="41">
        <f t="shared" si="21"/>
        <v>1700</v>
      </c>
    </row>
    <row r="306" spans="1:8" hidden="1" outlineLevel="3">
      <c r="A306" s="29"/>
      <c r="B306" s="28" t="s">
        <v>254</v>
      </c>
      <c r="C306" s="30">
        <v>1700</v>
      </c>
      <c r="D306" s="30">
        <f>C306</f>
        <v>1700</v>
      </c>
      <c r="E306" s="30">
        <f>D306</f>
        <v>1700</v>
      </c>
      <c r="H306" s="41">
        <f t="shared" si="21"/>
        <v>1700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24250</v>
      </c>
      <c r="D308" s="5">
        <v>24250</v>
      </c>
      <c r="E308" s="5">
        <v>27250</v>
      </c>
      <c r="H308" s="41">
        <f t="shared" si="21"/>
        <v>24250</v>
      </c>
    </row>
    <row r="309" spans="1:8" hidden="1" outlineLevel="3">
      <c r="A309" s="29"/>
      <c r="B309" s="28" t="s">
        <v>256</v>
      </c>
      <c r="C309" s="30"/>
      <c r="D309" s="30">
        <f t="shared" ref="D309:E313" si="25">C309</f>
        <v>0</v>
      </c>
      <c r="E309" s="30">
        <f t="shared" si="25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 t="shared" si="25"/>
        <v>0</v>
      </c>
      <c r="E313" s="5">
        <f t="shared" si="25"/>
        <v>0</v>
      </c>
      <c r="H313" s="41">
        <f t="shared" si="21"/>
        <v>0</v>
      </c>
    </row>
    <row r="314" spans="1:8" hidden="1" outlineLevel="1">
      <c r="A314" s="147" t="s">
        <v>601</v>
      </c>
      <c r="B314" s="14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 t="shared" ref="D316:E324" si="26">C316</f>
        <v>0</v>
      </c>
      <c r="E316" s="30">
        <f t="shared" si="26"/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si="26"/>
        <v>0</v>
      </c>
      <c r="E317" s="30">
        <f t="shared" si="26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ref="H321:H384" si="27">C321</f>
        <v>0</v>
      </c>
    </row>
    <row r="322" spans="1:8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si="27"/>
        <v>0</v>
      </c>
    </row>
    <row r="323" spans="1:8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7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7"/>
        <v>0</v>
      </c>
    </row>
    <row r="332" spans="1:8" hidden="1" outlineLevel="3">
      <c r="A332" s="29"/>
      <c r="B332" s="28" t="s">
        <v>256</v>
      </c>
      <c r="C332" s="30"/>
      <c r="D332" s="30">
        <f t="shared" ref="D332:E338" si="28">C332</f>
        <v>0</v>
      </c>
      <c r="E332" s="30">
        <f t="shared" si="28"/>
        <v>0</v>
      </c>
      <c r="H332" s="41">
        <f t="shared" si="27"/>
        <v>0</v>
      </c>
    </row>
    <row r="333" spans="1:8" hidden="1" outlineLevel="3">
      <c r="A333" s="29"/>
      <c r="B333" s="28" t="s">
        <v>257</v>
      </c>
      <c r="C333" s="30"/>
      <c r="D333" s="30">
        <f t="shared" si="28"/>
        <v>0</v>
      </c>
      <c r="E333" s="30">
        <f t="shared" si="28"/>
        <v>0</v>
      </c>
      <c r="H333" s="41">
        <f t="shared" si="27"/>
        <v>0</v>
      </c>
    </row>
    <row r="334" spans="1:8" hidden="1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hidden="1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1">
        <f t="shared" si="27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1">
        <f t="shared" si="27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1">
        <f t="shared" si="27"/>
        <v>0</v>
      </c>
    </row>
    <row r="339" spans="1:10" collapsed="1">
      <c r="A339" s="151" t="s">
        <v>270</v>
      </c>
      <c r="B339" s="152"/>
      <c r="C339" s="33">
        <f>C340+C444+C482</f>
        <v>104130</v>
      </c>
      <c r="D339" s="33">
        <f>D340+D444+D482</f>
        <v>104130</v>
      </c>
      <c r="E339" s="33">
        <f>E340+E444+E482</f>
        <v>104130</v>
      </c>
      <c r="G339" s="39" t="s">
        <v>591</v>
      </c>
      <c r="H339" s="41">
        <f t="shared" si="27"/>
        <v>104130</v>
      </c>
      <c r="I339" s="42"/>
      <c r="J339" s="40" t="b">
        <f>AND(H339=I339)</f>
        <v>0</v>
      </c>
    </row>
    <row r="340" spans="1:10" hidden="1" outlineLevel="1">
      <c r="A340" s="147" t="s">
        <v>271</v>
      </c>
      <c r="B340" s="148"/>
      <c r="C340" s="32">
        <f>C341+C342+C343+C344+C347+C348+C353+C356+C357+C362+C367+C368+C371+C372+C373+C376+C377+C378+C382+C388+C391+C392+C395+C398+C399+C404+C407+C408+C409+C412+C415+C416+C419+C420+C421+C422+C429+C443</f>
        <v>95630</v>
      </c>
      <c r="D340" s="32">
        <f>D341+D342+D343+D344+D347+D348+D353+D356+D357+D362+D367+BH290668+D371+D372+D373+D376+D377+D378+D382+D388+D391+D392+D395+D398+D399+D404+D407+D408+D409+D412+D415+D416+D419+D420+D421+D422+D429+D443</f>
        <v>95630</v>
      </c>
      <c r="E340" s="32">
        <f>E341+E342+E343+E344+E347+E348+E353+E356+E357+E362+E367+BI290668+E371+E372+E373+E376+E377+E378+E382+E388+E391+E392+E395+E398+E399+E404+E407+E408+E409+E412+E415+E416+E419+E420+E421+E422+E429+E443</f>
        <v>95630</v>
      </c>
      <c r="H340" s="41">
        <f t="shared" si="27"/>
        <v>95630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 t="shared" ref="D341:E343" si="29">C341</f>
        <v>0</v>
      </c>
      <c r="E341" s="5">
        <f t="shared" si="29"/>
        <v>0</v>
      </c>
      <c r="H341" s="41">
        <f t="shared" si="27"/>
        <v>0</v>
      </c>
    </row>
    <row r="342" spans="1:10" hidden="1" outlineLevel="2">
      <c r="A342" s="6">
        <v>2201</v>
      </c>
      <c r="B342" s="4" t="s">
        <v>40</v>
      </c>
      <c r="C342" s="5">
        <v>700</v>
      </c>
      <c r="D342" s="5">
        <f t="shared" si="29"/>
        <v>700</v>
      </c>
      <c r="E342" s="5">
        <f t="shared" si="29"/>
        <v>700</v>
      </c>
      <c r="H342" s="41">
        <f t="shared" si="27"/>
        <v>700</v>
      </c>
    </row>
    <row r="343" spans="1:10" hidden="1" outlineLevel="2">
      <c r="A343" s="6">
        <v>2201</v>
      </c>
      <c r="B343" s="4" t="s">
        <v>41</v>
      </c>
      <c r="C343" s="5">
        <v>18000</v>
      </c>
      <c r="D343" s="5">
        <f t="shared" si="29"/>
        <v>18000</v>
      </c>
      <c r="E343" s="5">
        <f t="shared" si="29"/>
        <v>18000</v>
      </c>
      <c r="H343" s="41">
        <f t="shared" si="27"/>
        <v>18000</v>
      </c>
    </row>
    <row r="344" spans="1:10" hidden="1" outlineLevel="2">
      <c r="A344" s="6">
        <v>2201</v>
      </c>
      <c r="B344" s="4" t="s">
        <v>273</v>
      </c>
      <c r="C344" s="5">
        <f>SUM(C345:C346)</f>
        <v>2000</v>
      </c>
      <c r="D344" s="5">
        <f>SUM(D345:D346)</f>
        <v>2000</v>
      </c>
      <c r="E344" s="5">
        <f>SUM(E345:E346)</f>
        <v>2000</v>
      </c>
      <c r="H344" s="41">
        <f t="shared" si="27"/>
        <v>2000</v>
      </c>
    </row>
    <row r="345" spans="1:10" hidden="1" outlineLevel="3">
      <c r="A345" s="29"/>
      <c r="B345" s="28" t="s">
        <v>274</v>
      </c>
      <c r="C345" s="30">
        <v>2000</v>
      </c>
      <c r="D345" s="30">
        <f t="shared" ref="D345:E347" si="30">C345</f>
        <v>2000</v>
      </c>
      <c r="E345" s="30">
        <f t="shared" si="30"/>
        <v>2000</v>
      </c>
      <c r="H345" s="41">
        <f t="shared" si="27"/>
        <v>2000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0"/>
        <v>0</v>
      </c>
      <c r="E346" s="30">
        <f t="shared" si="30"/>
        <v>0</v>
      </c>
      <c r="H346" s="41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  <c r="H347" s="41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7"/>
        <v>18000</v>
      </c>
    </row>
    <row r="349" spans="1:10" hidden="1" outlineLevel="3">
      <c r="A349" s="29"/>
      <c r="B349" s="28" t="s">
        <v>278</v>
      </c>
      <c r="C349" s="30">
        <v>18000</v>
      </c>
      <c r="D349" s="30">
        <f t="shared" ref="D349:E352" si="31">C349</f>
        <v>18000</v>
      </c>
      <c r="E349" s="30">
        <f t="shared" si="31"/>
        <v>18000</v>
      </c>
      <c r="H349" s="41">
        <f t="shared" si="27"/>
        <v>18000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si="31"/>
        <v>0</v>
      </c>
      <c r="E350" s="30">
        <f t="shared" si="31"/>
        <v>0</v>
      </c>
      <c r="H350" s="41">
        <f t="shared" si="27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  <c r="H351" s="41">
        <f t="shared" si="27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  <c r="H352" s="41">
        <f t="shared" si="27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7"/>
        <v>400</v>
      </c>
    </row>
    <row r="354" spans="1:8" hidden="1" outlineLevel="3">
      <c r="A354" s="29"/>
      <c r="B354" s="28" t="s">
        <v>42</v>
      </c>
      <c r="C354" s="30">
        <v>400</v>
      </c>
      <c r="D354" s="30">
        <f t="shared" ref="D354:E356" si="32">C354</f>
        <v>400</v>
      </c>
      <c r="E354" s="30">
        <f t="shared" si="32"/>
        <v>400</v>
      </c>
      <c r="H354" s="41">
        <f t="shared" si="27"/>
        <v>400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  <c r="H355" s="41">
        <f t="shared" si="27"/>
        <v>0</v>
      </c>
    </row>
    <row r="356" spans="1:8" hidden="1" outlineLevel="2">
      <c r="A356" s="6">
        <v>2201</v>
      </c>
      <c r="B356" s="4" t="s">
        <v>284</v>
      </c>
      <c r="C356" s="5">
        <v>2500</v>
      </c>
      <c r="D356" s="5">
        <f t="shared" si="32"/>
        <v>2500</v>
      </c>
      <c r="E356" s="5">
        <f t="shared" si="32"/>
        <v>2500</v>
      </c>
      <c r="H356" s="41">
        <f t="shared" si="27"/>
        <v>2500</v>
      </c>
    </row>
    <row r="357" spans="1:8" hidden="1" outlineLevel="2">
      <c r="A357" s="6">
        <v>2201</v>
      </c>
      <c r="B357" s="4" t="s">
        <v>285</v>
      </c>
      <c r="C357" s="5">
        <f>SUM(C358:C361)</f>
        <v>1500</v>
      </c>
      <c r="D357" s="5">
        <f>SUM(D358:D361)</f>
        <v>1500</v>
      </c>
      <c r="E357" s="5">
        <f>SUM(E358:E361)</f>
        <v>1500</v>
      </c>
      <c r="H357" s="41">
        <f t="shared" si="27"/>
        <v>1500</v>
      </c>
    </row>
    <row r="358" spans="1:8" hidden="1" outlineLevel="3">
      <c r="A358" s="29"/>
      <c r="B358" s="28" t="s">
        <v>286</v>
      </c>
      <c r="C358" s="30">
        <v>1500</v>
      </c>
      <c r="D358" s="30">
        <f t="shared" ref="D358:E361" si="33">C358</f>
        <v>1500</v>
      </c>
      <c r="E358" s="30">
        <f t="shared" si="33"/>
        <v>1500</v>
      </c>
      <c r="H358" s="41">
        <f t="shared" si="27"/>
        <v>1500</v>
      </c>
    </row>
    <row r="359" spans="1:8" hidden="1" outlineLevel="3">
      <c r="A359" s="29"/>
      <c r="B359" s="28" t="s">
        <v>287</v>
      </c>
      <c r="C359" s="30"/>
      <c r="D359" s="30">
        <f t="shared" si="33"/>
        <v>0</v>
      </c>
      <c r="E359" s="30">
        <f t="shared" si="33"/>
        <v>0</v>
      </c>
      <c r="H359" s="41">
        <f t="shared" si="27"/>
        <v>0</v>
      </c>
    </row>
    <row r="360" spans="1:8" hidden="1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  <c r="H360" s="41">
        <f t="shared" si="27"/>
        <v>0</v>
      </c>
    </row>
    <row r="361" spans="1:8" hidden="1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  <c r="H361" s="41">
        <f t="shared" si="27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8000</v>
      </c>
      <c r="H362" s="41">
        <f t="shared" si="27"/>
        <v>8000</v>
      </c>
    </row>
    <row r="363" spans="1:8" hidden="1" outlineLevel="3">
      <c r="A363" s="29"/>
      <c r="B363" s="28" t="s">
        <v>291</v>
      </c>
      <c r="C363" s="30"/>
      <c r="D363" s="30">
        <f t="shared" ref="D363:E367" si="34">C363</f>
        <v>0</v>
      </c>
      <c r="E363" s="30">
        <f t="shared" si="34"/>
        <v>0</v>
      </c>
      <c r="H363" s="41">
        <f t="shared" si="27"/>
        <v>0</v>
      </c>
    </row>
    <row r="364" spans="1:8" hidden="1" outlineLevel="3">
      <c r="A364" s="29"/>
      <c r="B364" s="28" t="s">
        <v>292</v>
      </c>
      <c r="C364" s="30">
        <v>8000</v>
      </c>
      <c r="D364" s="30">
        <f t="shared" si="34"/>
        <v>8000</v>
      </c>
      <c r="E364" s="30">
        <f t="shared" si="34"/>
        <v>8000</v>
      </c>
      <c r="H364" s="41">
        <f t="shared" si="27"/>
        <v>8000</v>
      </c>
    </row>
    <row r="365" spans="1:8" hidden="1" outlineLevel="3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  <c r="H365" s="41">
        <f t="shared" si="27"/>
        <v>0</v>
      </c>
    </row>
    <row r="366" spans="1:8" hidden="1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  <c r="H366" s="41">
        <f t="shared" si="27"/>
        <v>0</v>
      </c>
    </row>
    <row r="367" spans="1:8" hidden="1" outlineLevel="2">
      <c r="A367" s="6">
        <v>2201</v>
      </c>
      <c r="B367" s="4" t="s">
        <v>43</v>
      </c>
      <c r="C367" s="5">
        <v>300</v>
      </c>
      <c r="D367" s="5">
        <f t="shared" si="34"/>
        <v>300</v>
      </c>
      <c r="E367" s="5">
        <f t="shared" si="34"/>
        <v>300</v>
      </c>
      <c r="H367" s="41">
        <f t="shared" si="27"/>
        <v>300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  <c r="H369" s="41">
        <f t="shared" si="27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  <c r="H370" s="41">
        <f t="shared" si="27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5"/>
        <v>0</v>
      </c>
      <c r="E371" s="5">
        <f t="shared" si="35"/>
        <v>0</v>
      </c>
      <c r="H371" s="41">
        <f t="shared" si="27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5"/>
        <v>0</v>
      </c>
      <c r="E372" s="5">
        <f t="shared" si="35"/>
        <v>0</v>
      </c>
      <c r="H372" s="41">
        <f t="shared" si="27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7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  <c r="H374" s="41">
        <f t="shared" si="27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  <c r="H375" s="41">
        <f t="shared" si="27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  <c r="H376" s="41">
        <f t="shared" si="27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6"/>
        <v>0</v>
      </c>
      <c r="E377" s="5">
        <f t="shared" si="36"/>
        <v>0</v>
      </c>
      <c r="H377" s="41">
        <f t="shared" si="27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1500</v>
      </c>
      <c r="D378" s="5">
        <f>SUM(D379:D381)</f>
        <v>1500</v>
      </c>
      <c r="E378" s="5">
        <f>SUM(E379:E381)</f>
        <v>1500</v>
      </c>
      <c r="H378" s="41">
        <f t="shared" si="27"/>
        <v>1500</v>
      </c>
    </row>
    <row r="379" spans="1:8" hidden="1" outlineLevel="3">
      <c r="A379" s="29"/>
      <c r="B379" s="28" t="s">
        <v>46</v>
      </c>
      <c r="C379" s="30">
        <v>1500</v>
      </c>
      <c r="D379" s="30">
        <f t="shared" ref="D379:E381" si="37">C379</f>
        <v>1500</v>
      </c>
      <c r="E379" s="30">
        <f t="shared" si="37"/>
        <v>1500</v>
      </c>
      <c r="H379" s="41">
        <f t="shared" si="27"/>
        <v>1500</v>
      </c>
    </row>
    <row r="380" spans="1:8" hidden="1" outlineLevel="3">
      <c r="A380" s="29"/>
      <c r="B380" s="28" t="s">
        <v>113</v>
      </c>
      <c r="C380" s="30"/>
      <c r="D380" s="30">
        <f t="shared" si="37"/>
        <v>0</v>
      </c>
      <c r="E380" s="30">
        <f t="shared" si="37"/>
        <v>0</v>
      </c>
      <c r="H380" s="41">
        <f t="shared" si="27"/>
        <v>0</v>
      </c>
    </row>
    <row r="381" spans="1:8" hidden="1" outlineLevel="3">
      <c r="A381" s="29"/>
      <c r="B381" s="28" t="s">
        <v>47</v>
      </c>
      <c r="C381" s="30"/>
      <c r="D381" s="30">
        <f t="shared" si="37"/>
        <v>0</v>
      </c>
      <c r="E381" s="30">
        <f t="shared" si="37"/>
        <v>0</v>
      </c>
      <c r="H381" s="41">
        <f t="shared" si="27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7"/>
        <v>0</v>
      </c>
    </row>
    <row r="383" spans="1:8" hidden="1" outlineLevel="3">
      <c r="A383" s="29"/>
      <c r="B383" s="28" t="s">
        <v>304</v>
      </c>
      <c r="C383" s="30"/>
      <c r="D383" s="30">
        <f t="shared" ref="D383:E387" si="38">C383</f>
        <v>0</v>
      </c>
      <c r="E383" s="30">
        <f t="shared" si="38"/>
        <v>0</v>
      </c>
      <c r="H383" s="41">
        <f t="shared" si="27"/>
        <v>0</v>
      </c>
    </row>
    <row r="384" spans="1:8" hidden="1" outlineLevel="3">
      <c r="A384" s="29"/>
      <c r="B384" s="28" t="s">
        <v>305</v>
      </c>
      <c r="C384" s="30"/>
      <c r="D384" s="30">
        <f t="shared" si="38"/>
        <v>0</v>
      </c>
      <c r="E384" s="30">
        <f t="shared" si="38"/>
        <v>0</v>
      </c>
      <c r="H384" s="41">
        <f t="shared" si="27"/>
        <v>0</v>
      </c>
    </row>
    <row r="385" spans="1:8" hidden="1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  <c r="H385" s="41">
        <f t="shared" ref="H385:H448" si="39">C385</f>
        <v>0</v>
      </c>
    </row>
    <row r="386" spans="1:8" hidden="1" outlineLevel="3">
      <c r="A386" s="29"/>
      <c r="B386" s="28" t="s">
        <v>307</v>
      </c>
      <c r="C386" s="30"/>
      <c r="D386" s="30">
        <f t="shared" si="38"/>
        <v>0</v>
      </c>
      <c r="E386" s="30">
        <f t="shared" si="38"/>
        <v>0</v>
      </c>
      <c r="H386" s="41">
        <f t="shared" si="39"/>
        <v>0</v>
      </c>
    </row>
    <row r="387" spans="1:8" hidden="1" outlineLevel="3">
      <c r="A387" s="29"/>
      <c r="B387" s="28" t="s">
        <v>308</v>
      </c>
      <c r="C387" s="30"/>
      <c r="D387" s="30">
        <f t="shared" si="38"/>
        <v>0</v>
      </c>
      <c r="E387" s="30">
        <f t="shared" si="38"/>
        <v>0</v>
      </c>
      <c r="H387" s="41">
        <f t="shared" si="39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39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0">C389</f>
        <v>0</v>
      </c>
      <c r="E389" s="30">
        <f t="shared" si="40"/>
        <v>0</v>
      </c>
      <c r="H389" s="41">
        <f t="shared" si="39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  <c r="H390" s="41">
        <f t="shared" si="39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1">
        <f t="shared" si="39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800</v>
      </c>
      <c r="D392" s="5">
        <f>SUM(D393:D394)</f>
        <v>800</v>
      </c>
      <c r="E392" s="5">
        <f>SUM(E393:E394)</f>
        <v>800</v>
      </c>
      <c r="H392" s="41">
        <f t="shared" si="39"/>
        <v>800</v>
      </c>
    </row>
    <row r="393" spans="1:8" hidden="1" outlineLevel="3">
      <c r="A393" s="29"/>
      <c r="B393" s="28" t="s">
        <v>313</v>
      </c>
      <c r="C393" s="30">
        <v>400</v>
      </c>
      <c r="D393" s="30">
        <f>C393</f>
        <v>400</v>
      </c>
      <c r="E393" s="30">
        <f>D393</f>
        <v>400</v>
      </c>
      <c r="H393" s="41">
        <f t="shared" si="39"/>
        <v>400</v>
      </c>
    </row>
    <row r="394" spans="1:8" hidden="1" outlineLevel="3">
      <c r="A394" s="29"/>
      <c r="B394" s="28" t="s">
        <v>314</v>
      </c>
      <c r="C394" s="30">
        <v>400</v>
      </c>
      <c r="D394" s="30">
        <f>C394</f>
        <v>400</v>
      </c>
      <c r="E394" s="30">
        <f>D394</f>
        <v>400</v>
      </c>
      <c r="H394" s="41">
        <f t="shared" si="39"/>
        <v>400</v>
      </c>
    </row>
    <row r="395" spans="1:8" hidden="1" outlineLevel="2">
      <c r="A395" s="6">
        <v>2201</v>
      </c>
      <c r="B395" s="4" t="s">
        <v>115</v>
      </c>
      <c r="C395" s="5">
        <f>SUM(C396:C397)</f>
        <v>150</v>
      </c>
      <c r="D395" s="5">
        <f>SUM(D396:D397)</f>
        <v>150</v>
      </c>
      <c r="E395" s="5">
        <f>SUM(E396:E397)</f>
        <v>150</v>
      </c>
      <c r="H395" s="41">
        <f t="shared" si="39"/>
        <v>150</v>
      </c>
    </row>
    <row r="396" spans="1:8" hidden="1" outlineLevel="3">
      <c r="A396" s="29"/>
      <c r="B396" s="28" t="s">
        <v>315</v>
      </c>
      <c r="C396" s="30"/>
      <c r="D396" s="30">
        <f t="shared" ref="D396:E398" si="41">C396</f>
        <v>0</v>
      </c>
      <c r="E396" s="30">
        <f t="shared" si="41"/>
        <v>0</v>
      </c>
      <c r="H396" s="41">
        <f t="shared" si="39"/>
        <v>0</v>
      </c>
    </row>
    <row r="397" spans="1:8" hidden="1" outlineLevel="3">
      <c r="A397" s="29"/>
      <c r="B397" s="28" t="s">
        <v>316</v>
      </c>
      <c r="C397" s="30">
        <v>150</v>
      </c>
      <c r="D397" s="30">
        <f t="shared" si="41"/>
        <v>150</v>
      </c>
      <c r="E397" s="30">
        <f t="shared" si="41"/>
        <v>150</v>
      </c>
      <c r="H397" s="41">
        <f t="shared" si="39"/>
        <v>150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1"/>
        <v>0</v>
      </c>
      <c r="E398" s="5">
        <f t="shared" si="41"/>
        <v>0</v>
      </c>
      <c r="H398" s="41">
        <f t="shared" si="39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39"/>
        <v>500</v>
      </c>
    </row>
    <row r="400" spans="1:8" hidden="1" outlineLevel="3">
      <c r="A400" s="29"/>
      <c r="B400" s="28" t="s">
        <v>318</v>
      </c>
      <c r="C400" s="30">
        <v>500</v>
      </c>
      <c r="D400" s="30">
        <f t="shared" ref="D400:E403" si="42">C400</f>
        <v>500</v>
      </c>
      <c r="E400" s="30">
        <f t="shared" si="42"/>
        <v>500</v>
      </c>
      <c r="H400" s="41">
        <f t="shared" si="39"/>
        <v>500</v>
      </c>
    </row>
    <row r="401" spans="1:8" hidden="1" outlineLevel="3">
      <c r="A401" s="29"/>
      <c r="B401" s="28" t="s">
        <v>319</v>
      </c>
      <c r="C401" s="30"/>
      <c r="D401" s="30">
        <f t="shared" si="42"/>
        <v>0</v>
      </c>
      <c r="E401" s="30">
        <f t="shared" si="42"/>
        <v>0</v>
      </c>
      <c r="H401" s="41">
        <f t="shared" si="39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  <c r="H402" s="41">
        <f t="shared" si="39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  <c r="H403" s="41">
        <f t="shared" si="39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39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3">C405</f>
        <v>0</v>
      </c>
      <c r="E405" s="30">
        <f t="shared" si="43"/>
        <v>0</v>
      </c>
      <c r="H405" s="41">
        <f t="shared" si="39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3"/>
        <v>0</v>
      </c>
      <c r="E406" s="30">
        <f t="shared" si="43"/>
        <v>0</v>
      </c>
      <c r="H406" s="41">
        <f t="shared" si="39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  <c r="H407" s="41">
        <f t="shared" si="39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1">
        <f t="shared" si="39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39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39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39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39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4">C413</f>
        <v>1000</v>
      </c>
      <c r="E413" s="30">
        <f t="shared" si="44"/>
        <v>1000</v>
      </c>
      <c r="H413" s="41">
        <f t="shared" si="39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4"/>
        <v>0</v>
      </c>
      <c r="E414" s="30">
        <f t="shared" si="44"/>
        <v>0</v>
      </c>
      <c r="H414" s="41">
        <f t="shared" si="39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4"/>
        <v>500</v>
      </c>
      <c r="E415" s="5">
        <f t="shared" si="44"/>
        <v>500</v>
      </c>
      <c r="H415" s="41">
        <f t="shared" si="39"/>
        <v>500</v>
      </c>
    </row>
    <row r="416" spans="1:8" hidden="1" outlineLevel="2" collapsed="1">
      <c r="A416" s="6">
        <v>2201</v>
      </c>
      <c r="B416" s="4" t="s">
        <v>332</v>
      </c>
      <c r="C416" s="5">
        <v>100</v>
      </c>
      <c r="D416" s="5">
        <f>SUM(D417:D418)</f>
        <v>100</v>
      </c>
      <c r="E416" s="5">
        <f>SUM(E417:E418)</f>
        <v>100</v>
      </c>
      <c r="H416" s="41">
        <f t="shared" si="39"/>
        <v>100</v>
      </c>
    </row>
    <row r="417" spans="1:8" hidden="1" outlineLevel="3" collapsed="1">
      <c r="A417" s="29"/>
      <c r="B417" s="28" t="s">
        <v>330</v>
      </c>
      <c r="C417" s="30">
        <v>100</v>
      </c>
      <c r="D417" s="30">
        <f t="shared" ref="D417:E421" si="45">C417</f>
        <v>100</v>
      </c>
      <c r="E417" s="30">
        <f t="shared" si="45"/>
        <v>100</v>
      </c>
      <c r="H417" s="41">
        <f t="shared" si="39"/>
        <v>100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  <c r="H418" s="41">
        <f t="shared" si="39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  <c r="H419" s="41">
        <f t="shared" si="39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  <c r="H420" s="41">
        <f t="shared" si="39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  <c r="H421" s="41">
        <f t="shared" si="39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680</v>
      </c>
      <c r="D422" s="5">
        <f>SUM(D423:D428)</f>
        <v>680</v>
      </c>
      <c r="E422" s="5">
        <f>SUM(E423:E428)</f>
        <v>680</v>
      </c>
      <c r="H422" s="41">
        <f t="shared" si="39"/>
        <v>680</v>
      </c>
    </row>
    <row r="423" spans="1:8" hidden="1" outlineLevel="3">
      <c r="A423" s="29"/>
      <c r="B423" s="28" t="s">
        <v>336</v>
      </c>
      <c r="C423" s="30">
        <v>500</v>
      </c>
      <c r="D423" s="30">
        <f t="shared" ref="D423:E428" si="46">C423</f>
        <v>500</v>
      </c>
      <c r="E423" s="30">
        <f t="shared" si="46"/>
        <v>500</v>
      </c>
      <c r="H423" s="41">
        <f t="shared" si="39"/>
        <v>500</v>
      </c>
    </row>
    <row r="424" spans="1:8" hidden="1" outlineLevel="3">
      <c r="A424" s="29"/>
      <c r="B424" s="28" t="s">
        <v>337</v>
      </c>
      <c r="C424" s="30"/>
      <c r="D424" s="30">
        <f t="shared" si="46"/>
        <v>0</v>
      </c>
      <c r="E424" s="30">
        <f t="shared" si="46"/>
        <v>0</v>
      </c>
      <c r="H424" s="41">
        <f t="shared" si="39"/>
        <v>0</v>
      </c>
    </row>
    <row r="425" spans="1:8" hidden="1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  <c r="H425" s="41">
        <f t="shared" si="39"/>
        <v>0</v>
      </c>
    </row>
    <row r="426" spans="1:8" hidden="1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  <c r="H426" s="41">
        <f t="shared" si="39"/>
        <v>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6"/>
        <v>180</v>
      </c>
      <c r="E427" s="30">
        <f t="shared" si="46"/>
        <v>180</v>
      </c>
      <c r="H427" s="41">
        <f t="shared" si="39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  <c r="H428" s="41">
        <f t="shared" si="39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38000</v>
      </c>
      <c r="D429" s="5">
        <f>SUM(D430:D442)</f>
        <v>38000</v>
      </c>
      <c r="E429" s="5">
        <f>SUM(E430:E442)</f>
        <v>38000</v>
      </c>
      <c r="H429" s="41">
        <f t="shared" si="39"/>
        <v>38000</v>
      </c>
    </row>
    <row r="430" spans="1:8" hidden="1" outlineLevel="3">
      <c r="A430" s="29"/>
      <c r="B430" s="28" t="s">
        <v>343</v>
      </c>
      <c r="C430" s="30"/>
      <c r="D430" s="30">
        <f t="shared" ref="D430:E443" si="47">C430</f>
        <v>0</v>
      </c>
      <c r="E430" s="30">
        <f t="shared" si="47"/>
        <v>0</v>
      </c>
      <c r="H430" s="41">
        <f t="shared" si="39"/>
        <v>0</v>
      </c>
    </row>
    <row r="431" spans="1:8" hidden="1" outlineLevel="3">
      <c r="A431" s="29"/>
      <c r="B431" s="28" t="s">
        <v>344</v>
      </c>
      <c r="C431" s="30">
        <v>15000</v>
      </c>
      <c r="D431" s="30">
        <f t="shared" si="47"/>
        <v>15000</v>
      </c>
      <c r="E431" s="30">
        <f t="shared" si="47"/>
        <v>15000</v>
      </c>
      <c r="H431" s="41">
        <f t="shared" si="39"/>
        <v>15000</v>
      </c>
    </row>
    <row r="432" spans="1:8" hidden="1" outlineLevel="3">
      <c r="A432" s="29"/>
      <c r="B432" s="28" t="s">
        <v>345</v>
      </c>
      <c r="C432" s="30">
        <v>1000</v>
      </c>
      <c r="D432" s="30">
        <f t="shared" si="47"/>
        <v>1000</v>
      </c>
      <c r="E432" s="30">
        <f t="shared" si="47"/>
        <v>1000</v>
      </c>
      <c r="H432" s="41">
        <f t="shared" si="39"/>
        <v>1000</v>
      </c>
    </row>
    <row r="433" spans="1:8" hidden="1" outlineLevel="3">
      <c r="A433" s="29"/>
      <c r="B433" s="28" t="s">
        <v>346</v>
      </c>
      <c r="C433" s="30">
        <v>5000</v>
      </c>
      <c r="D433" s="30">
        <f t="shared" si="47"/>
        <v>5000</v>
      </c>
      <c r="E433" s="30">
        <f t="shared" si="47"/>
        <v>5000</v>
      </c>
      <c r="H433" s="41">
        <f t="shared" si="39"/>
        <v>5000</v>
      </c>
    </row>
    <row r="434" spans="1:8" hidden="1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  <c r="H434" s="41">
        <f t="shared" si="39"/>
        <v>0</v>
      </c>
    </row>
    <row r="435" spans="1:8" hidden="1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  <c r="H435" s="41">
        <f t="shared" si="39"/>
        <v>0</v>
      </c>
    </row>
    <row r="436" spans="1:8" hidden="1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  <c r="H436" s="41">
        <f t="shared" si="39"/>
        <v>0</v>
      </c>
    </row>
    <row r="437" spans="1:8" hidden="1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  <c r="H437" s="41">
        <f t="shared" si="39"/>
        <v>0</v>
      </c>
    </row>
    <row r="438" spans="1:8" hidden="1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  <c r="H438" s="41">
        <f t="shared" si="39"/>
        <v>0</v>
      </c>
    </row>
    <row r="439" spans="1:8" hidden="1" outlineLevel="3">
      <c r="A439" s="29"/>
      <c r="B439" s="28" t="s">
        <v>352</v>
      </c>
      <c r="C439" s="30"/>
      <c r="D439" s="30">
        <f t="shared" si="47"/>
        <v>0</v>
      </c>
      <c r="E439" s="30">
        <f t="shared" si="47"/>
        <v>0</v>
      </c>
      <c r="H439" s="41">
        <f t="shared" si="39"/>
        <v>0</v>
      </c>
    </row>
    <row r="440" spans="1:8" hidden="1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  <c r="H440" s="41">
        <f t="shared" si="39"/>
        <v>0</v>
      </c>
    </row>
    <row r="441" spans="1:8" hidden="1" outlineLevel="3">
      <c r="A441" s="29"/>
      <c r="B441" s="28" t="s">
        <v>354</v>
      </c>
      <c r="C441" s="30">
        <v>7000</v>
      </c>
      <c r="D441" s="30">
        <f t="shared" si="47"/>
        <v>7000</v>
      </c>
      <c r="E441" s="30">
        <f t="shared" si="47"/>
        <v>7000</v>
      </c>
      <c r="H441" s="41">
        <f t="shared" si="39"/>
        <v>7000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7"/>
        <v>10000</v>
      </c>
      <c r="E442" s="30">
        <f t="shared" si="47"/>
        <v>10000</v>
      </c>
      <c r="H442" s="41">
        <f t="shared" si="39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 t="shared" si="47"/>
        <v>0</v>
      </c>
      <c r="E443" s="5">
        <f t="shared" si="47"/>
        <v>0</v>
      </c>
      <c r="H443" s="41">
        <f t="shared" si="39"/>
        <v>0</v>
      </c>
    </row>
    <row r="444" spans="1:8" hidden="1" outlineLevel="1">
      <c r="A444" s="147" t="s">
        <v>357</v>
      </c>
      <c r="B444" s="148"/>
      <c r="C444" s="32">
        <f>C445+C454+C455+C459+C462+C463+C468+C474+C477+C480+C481+C450</f>
        <v>8500</v>
      </c>
      <c r="D444" s="32">
        <f>D445+D454+D455+D459+D462+D463+D468+D474+D477+D480+D481+D450</f>
        <v>8500</v>
      </c>
      <c r="E444" s="32">
        <f>E445+E454+E455+E459+E462+E463+E468+E474+E477+E480+E481+E450</f>
        <v>8500</v>
      </c>
      <c r="H444" s="41">
        <f t="shared" si="39"/>
        <v>8500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39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 t="shared" ref="D446:E449" si="48">C446</f>
        <v>0</v>
      </c>
      <c r="E446" s="30">
        <f t="shared" si="48"/>
        <v>0</v>
      </c>
      <c r="H446" s="41">
        <f t="shared" si="39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si="48"/>
        <v>0</v>
      </c>
      <c r="E447" s="30">
        <f t="shared" si="48"/>
        <v>0</v>
      </c>
      <c r="H447" s="41">
        <f t="shared" si="39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48"/>
        <v>0</v>
      </c>
      <c r="E448" s="30">
        <f t="shared" si="48"/>
        <v>0</v>
      </c>
      <c r="H448" s="41">
        <f t="shared" si="39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8"/>
        <v>0</v>
      </c>
      <c r="E449" s="30">
        <f t="shared" si="48"/>
        <v>0</v>
      </c>
      <c r="H449" s="41">
        <f t="shared" ref="H449:H512" si="49">C449</f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si="49"/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 t="shared" ref="D451:E454" si="50">C451</f>
        <v>0</v>
      </c>
      <c r="E451" s="30">
        <f t="shared" si="50"/>
        <v>0</v>
      </c>
      <c r="H451" s="41">
        <f t="shared" si="49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50"/>
        <v>0</v>
      </c>
      <c r="E452" s="30">
        <f t="shared" si="50"/>
        <v>0</v>
      </c>
      <c r="H452" s="41">
        <f t="shared" si="49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41">
        <f t="shared" si="49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 t="shared" si="50"/>
        <v>2000</v>
      </c>
      <c r="E454" s="5">
        <f t="shared" si="50"/>
        <v>2000</v>
      </c>
      <c r="H454" s="41">
        <f t="shared" si="49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5500</v>
      </c>
      <c r="D455" s="5">
        <f>SUM(D456:D458)</f>
        <v>5500</v>
      </c>
      <c r="E455" s="5">
        <f>SUM(E456:E458)</f>
        <v>5500</v>
      </c>
      <c r="H455" s="41">
        <f t="shared" si="49"/>
        <v>5500</v>
      </c>
    </row>
    <row r="456" spans="1:8" ht="15" hidden="1" customHeight="1" outlineLevel="3">
      <c r="A456" s="28"/>
      <c r="B456" s="28" t="s">
        <v>367</v>
      </c>
      <c r="C456" s="30"/>
      <c r="D456" s="30">
        <f t="shared" ref="D456:E458" si="51">C456</f>
        <v>0</v>
      </c>
      <c r="E456" s="30">
        <f t="shared" si="51"/>
        <v>0</v>
      </c>
      <c r="H456" s="41">
        <f t="shared" si="49"/>
        <v>0</v>
      </c>
    </row>
    <row r="457" spans="1:8" ht="15" hidden="1" customHeight="1" outlineLevel="3">
      <c r="A457" s="28"/>
      <c r="B457" s="28" t="s">
        <v>368</v>
      </c>
      <c r="C457" s="30">
        <v>500</v>
      </c>
      <c r="D457" s="30">
        <f t="shared" si="51"/>
        <v>500</v>
      </c>
      <c r="E457" s="30">
        <f t="shared" si="51"/>
        <v>500</v>
      </c>
      <c r="H457" s="41">
        <f t="shared" si="49"/>
        <v>500</v>
      </c>
    </row>
    <row r="458" spans="1:8" ht="15" hidden="1" customHeight="1" outlineLevel="3">
      <c r="A458" s="28"/>
      <c r="B458" s="28" t="s">
        <v>361</v>
      </c>
      <c r="C458" s="30">
        <v>5000</v>
      </c>
      <c r="D458" s="30">
        <f t="shared" si="51"/>
        <v>5000</v>
      </c>
      <c r="E458" s="30">
        <f t="shared" si="51"/>
        <v>5000</v>
      </c>
      <c r="H458" s="41">
        <f t="shared" si="49"/>
        <v>5000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49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2">C460</f>
        <v>0</v>
      </c>
      <c r="E460" s="30">
        <f t="shared" si="52"/>
        <v>0</v>
      </c>
      <c r="H460" s="41">
        <f t="shared" si="49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  <c r="H461" s="41">
        <f t="shared" si="49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2"/>
        <v>0</v>
      </c>
      <c r="E462" s="5">
        <f t="shared" si="52"/>
        <v>0</v>
      </c>
      <c r="H462" s="41">
        <f t="shared" si="49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49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 t="shared" ref="D464:E467" si="53">C464</f>
        <v>0</v>
      </c>
      <c r="E464" s="30">
        <f t="shared" si="53"/>
        <v>0</v>
      </c>
      <c r="H464" s="41">
        <f t="shared" si="49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si="53"/>
        <v>0</v>
      </c>
      <c r="E465" s="30">
        <f t="shared" si="53"/>
        <v>0</v>
      </c>
      <c r="H465" s="41">
        <f t="shared" si="49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  <c r="H466" s="41">
        <f t="shared" si="49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41">
        <f t="shared" si="49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9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 t="shared" ref="D469:E473" si="54">C469</f>
        <v>0</v>
      </c>
      <c r="E469" s="30">
        <f t="shared" si="54"/>
        <v>0</v>
      </c>
      <c r="H469" s="41">
        <f t="shared" si="49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si="54"/>
        <v>0</v>
      </c>
      <c r="E470" s="30">
        <f t="shared" si="54"/>
        <v>0</v>
      </c>
      <c r="H470" s="41">
        <f t="shared" si="49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41">
        <f t="shared" si="49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41">
        <f t="shared" si="49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41">
        <f t="shared" si="49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49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49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9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49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41">
        <f t="shared" si="49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41">
        <f t="shared" si="49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5"/>
        <v>0</v>
      </c>
      <c r="E480" s="5">
        <f t="shared" si="55"/>
        <v>0</v>
      </c>
      <c r="H480" s="41">
        <f t="shared" si="49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1">
        <f t="shared" si="49"/>
        <v>0</v>
      </c>
    </row>
    <row r="482" spans="1:10" hidden="1" outlineLevel="1">
      <c r="A482" s="147" t="s">
        <v>388</v>
      </c>
      <c r="B482" s="148"/>
      <c r="C482" s="32">
        <v>0</v>
      </c>
      <c r="D482" s="32">
        <v>0</v>
      </c>
      <c r="E482" s="32">
        <v>0</v>
      </c>
      <c r="H482" s="41">
        <f t="shared" si="49"/>
        <v>0</v>
      </c>
    </row>
    <row r="483" spans="1:10" collapsed="1">
      <c r="A483" s="155" t="s">
        <v>389</v>
      </c>
      <c r="B483" s="156"/>
      <c r="C483" s="35">
        <f>C484+C504+C509+C522+C528+C538</f>
        <v>581</v>
      </c>
      <c r="D483" s="35">
        <f>D484+D504+D509+D522+D528+D538</f>
        <v>581</v>
      </c>
      <c r="E483" s="35">
        <f>E484+E504+E509+E522+E528+E538</f>
        <v>581</v>
      </c>
      <c r="G483" s="39" t="s">
        <v>592</v>
      </c>
      <c r="H483" s="41">
        <f t="shared" si="49"/>
        <v>581</v>
      </c>
      <c r="I483" s="42"/>
      <c r="J483" s="40" t="b">
        <f>AND(H483=I483)</f>
        <v>0</v>
      </c>
    </row>
    <row r="484" spans="1:10" hidden="1" outlineLevel="1">
      <c r="A484" s="147" t="s">
        <v>390</v>
      </c>
      <c r="B484" s="148"/>
      <c r="C484" s="32">
        <f>C485+C486+C490+C491+C494+C497+C500+C501+C502+C503</f>
        <v>300</v>
      </c>
      <c r="D484" s="32">
        <f>D485+D486+D490+D491+D494+D497+D500+D501+D502+D503</f>
        <v>300</v>
      </c>
      <c r="E484" s="32">
        <f>E485+E486+E490+E491+E494+E497+E500+E501+E502+E503</f>
        <v>300</v>
      </c>
      <c r="H484" s="41">
        <f t="shared" si="49"/>
        <v>300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49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300</v>
      </c>
      <c r="D486" s="5">
        <f>SUM(D487:D489)</f>
        <v>300</v>
      </c>
      <c r="E486" s="5">
        <f>SUM(E487:E489)</f>
        <v>300</v>
      </c>
      <c r="H486" s="41">
        <f t="shared" si="49"/>
        <v>300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 t="shared" ref="D487:E490" si="56">C487</f>
        <v>0</v>
      </c>
      <c r="E487" s="30">
        <f t="shared" si="56"/>
        <v>0</v>
      </c>
      <c r="H487" s="41">
        <f t="shared" si="49"/>
        <v>0</v>
      </c>
    </row>
    <row r="488" spans="1:10" ht="15" hidden="1" customHeight="1" outlineLevel="3">
      <c r="A488" s="28"/>
      <c r="B488" s="28" t="s">
        <v>394</v>
      </c>
      <c r="C488" s="30">
        <v>300</v>
      </c>
      <c r="D488" s="30">
        <f t="shared" si="56"/>
        <v>300</v>
      </c>
      <c r="E488" s="30">
        <f t="shared" si="56"/>
        <v>300</v>
      </c>
      <c r="H488" s="41">
        <f t="shared" si="49"/>
        <v>300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41">
        <f t="shared" si="49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1">
        <f t="shared" si="49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49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49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9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49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49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49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49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7">C498</f>
        <v>0</v>
      </c>
      <c r="E498" s="30">
        <f t="shared" si="57"/>
        <v>0</v>
      </c>
      <c r="H498" s="41">
        <f t="shared" si="49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7"/>
        <v>0</v>
      </c>
      <c r="E499" s="30">
        <f t="shared" si="57"/>
        <v>0</v>
      </c>
      <c r="H499" s="41">
        <f t="shared" si="49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7"/>
        <v>0</v>
      </c>
      <c r="E500" s="5">
        <f t="shared" si="57"/>
        <v>0</v>
      </c>
      <c r="H500" s="41">
        <f t="shared" si="49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1">
        <f t="shared" si="49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41">
        <f t="shared" si="49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1">
        <f t="shared" si="49"/>
        <v>0</v>
      </c>
    </row>
    <row r="504" spans="1:12" hidden="1" outlineLevel="1">
      <c r="A504" s="147" t="s">
        <v>410</v>
      </c>
      <c r="B504" s="148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49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 t="shared" ref="D505:E508" si="58">C505</f>
        <v>0</v>
      </c>
      <c r="E505" s="5">
        <f t="shared" si="58"/>
        <v>0</v>
      </c>
      <c r="H505" s="41">
        <f t="shared" si="49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58"/>
        <v>0</v>
      </c>
      <c r="E506" s="5">
        <f t="shared" si="58"/>
        <v>0</v>
      </c>
      <c r="H506" s="41">
        <f t="shared" si="49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8"/>
        <v>0</v>
      </c>
      <c r="E507" s="5">
        <f t="shared" si="58"/>
        <v>0</v>
      </c>
      <c r="H507" s="41">
        <f t="shared" si="49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  <c r="H508" s="41">
        <f t="shared" si="49"/>
        <v>0</v>
      </c>
    </row>
    <row r="509" spans="1:12" hidden="1" outlineLevel="1">
      <c r="A509" s="147" t="s">
        <v>414</v>
      </c>
      <c r="B509" s="14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49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59">C510</f>
        <v>0</v>
      </c>
      <c r="E510" s="5">
        <f t="shared" si="59"/>
        <v>0</v>
      </c>
      <c r="H510" s="41">
        <f t="shared" si="49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59"/>
        <v>0</v>
      </c>
      <c r="E511" s="5">
        <f t="shared" si="59"/>
        <v>0</v>
      </c>
      <c r="H511" s="41">
        <f t="shared" si="49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41">
        <f t="shared" si="49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ref="H513:H576" si="60">C513</f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si="60"/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0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0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0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0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0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0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0"/>
        <v>0</v>
      </c>
    </row>
    <row r="522" spans="1:8" hidden="1" outlineLevel="1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0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62">C523</f>
        <v>0</v>
      </c>
      <c r="E523" s="5">
        <f t="shared" si="62"/>
        <v>0</v>
      </c>
      <c r="H523" s="41">
        <f t="shared" si="60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si="62"/>
        <v>0</v>
      </c>
      <c r="E524" s="5">
        <f t="shared" si="62"/>
        <v>0</v>
      </c>
      <c r="H524" s="41">
        <f t="shared" si="60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2"/>
        <v>0</v>
      </c>
      <c r="E525" s="5">
        <f t="shared" si="62"/>
        <v>0</v>
      </c>
      <c r="H525" s="41">
        <f t="shared" si="60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2"/>
        <v>0</v>
      </c>
      <c r="E526" s="5">
        <f t="shared" si="62"/>
        <v>0</v>
      </c>
      <c r="H526" s="41">
        <f t="shared" si="60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2"/>
        <v>0</v>
      </c>
      <c r="E527" s="5">
        <f t="shared" si="62"/>
        <v>0</v>
      </c>
      <c r="H527" s="41">
        <f t="shared" si="60"/>
        <v>0</v>
      </c>
    </row>
    <row r="528" spans="1:8" hidden="1" outlineLevel="1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0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0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0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0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 t="shared" ref="D532:E537" si="63">C532</f>
        <v>0</v>
      </c>
      <c r="E532" s="30">
        <f t="shared" si="63"/>
        <v>0</v>
      </c>
      <c r="H532" s="41">
        <f t="shared" si="60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si="63"/>
        <v>0</v>
      </c>
      <c r="E533" s="30">
        <f t="shared" si="63"/>
        <v>0</v>
      </c>
      <c r="H533" s="41">
        <f t="shared" si="60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3"/>
        <v>0</v>
      </c>
      <c r="E534" s="30">
        <f t="shared" si="63"/>
        <v>0</v>
      </c>
      <c r="H534" s="41">
        <f t="shared" si="60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3"/>
        <v>0</v>
      </c>
      <c r="E535" s="30">
        <f t="shared" si="63"/>
        <v>0</v>
      </c>
      <c r="H535" s="41">
        <f t="shared" si="60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3"/>
        <v>0</v>
      </c>
      <c r="E536" s="30">
        <f t="shared" si="63"/>
        <v>0</v>
      </c>
      <c r="H536" s="41">
        <f t="shared" si="60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 t="shared" si="63"/>
        <v>0</v>
      </c>
      <c r="E537" s="5">
        <f t="shared" si="63"/>
        <v>0</v>
      </c>
      <c r="H537" s="41">
        <f t="shared" si="60"/>
        <v>0</v>
      </c>
    </row>
    <row r="538" spans="1:8" hidden="1" outlineLevel="1">
      <c r="A538" s="147" t="s">
        <v>441</v>
      </c>
      <c r="B538" s="148"/>
      <c r="C538" s="32">
        <f>SUM(C539:C544)</f>
        <v>281</v>
      </c>
      <c r="D538" s="32">
        <f>SUM(D539:D544)</f>
        <v>281</v>
      </c>
      <c r="E538" s="32">
        <f>SUM(E539:E544)</f>
        <v>281</v>
      </c>
      <c r="H538" s="41">
        <f t="shared" si="60"/>
        <v>281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64">C539</f>
        <v>0</v>
      </c>
      <c r="E539" s="5">
        <f t="shared" si="64"/>
        <v>0</v>
      </c>
      <c r="H539" s="41">
        <f t="shared" si="60"/>
        <v>0</v>
      </c>
    </row>
    <row r="540" spans="1:8" hidden="1" outlineLevel="2" collapsed="1">
      <c r="A540" s="6">
        <v>3310</v>
      </c>
      <c r="B540" s="4" t="s">
        <v>52</v>
      </c>
      <c r="C540" s="5">
        <v>281</v>
      </c>
      <c r="D540" s="5">
        <f t="shared" si="64"/>
        <v>281</v>
      </c>
      <c r="E540" s="5">
        <f t="shared" si="64"/>
        <v>281</v>
      </c>
      <c r="H540" s="41">
        <f t="shared" si="60"/>
        <v>281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4"/>
        <v>0</v>
      </c>
      <c r="E541" s="5">
        <f t="shared" si="64"/>
        <v>0</v>
      </c>
      <c r="H541" s="41">
        <f t="shared" si="60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4"/>
        <v>0</v>
      </c>
      <c r="E542" s="5">
        <f t="shared" si="64"/>
        <v>0</v>
      </c>
      <c r="H542" s="41">
        <f t="shared" si="60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4"/>
        <v>0</v>
      </c>
      <c r="E543" s="5">
        <f t="shared" si="64"/>
        <v>0</v>
      </c>
      <c r="H543" s="41">
        <f t="shared" si="60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0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0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0"/>
        <v>0</v>
      </c>
    </row>
    <row r="547" spans="1:10" collapsed="1">
      <c r="A547" s="157" t="s">
        <v>449</v>
      </c>
      <c r="B547" s="158"/>
      <c r="C547" s="35">
        <f>C548+C549</f>
        <v>993</v>
      </c>
      <c r="D547" s="35">
        <f>D548+D549</f>
        <v>993</v>
      </c>
      <c r="E547" s="35">
        <f>E548+E549</f>
        <v>993</v>
      </c>
      <c r="G547" s="39" t="s">
        <v>593</v>
      </c>
      <c r="H547" s="41">
        <f t="shared" si="60"/>
        <v>993</v>
      </c>
      <c r="I547" s="42"/>
      <c r="J547" s="40" t="b">
        <f>AND(H547=I547)</f>
        <v>0</v>
      </c>
    </row>
    <row r="548" spans="1:10" hidden="1" outlineLevel="1">
      <c r="A548" s="147" t="s">
        <v>450</v>
      </c>
      <c r="B548" s="148"/>
      <c r="C548" s="32">
        <v>993</v>
      </c>
      <c r="D548" s="32">
        <f>C548</f>
        <v>993</v>
      </c>
      <c r="E548" s="32">
        <f>D548</f>
        <v>993</v>
      </c>
      <c r="H548" s="41">
        <f t="shared" si="60"/>
        <v>993</v>
      </c>
    </row>
    <row r="549" spans="1:10" hidden="1" outlineLevel="1">
      <c r="A549" s="147" t="s">
        <v>451</v>
      </c>
      <c r="B549" s="148"/>
      <c r="C549" s="32">
        <v>0</v>
      </c>
      <c r="D549" s="32">
        <f>C549</f>
        <v>0</v>
      </c>
      <c r="E549" s="32">
        <f>D549</f>
        <v>0</v>
      </c>
      <c r="H549" s="41">
        <f t="shared" si="60"/>
        <v>0</v>
      </c>
    </row>
    <row r="550" spans="1:10" collapsed="1">
      <c r="A550" s="149" t="s">
        <v>455</v>
      </c>
      <c r="B550" s="150"/>
      <c r="C550" s="36">
        <f>C551</f>
        <v>10318</v>
      </c>
      <c r="D550" s="36">
        <f>D551</f>
        <v>10318</v>
      </c>
      <c r="E550" s="36">
        <f>E551</f>
        <v>10318</v>
      </c>
      <c r="G550" s="39" t="s">
        <v>59</v>
      </c>
      <c r="H550" s="41">
        <f t="shared" si="60"/>
        <v>10318</v>
      </c>
      <c r="I550" s="42"/>
      <c r="J550" s="40" t="b">
        <f>AND(H550=I550)</f>
        <v>0</v>
      </c>
    </row>
    <row r="551" spans="1:10">
      <c r="A551" s="151" t="s">
        <v>456</v>
      </c>
      <c r="B551" s="152"/>
      <c r="C551" s="33">
        <f>C552+C556</f>
        <v>10318</v>
      </c>
      <c r="D551" s="33">
        <f>D552+D556</f>
        <v>10318</v>
      </c>
      <c r="E551" s="33">
        <f>E552+E556</f>
        <v>10318</v>
      </c>
      <c r="G551" s="39" t="s">
        <v>594</v>
      </c>
      <c r="H551" s="41">
        <f t="shared" si="60"/>
        <v>10318</v>
      </c>
      <c r="I551" s="42"/>
      <c r="J551" s="40" t="b">
        <f>AND(H551=I551)</f>
        <v>0</v>
      </c>
    </row>
    <row r="552" spans="1:10" hidden="1" outlineLevel="1">
      <c r="A552" s="147" t="s">
        <v>457</v>
      </c>
      <c r="B552" s="148"/>
      <c r="C552" s="32">
        <f>SUM(C553:C555)</f>
        <v>10318</v>
      </c>
      <c r="D552" s="32">
        <f>SUM(D553:D555)</f>
        <v>10318</v>
      </c>
      <c r="E552" s="32">
        <f>SUM(E553:E555)</f>
        <v>10318</v>
      </c>
      <c r="H552" s="41">
        <f t="shared" si="60"/>
        <v>10318</v>
      </c>
    </row>
    <row r="553" spans="1:10" hidden="1" outlineLevel="2" collapsed="1">
      <c r="A553" s="6">
        <v>5500</v>
      </c>
      <c r="B553" s="4" t="s">
        <v>458</v>
      </c>
      <c r="C553" s="5">
        <v>10318</v>
      </c>
      <c r="D553" s="5">
        <f t="shared" ref="D553:E555" si="65">C553</f>
        <v>10318</v>
      </c>
      <c r="E553" s="5">
        <f t="shared" si="65"/>
        <v>10318</v>
      </c>
      <c r="H553" s="41">
        <f t="shared" si="60"/>
        <v>10318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5"/>
        <v>0</v>
      </c>
      <c r="E554" s="5">
        <f t="shared" si="65"/>
        <v>0</v>
      </c>
      <c r="H554" s="41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5"/>
        <v>0</v>
      </c>
      <c r="E555" s="5">
        <f t="shared" si="65"/>
        <v>0</v>
      </c>
      <c r="H555" s="41">
        <f t="shared" si="60"/>
        <v>0</v>
      </c>
    </row>
    <row r="556" spans="1:10" hidden="1" outlineLevel="1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0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0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0"/>
        <v>0</v>
      </c>
    </row>
    <row r="559" spans="1:10" collapsed="1">
      <c r="A559" s="153" t="s">
        <v>62</v>
      </c>
      <c r="B559" s="154"/>
      <c r="C559" s="37">
        <f>C560+C716+C725</f>
        <v>149150</v>
      </c>
      <c r="D559" s="37">
        <f>D560+D716+D725</f>
        <v>149150</v>
      </c>
      <c r="E559" s="37">
        <f>E560+E716+E725</f>
        <v>149150</v>
      </c>
      <c r="G559" s="39" t="s">
        <v>62</v>
      </c>
      <c r="H559" s="41">
        <f t="shared" si="60"/>
        <v>149150</v>
      </c>
      <c r="I559" s="42">
        <f>E559</f>
        <v>149150</v>
      </c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92150</v>
      </c>
      <c r="D560" s="36">
        <f>D561+D638+D642+D645</f>
        <v>92150</v>
      </c>
      <c r="E560" s="36">
        <f>E561+E638+E642+E645</f>
        <v>92150</v>
      </c>
      <c r="G560" s="39" t="s">
        <v>61</v>
      </c>
      <c r="H560" s="41">
        <f t="shared" si="60"/>
        <v>92150</v>
      </c>
      <c r="I560" s="42"/>
      <c r="J560" s="40" t="b">
        <f>AND(H560=I560)</f>
        <v>0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92150</v>
      </c>
      <c r="D561" s="38">
        <f>D562+D567+D568+D569+D576+D577+D581+D584+D585+D586+D587+D592+D595+D599+D603+D610+D616+D628</f>
        <v>92150</v>
      </c>
      <c r="E561" s="38">
        <f>E562+E567+E568+E569+E576+E577+E581+E584+E585+E586+E587+E592+E595+E599+E603+E610+E616+E628</f>
        <v>92150</v>
      </c>
      <c r="G561" s="39" t="s">
        <v>595</v>
      </c>
      <c r="H561" s="41">
        <f t="shared" si="60"/>
        <v>92150</v>
      </c>
      <c r="I561" s="42"/>
      <c r="J561" s="40" t="b">
        <f>AND(H561=I561)</f>
        <v>0</v>
      </c>
    </row>
    <row r="562" spans="1:10" hidden="1" outlineLevel="1">
      <c r="A562" s="147" t="s">
        <v>466</v>
      </c>
      <c r="B562" s="148"/>
      <c r="C562" s="32">
        <f>SUM(C563:C566)</f>
        <v>2150</v>
      </c>
      <c r="D562" s="32">
        <f>SUM(D563:D566)</f>
        <v>2150</v>
      </c>
      <c r="E562" s="32">
        <f>SUM(E563:E566)</f>
        <v>2150</v>
      </c>
      <c r="H562" s="41">
        <f t="shared" si="60"/>
        <v>2150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 t="shared" ref="D563:E568" si="66">C563</f>
        <v>0</v>
      </c>
      <c r="E563" s="5">
        <f t="shared" si="66"/>
        <v>0</v>
      </c>
      <c r="H563" s="41">
        <f t="shared" si="60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si="66"/>
        <v>0</v>
      </c>
      <c r="E564" s="5">
        <f t="shared" si="66"/>
        <v>0</v>
      </c>
      <c r="H564" s="41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6"/>
        <v>0</v>
      </c>
      <c r="E565" s="5">
        <f t="shared" si="66"/>
        <v>0</v>
      </c>
      <c r="H565" s="41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2150</v>
      </c>
      <c r="D566" s="5">
        <f t="shared" si="66"/>
        <v>2150</v>
      </c>
      <c r="E566" s="5">
        <f t="shared" si="66"/>
        <v>2150</v>
      </c>
      <c r="H566" s="41">
        <f t="shared" si="60"/>
        <v>2150</v>
      </c>
    </row>
    <row r="567" spans="1:10" hidden="1" outlineLevel="1">
      <c r="A567" s="147" t="s">
        <v>467</v>
      </c>
      <c r="B567" s="148"/>
      <c r="C567" s="31">
        <v>0</v>
      </c>
      <c r="D567" s="31">
        <f t="shared" si="66"/>
        <v>0</v>
      </c>
      <c r="E567" s="31">
        <f t="shared" si="66"/>
        <v>0</v>
      </c>
      <c r="H567" s="41">
        <f t="shared" si="60"/>
        <v>0</v>
      </c>
    </row>
    <row r="568" spans="1:10" hidden="1" outlineLevel="1">
      <c r="A568" s="147" t="s">
        <v>472</v>
      </c>
      <c r="B568" s="148"/>
      <c r="C568" s="32">
        <v>0</v>
      </c>
      <c r="D568" s="32">
        <f t="shared" si="66"/>
        <v>0</v>
      </c>
      <c r="E568" s="32">
        <f t="shared" si="66"/>
        <v>0</v>
      </c>
      <c r="H568" s="41">
        <f t="shared" si="60"/>
        <v>0</v>
      </c>
    </row>
    <row r="569" spans="1:10" hidden="1" outlineLevel="1">
      <c r="A569" s="147" t="s">
        <v>473</v>
      </c>
      <c r="B569" s="14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0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 t="shared" ref="D570:E576" si="67">C570</f>
        <v>0</v>
      </c>
      <c r="E570" s="5">
        <f t="shared" si="67"/>
        <v>0</v>
      </c>
      <c r="H570" s="41">
        <f t="shared" si="60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si="67"/>
        <v>0</v>
      </c>
      <c r="E571" s="5">
        <f t="shared" si="67"/>
        <v>0</v>
      </c>
      <c r="H571" s="41">
        <f t="shared" si="60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7"/>
        <v>0</v>
      </c>
      <c r="E572" s="5">
        <f t="shared" si="67"/>
        <v>0</v>
      </c>
      <c r="H572" s="41">
        <f t="shared" si="60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7"/>
        <v>0</v>
      </c>
      <c r="E573" s="5">
        <f t="shared" si="67"/>
        <v>0</v>
      </c>
      <c r="H573" s="41">
        <f t="shared" si="60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7"/>
        <v>0</v>
      </c>
      <c r="E574" s="5">
        <f t="shared" si="67"/>
        <v>0</v>
      </c>
      <c r="H574" s="41">
        <f t="shared" si="60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7"/>
        <v>0</v>
      </c>
      <c r="E575" s="5">
        <f t="shared" si="67"/>
        <v>0</v>
      </c>
      <c r="H575" s="41">
        <f t="shared" si="60"/>
        <v>0</v>
      </c>
    </row>
    <row r="576" spans="1:10" hidden="1" outlineLevel="1">
      <c r="A576" s="147" t="s">
        <v>480</v>
      </c>
      <c r="B576" s="148"/>
      <c r="C576" s="32">
        <v>0</v>
      </c>
      <c r="D576" s="32">
        <f t="shared" si="67"/>
        <v>0</v>
      </c>
      <c r="E576" s="32">
        <f t="shared" si="67"/>
        <v>0</v>
      </c>
      <c r="H576" s="41">
        <f t="shared" si="60"/>
        <v>0</v>
      </c>
    </row>
    <row r="577" spans="1:8" hidden="1" outlineLevel="1">
      <c r="A577" s="147" t="s">
        <v>481</v>
      </c>
      <c r="B577" s="14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ref="H577:H640" si="68">C577</f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si="68"/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68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68"/>
        <v>0</v>
      </c>
    </row>
    <row r="581" spans="1:8" hidden="1" outlineLevel="1">
      <c r="A581" s="147" t="s">
        <v>485</v>
      </c>
      <c r="B581" s="148"/>
      <c r="C581" s="32">
        <f>SUM(C582:C583)</f>
        <v>2000</v>
      </c>
      <c r="D581" s="32">
        <f>SUM(D582:D583)</f>
        <v>2000</v>
      </c>
      <c r="E581" s="32">
        <f>SUM(E582:E583)</f>
        <v>2000</v>
      </c>
      <c r="H581" s="41">
        <f t="shared" si="68"/>
        <v>2000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0">C582</f>
        <v>0</v>
      </c>
      <c r="E582" s="5">
        <f t="shared" si="70"/>
        <v>0</v>
      </c>
      <c r="H582" s="41">
        <f t="shared" si="68"/>
        <v>0</v>
      </c>
    </row>
    <row r="583" spans="1:8" hidden="1" outlineLevel="2">
      <c r="A583" s="7">
        <v>6606</v>
      </c>
      <c r="B583" s="4" t="s">
        <v>487</v>
      </c>
      <c r="C583" s="5">
        <v>2000</v>
      </c>
      <c r="D583" s="5">
        <f t="shared" si="70"/>
        <v>2000</v>
      </c>
      <c r="E583" s="5">
        <f t="shared" si="70"/>
        <v>2000</v>
      </c>
      <c r="H583" s="41">
        <f t="shared" si="68"/>
        <v>2000</v>
      </c>
    </row>
    <row r="584" spans="1:8" hidden="1" outlineLevel="1">
      <c r="A584" s="147" t="s">
        <v>488</v>
      </c>
      <c r="B584" s="148"/>
      <c r="C584" s="32">
        <v>0</v>
      </c>
      <c r="D584" s="32">
        <f t="shared" si="70"/>
        <v>0</v>
      </c>
      <c r="E584" s="32">
        <f t="shared" si="70"/>
        <v>0</v>
      </c>
      <c r="H584" s="41">
        <f t="shared" si="68"/>
        <v>0</v>
      </c>
    </row>
    <row r="585" spans="1:8" hidden="1" outlineLevel="1" collapsed="1">
      <c r="A585" s="147" t="s">
        <v>489</v>
      </c>
      <c r="B585" s="148"/>
      <c r="C585" s="32">
        <v>0</v>
      </c>
      <c r="D585" s="32">
        <f t="shared" si="70"/>
        <v>0</v>
      </c>
      <c r="E585" s="32">
        <f t="shared" si="70"/>
        <v>0</v>
      </c>
      <c r="H585" s="41">
        <f t="shared" si="68"/>
        <v>0</v>
      </c>
    </row>
    <row r="586" spans="1:8" hidden="1" outlineLevel="1" collapsed="1">
      <c r="A586" s="147" t="s">
        <v>490</v>
      </c>
      <c r="B586" s="148"/>
      <c r="C586" s="32">
        <v>0</v>
      </c>
      <c r="D586" s="32">
        <f t="shared" si="70"/>
        <v>0</v>
      </c>
      <c r="E586" s="32">
        <f t="shared" si="70"/>
        <v>0</v>
      </c>
      <c r="H586" s="41">
        <f t="shared" si="68"/>
        <v>0</v>
      </c>
    </row>
    <row r="587" spans="1:8" hidden="1" outlineLevel="1">
      <c r="A587" s="147" t="s">
        <v>491</v>
      </c>
      <c r="B587" s="148"/>
      <c r="C587" s="32">
        <f>SUM(C588:C591)</f>
        <v>18000</v>
      </c>
      <c r="D587" s="32">
        <f>SUM(D588:D591)</f>
        <v>18000</v>
      </c>
      <c r="E587" s="32">
        <f>SUM(E588:E591)</f>
        <v>18000</v>
      </c>
      <c r="H587" s="41">
        <f t="shared" si="68"/>
        <v>18000</v>
      </c>
    </row>
    <row r="588" spans="1:8" hidden="1" outlineLevel="2">
      <c r="A588" s="7">
        <v>6610</v>
      </c>
      <c r="B588" s="4" t="s">
        <v>492</v>
      </c>
      <c r="C588" s="5">
        <v>18000</v>
      </c>
      <c r="D588" s="5">
        <f t="shared" ref="D588:E591" si="71">C588</f>
        <v>18000</v>
      </c>
      <c r="E588" s="5">
        <f t="shared" si="71"/>
        <v>18000</v>
      </c>
      <c r="H588" s="41">
        <f t="shared" si="68"/>
        <v>18000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si="71"/>
        <v>0</v>
      </c>
      <c r="E589" s="5">
        <f t="shared" si="71"/>
        <v>0</v>
      </c>
      <c r="H589" s="41">
        <f t="shared" si="68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1"/>
        <v>0</v>
      </c>
      <c r="E590" s="5">
        <f t="shared" si="71"/>
        <v>0</v>
      </c>
      <c r="H590" s="41">
        <f t="shared" si="68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1"/>
        <v>0</v>
      </c>
      <c r="E591" s="5">
        <f t="shared" si="71"/>
        <v>0</v>
      </c>
      <c r="H591" s="41">
        <f t="shared" si="68"/>
        <v>0</v>
      </c>
    </row>
    <row r="592" spans="1:8" hidden="1" outlineLevel="1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8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8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8"/>
        <v>0</v>
      </c>
    </row>
    <row r="595" spans="1:8" hidden="1" outlineLevel="1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8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72">C596</f>
        <v>0</v>
      </c>
      <c r="E596" s="5">
        <f t="shared" si="72"/>
        <v>0</v>
      </c>
      <c r="H596" s="41">
        <f t="shared" si="68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72"/>
        <v>0</v>
      </c>
      <c r="E597" s="5">
        <f t="shared" si="72"/>
        <v>0</v>
      </c>
      <c r="H597" s="41">
        <f t="shared" si="68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2"/>
        <v>0</v>
      </c>
      <c r="E598" s="5">
        <f t="shared" si="72"/>
        <v>0</v>
      </c>
      <c r="H598" s="41">
        <f t="shared" si="68"/>
        <v>0</v>
      </c>
    </row>
    <row r="599" spans="1:8" hidden="1" outlineLevel="1">
      <c r="A599" s="147" t="s">
        <v>503</v>
      </c>
      <c r="B599" s="14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68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3">C600</f>
        <v>0</v>
      </c>
      <c r="E600" s="5">
        <f t="shared" si="73"/>
        <v>0</v>
      </c>
      <c r="H600" s="41">
        <f t="shared" si="68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3"/>
        <v>0</v>
      </c>
      <c r="E601" s="5">
        <f t="shared" si="73"/>
        <v>0</v>
      </c>
      <c r="H601" s="41">
        <f t="shared" si="68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3"/>
        <v>0</v>
      </c>
      <c r="E602" s="5">
        <f t="shared" si="73"/>
        <v>0</v>
      </c>
      <c r="H602" s="41">
        <f t="shared" si="68"/>
        <v>0</v>
      </c>
    </row>
    <row r="603" spans="1:8" hidden="1" outlineLevel="1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68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 t="shared" ref="D604:E609" si="74">C604</f>
        <v>0</v>
      </c>
      <c r="E604" s="5">
        <f t="shared" si="74"/>
        <v>0</v>
      </c>
      <c r="H604" s="41">
        <f t="shared" si="68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si="74"/>
        <v>0</v>
      </c>
      <c r="E605" s="5">
        <f t="shared" si="74"/>
        <v>0</v>
      </c>
      <c r="H605" s="41">
        <f t="shared" si="68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4"/>
        <v>0</v>
      </c>
      <c r="E606" s="5">
        <f t="shared" si="74"/>
        <v>0</v>
      </c>
      <c r="H606" s="41">
        <f t="shared" si="68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4"/>
        <v>0</v>
      </c>
      <c r="E607" s="5">
        <f t="shared" si="74"/>
        <v>0</v>
      </c>
      <c r="H607" s="41">
        <f t="shared" si="68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4"/>
        <v>0</v>
      </c>
      <c r="E608" s="5">
        <f t="shared" si="74"/>
        <v>0</v>
      </c>
      <c r="H608" s="41">
        <f t="shared" si="68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4"/>
        <v>0</v>
      </c>
      <c r="E609" s="5">
        <f t="shared" si="74"/>
        <v>0</v>
      </c>
      <c r="H609" s="41">
        <f t="shared" si="68"/>
        <v>0</v>
      </c>
    </row>
    <row r="610" spans="1:8" hidden="1" outlineLevel="1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68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 t="shared" ref="D611:E615" si="75">C611</f>
        <v>0</v>
      </c>
      <c r="E611" s="5">
        <f t="shared" si="75"/>
        <v>0</v>
      </c>
      <c r="H611" s="41">
        <f t="shared" si="68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si="75"/>
        <v>0</v>
      </c>
      <c r="E612" s="5">
        <f t="shared" si="75"/>
        <v>0</v>
      </c>
      <c r="H612" s="41">
        <f t="shared" si="68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5"/>
        <v>0</v>
      </c>
      <c r="E613" s="5">
        <f t="shared" si="75"/>
        <v>0</v>
      </c>
      <c r="H613" s="41">
        <f t="shared" si="68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5"/>
        <v>0</v>
      </c>
      <c r="E614" s="5">
        <f t="shared" si="75"/>
        <v>0</v>
      </c>
      <c r="H614" s="41">
        <f t="shared" si="68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5"/>
        <v>0</v>
      </c>
      <c r="E615" s="5">
        <f t="shared" si="75"/>
        <v>0</v>
      </c>
      <c r="H615" s="41">
        <f t="shared" si="68"/>
        <v>0</v>
      </c>
    </row>
    <row r="616" spans="1:8" hidden="1" outlineLevel="1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68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 t="shared" ref="D617:E627" si="76">C617</f>
        <v>0</v>
      </c>
      <c r="E617" s="5">
        <f t="shared" si="76"/>
        <v>0</v>
      </c>
      <c r="H617" s="41">
        <f t="shared" si="68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si="76"/>
        <v>0</v>
      </c>
      <c r="E618" s="5">
        <f t="shared" si="76"/>
        <v>0</v>
      </c>
      <c r="H618" s="41">
        <f t="shared" si="68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6"/>
        <v>0</v>
      </c>
      <c r="E619" s="5">
        <f t="shared" si="76"/>
        <v>0</v>
      </c>
      <c r="H619" s="41">
        <f t="shared" si="68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6"/>
        <v>0</v>
      </c>
      <c r="E620" s="5">
        <f t="shared" si="76"/>
        <v>0</v>
      </c>
      <c r="H620" s="41">
        <f t="shared" si="68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6"/>
        <v>0</v>
      </c>
      <c r="E621" s="5">
        <f t="shared" si="76"/>
        <v>0</v>
      </c>
      <c r="H621" s="41">
        <f t="shared" si="68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6"/>
        <v>0</v>
      </c>
      <c r="H622" s="41">
        <f t="shared" si="68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6"/>
        <v>0</v>
      </c>
      <c r="H623" s="41">
        <f t="shared" si="68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6"/>
        <v>0</v>
      </c>
      <c r="H624" s="41">
        <f t="shared" si="68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6"/>
        <v>0</v>
      </c>
      <c r="H625" s="41">
        <f t="shared" si="68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6"/>
        <v>0</v>
      </c>
      <c r="H626" s="41">
        <f t="shared" si="68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6"/>
        <v>0</v>
      </c>
      <c r="H627" s="41">
        <f t="shared" si="68"/>
        <v>0</v>
      </c>
    </row>
    <row r="628" spans="1:10" hidden="1" outlineLevel="1">
      <c r="A628" s="147" t="s">
        <v>531</v>
      </c>
      <c r="B628" s="148"/>
      <c r="C628" s="32">
        <f>SUM(C629:C637)</f>
        <v>70000</v>
      </c>
      <c r="D628" s="32">
        <f>SUM(D629:D637)</f>
        <v>70000</v>
      </c>
      <c r="E628" s="32">
        <f>SUM(E629:E637)</f>
        <v>70000</v>
      </c>
      <c r="H628" s="41">
        <f t="shared" si="68"/>
        <v>70000</v>
      </c>
    </row>
    <row r="629" spans="1:10" hidden="1" outlineLevel="2">
      <c r="A629" s="7">
        <v>6617</v>
      </c>
      <c r="B629" s="4" t="s">
        <v>532</v>
      </c>
      <c r="C629" s="5">
        <v>70000</v>
      </c>
      <c r="D629" s="5">
        <f t="shared" ref="D629:E637" si="77">C629</f>
        <v>70000</v>
      </c>
      <c r="E629" s="5">
        <f t="shared" si="77"/>
        <v>70000</v>
      </c>
      <c r="H629" s="41">
        <f t="shared" si="68"/>
        <v>70000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77"/>
        <v>0</v>
      </c>
      <c r="E630" s="5">
        <f t="shared" si="77"/>
        <v>0</v>
      </c>
      <c r="H630" s="41">
        <f t="shared" si="68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7"/>
        <v>0</v>
      </c>
      <c r="H631" s="41">
        <f t="shared" si="68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7"/>
        <v>0</v>
      </c>
      <c r="H632" s="41">
        <f t="shared" si="68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7"/>
        <v>0</v>
      </c>
      <c r="H633" s="41">
        <f t="shared" si="68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7"/>
        <v>0</v>
      </c>
      <c r="H634" s="41">
        <f t="shared" si="68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7"/>
        <v>0</v>
      </c>
      <c r="H635" s="41">
        <f t="shared" si="68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7"/>
        <v>0</v>
      </c>
      <c r="H636" s="41">
        <f t="shared" si="68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7"/>
        <v>0</v>
      </c>
      <c r="H637" s="41">
        <f t="shared" si="68"/>
        <v>0</v>
      </c>
    </row>
    <row r="638" spans="1:10" collapsed="1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8"/>
        <v>0</v>
      </c>
      <c r="I638" s="42"/>
      <c r="J638" s="40" t="b">
        <f>AND(H638=I638)</f>
        <v>1</v>
      </c>
    </row>
    <row r="639" spans="1:10" hidden="1" outlineLevel="1">
      <c r="A639" s="147" t="s">
        <v>542</v>
      </c>
      <c r="B639" s="148"/>
      <c r="C639" s="32">
        <v>0</v>
      </c>
      <c r="D639" s="32">
        <f t="shared" ref="D639:E641" si="78">C639</f>
        <v>0</v>
      </c>
      <c r="E639" s="32">
        <f t="shared" si="78"/>
        <v>0</v>
      </c>
      <c r="H639" s="41">
        <f t="shared" si="68"/>
        <v>0</v>
      </c>
    </row>
    <row r="640" spans="1:10" hidden="1" outlineLevel="1">
      <c r="A640" s="147" t="s">
        <v>543</v>
      </c>
      <c r="B640" s="148"/>
      <c r="C640" s="32">
        <v>0</v>
      </c>
      <c r="D640" s="32">
        <f t="shared" si="78"/>
        <v>0</v>
      </c>
      <c r="E640" s="32">
        <f t="shared" si="78"/>
        <v>0</v>
      </c>
      <c r="H640" s="41">
        <f t="shared" si="68"/>
        <v>0</v>
      </c>
    </row>
    <row r="641" spans="1:10" hidden="1" outlineLevel="1">
      <c r="A641" s="147" t="s">
        <v>544</v>
      </c>
      <c r="B641" s="148"/>
      <c r="C641" s="32">
        <v>0</v>
      </c>
      <c r="D641" s="32">
        <f t="shared" si="78"/>
        <v>0</v>
      </c>
      <c r="E641" s="32">
        <f t="shared" si="78"/>
        <v>0</v>
      </c>
      <c r="H641" s="41">
        <f t="shared" ref="H641:H704" si="79">C641</f>
        <v>0</v>
      </c>
    </row>
    <row r="642" spans="1:10" collapsed="1">
      <c r="A642" s="151" t="s">
        <v>545</v>
      </c>
      <c r="B642" s="15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si="79"/>
        <v>0</v>
      </c>
      <c r="I642" s="42"/>
      <c r="J642" s="40" t="b">
        <f>AND(H642=I642)</f>
        <v>1</v>
      </c>
    </row>
    <row r="643" spans="1:10" hidden="1" outlineLevel="1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  <c r="H643" s="41">
        <f t="shared" si="79"/>
        <v>0</v>
      </c>
    </row>
    <row r="644" spans="1:10" hidden="1" outlineLevel="1">
      <c r="A644" s="147" t="s">
        <v>547</v>
      </c>
      <c r="B644" s="148"/>
      <c r="C644" s="32">
        <v>0</v>
      </c>
      <c r="D644" s="32">
        <f>C644</f>
        <v>0</v>
      </c>
      <c r="E644" s="32">
        <f>D644</f>
        <v>0</v>
      </c>
      <c r="H644" s="41">
        <f t="shared" si="79"/>
        <v>0</v>
      </c>
    </row>
    <row r="645" spans="1:10" collapsed="1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9"/>
        <v>0</v>
      </c>
      <c r="I645" s="42"/>
      <c r="J645" s="40" t="b">
        <f>AND(H645=I645)</f>
        <v>1</v>
      </c>
    </row>
    <row r="646" spans="1:10" hidden="1" outlineLevel="1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9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80">C647</f>
        <v>0</v>
      </c>
      <c r="E647" s="5">
        <f t="shared" si="80"/>
        <v>0</v>
      </c>
      <c r="H647" s="41">
        <f t="shared" si="79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80"/>
        <v>0</v>
      </c>
      <c r="E648" s="5">
        <f t="shared" si="80"/>
        <v>0</v>
      </c>
      <c r="H648" s="41">
        <f t="shared" si="79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0"/>
        <v>0</v>
      </c>
      <c r="E649" s="5">
        <f t="shared" si="80"/>
        <v>0</v>
      </c>
      <c r="H649" s="41">
        <f t="shared" si="79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0"/>
        <v>0</v>
      </c>
      <c r="E650" s="5">
        <f t="shared" si="80"/>
        <v>0</v>
      </c>
      <c r="H650" s="41">
        <f t="shared" si="79"/>
        <v>0</v>
      </c>
    </row>
    <row r="651" spans="1:10" hidden="1" outlineLevel="1">
      <c r="A651" s="147" t="s">
        <v>550</v>
      </c>
      <c r="B651" s="148"/>
      <c r="C651" s="31">
        <v>0</v>
      </c>
      <c r="D651" s="31">
        <f t="shared" si="80"/>
        <v>0</v>
      </c>
      <c r="E651" s="31">
        <f t="shared" si="80"/>
        <v>0</v>
      </c>
      <c r="H651" s="41">
        <f t="shared" si="79"/>
        <v>0</v>
      </c>
    </row>
    <row r="652" spans="1:10" hidden="1" outlineLevel="1">
      <c r="A652" s="147" t="s">
        <v>551</v>
      </c>
      <c r="B652" s="148"/>
      <c r="C652" s="32">
        <v>0</v>
      </c>
      <c r="D652" s="32">
        <f t="shared" si="80"/>
        <v>0</v>
      </c>
      <c r="E652" s="32">
        <f t="shared" si="80"/>
        <v>0</v>
      </c>
      <c r="H652" s="41">
        <f t="shared" si="79"/>
        <v>0</v>
      </c>
    </row>
    <row r="653" spans="1:10" hidden="1" outlineLevel="1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9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81">C654</f>
        <v>0</v>
      </c>
      <c r="E654" s="5">
        <f t="shared" si="81"/>
        <v>0</v>
      </c>
      <c r="H654" s="41">
        <f t="shared" si="79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81"/>
        <v>0</v>
      </c>
      <c r="E655" s="5">
        <f t="shared" si="81"/>
        <v>0</v>
      </c>
      <c r="H655" s="41">
        <f t="shared" si="79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1"/>
        <v>0</v>
      </c>
      <c r="H656" s="41">
        <f t="shared" si="79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1"/>
        <v>0</v>
      </c>
      <c r="H657" s="41">
        <f t="shared" si="79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1"/>
        <v>0</v>
      </c>
      <c r="H658" s="41">
        <f t="shared" si="79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1"/>
        <v>0</v>
      </c>
      <c r="H659" s="41">
        <f t="shared" si="79"/>
        <v>0</v>
      </c>
    </row>
    <row r="660" spans="1:8" hidden="1" outlineLevel="1">
      <c r="A660" s="147" t="s">
        <v>553</v>
      </c>
      <c r="B660" s="148"/>
      <c r="C660" s="32">
        <v>0</v>
      </c>
      <c r="D660" s="32">
        <f t="shared" si="81"/>
        <v>0</v>
      </c>
      <c r="E660" s="32">
        <f t="shared" si="81"/>
        <v>0</v>
      </c>
      <c r="H660" s="41">
        <f t="shared" si="79"/>
        <v>0</v>
      </c>
    </row>
    <row r="661" spans="1:8" hidden="1" outlineLevel="1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9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2">C662</f>
        <v>0</v>
      </c>
      <c r="E662" s="5">
        <f t="shared" si="82"/>
        <v>0</v>
      </c>
      <c r="H662" s="41">
        <f t="shared" si="79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2"/>
        <v>0</v>
      </c>
      <c r="E663" s="5">
        <f t="shared" si="82"/>
        <v>0</v>
      </c>
      <c r="H663" s="41">
        <f t="shared" si="79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2"/>
        <v>0</v>
      </c>
      <c r="E664" s="5">
        <f t="shared" si="82"/>
        <v>0</v>
      </c>
      <c r="H664" s="41">
        <f t="shared" si="79"/>
        <v>0</v>
      </c>
    </row>
    <row r="665" spans="1:8" hidden="1" outlineLevel="1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9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3">C666</f>
        <v>0</v>
      </c>
      <c r="E666" s="5">
        <f t="shared" si="83"/>
        <v>0</v>
      </c>
      <c r="H666" s="41">
        <f t="shared" si="79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3"/>
        <v>0</v>
      </c>
      <c r="E667" s="5">
        <f t="shared" si="83"/>
        <v>0</v>
      </c>
      <c r="H667" s="41">
        <f t="shared" si="79"/>
        <v>0</v>
      </c>
    </row>
    <row r="668" spans="1:8" hidden="1" outlineLevel="1">
      <c r="A668" s="147" t="s">
        <v>556</v>
      </c>
      <c r="B668" s="148"/>
      <c r="C668" s="32">
        <v>0</v>
      </c>
      <c r="D668" s="32">
        <f t="shared" si="83"/>
        <v>0</v>
      </c>
      <c r="E668" s="32">
        <f t="shared" si="83"/>
        <v>0</v>
      </c>
      <c r="H668" s="41">
        <f t="shared" si="79"/>
        <v>0</v>
      </c>
    </row>
    <row r="669" spans="1:8" hidden="1" outlineLevel="1" collapsed="1">
      <c r="A669" s="147" t="s">
        <v>557</v>
      </c>
      <c r="B669" s="148"/>
      <c r="C669" s="32">
        <v>0</v>
      </c>
      <c r="D669" s="32">
        <f t="shared" si="83"/>
        <v>0</v>
      </c>
      <c r="E669" s="32">
        <f t="shared" si="83"/>
        <v>0</v>
      </c>
      <c r="H669" s="41">
        <f t="shared" si="79"/>
        <v>0</v>
      </c>
    </row>
    <row r="670" spans="1:8" hidden="1" outlineLevel="1" collapsed="1">
      <c r="A670" s="147" t="s">
        <v>558</v>
      </c>
      <c r="B670" s="148"/>
      <c r="C670" s="32">
        <v>0</v>
      </c>
      <c r="D670" s="32">
        <f t="shared" si="83"/>
        <v>0</v>
      </c>
      <c r="E670" s="32">
        <f t="shared" si="83"/>
        <v>0</v>
      </c>
      <c r="H670" s="41">
        <f t="shared" si="79"/>
        <v>0</v>
      </c>
    </row>
    <row r="671" spans="1:8" hidden="1" outlineLevel="1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9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 t="shared" ref="D672:E675" si="84">C672</f>
        <v>0</v>
      </c>
      <c r="E672" s="5">
        <f t="shared" si="84"/>
        <v>0</v>
      </c>
      <c r="H672" s="41">
        <f t="shared" si="79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si="84"/>
        <v>0</v>
      </c>
      <c r="E673" s="5">
        <f t="shared" si="84"/>
        <v>0</v>
      </c>
      <c r="H673" s="41">
        <f t="shared" si="79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4"/>
        <v>0</v>
      </c>
      <c r="E674" s="5">
        <f t="shared" si="84"/>
        <v>0</v>
      </c>
      <c r="H674" s="41">
        <f t="shared" si="79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4"/>
        <v>0</v>
      </c>
      <c r="E675" s="5">
        <f t="shared" si="84"/>
        <v>0</v>
      </c>
      <c r="H675" s="41">
        <f t="shared" si="79"/>
        <v>0</v>
      </c>
    </row>
    <row r="676" spans="1:8" hidden="1" outlineLevel="1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9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9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9"/>
        <v>0</v>
      </c>
    </row>
    <row r="679" spans="1:8" hidden="1" outlineLevel="1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9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5">C680</f>
        <v>0</v>
      </c>
      <c r="E680" s="5">
        <f t="shared" si="85"/>
        <v>0</v>
      </c>
      <c r="H680" s="41">
        <f t="shared" si="79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5"/>
        <v>0</v>
      </c>
      <c r="E681" s="5">
        <f t="shared" si="85"/>
        <v>0</v>
      </c>
      <c r="H681" s="41">
        <f t="shared" si="79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5"/>
        <v>0</v>
      </c>
      <c r="E682" s="5">
        <f t="shared" si="85"/>
        <v>0</v>
      </c>
      <c r="H682" s="41">
        <f t="shared" si="79"/>
        <v>0</v>
      </c>
    </row>
    <row r="683" spans="1:8" hidden="1" outlineLevel="1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9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6">C684</f>
        <v>0</v>
      </c>
      <c r="E684" s="5">
        <f t="shared" si="86"/>
        <v>0</v>
      </c>
      <c r="H684" s="41">
        <f t="shared" si="79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6"/>
        <v>0</v>
      </c>
      <c r="E685" s="5">
        <f t="shared" si="86"/>
        <v>0</v>
      </c>
      <c r="H685" s="41">
        <f t="shared" si="79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6"/>
        <v>0</v>
      </c>
      <c r="E686" s="5">
        <f t="shared" si="86"/>
        <v>0</v>
      </c>
      <c r="H686" s="41">
        <f t="shared" si="79"/>
        <v>0</v>
      </c>
    </row>
    <row r="687" spans="1:8" hidden="1" outlineLevel="1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9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 t="shared" ref="D688:E693" si="87">C688</f>
        <v>0</v>
      </c>
      <c r="E688" s="5">
        <f t="shared" si="87"/>
        <v>0</v>
      </c>
      <c r="H688" s="41">
        <f t="shared" si="79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si="87"/>
        <v>0</v>
      </c>
      <c r="E689" s="5">
        <f t="shared" si="87"/>
        <v>0</v>
      </c>
      <c r="H689" s="41">
        <f t="shared" si="79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7"/>
        <v>0</v>
      </c>
      <c r="E690" s="5">
        <f t="shared" si="87"/>
        <v>0</v>
      </c>
      <c r="H690" s="41">
        <f t="shared" si="79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7"/>
        <v>0</v>
      </c>
      <c r="E691" s="5">
        <f t="shared" si="87"/>
        <v>0</v>
      </c>
      <c r="H691" s="41">
        <f t="shared" si="79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7"/>
        <v>0</v>
      </c>
      <c r="E692" s="5">
        <f t="shared" si="87"/>
        <v>0</v>
      </c>
      <c r="H692" s="41">
        <f t="shared" si="79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7"/>
        <v>0</v>
      </c>
      <c r="E693" s="5">
        <f t="shared" si="87"/>
        <v>0</v>
      </c>
      <c r="H693" s="41">
        <f t="shared" si="79"/>
        <v>0</v>
      </c>
    </row>
    <row r="694" spans="1:8" hidden="1" outlineLevel="1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9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 t="shared" ref="D695:E699" si="88">C695</f>
        <v>0</v>
      </c>
      <c r="E695" s="5">
        <f t="shared" si="88"/>
        <v>0</v>
      </c>
      <c r="H695" s="41">
        <f t="shared" si="79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si="88"/>
        <v>0</v>
      </c>
      <c r="E696" s="5">
        <f t="shared" si="88"/>
        <v>0</v>
      </c>
      <c r="H696" s="41">
        <f t="shared" si="79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8"/>
        <v>0</v>
      </c>
      <c r="E697" s="5">
        <f t="shared" si="88"/>
        <v>0</v>
      </c>
      <c r="H697" s="41">
        <f t="shared" si="79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8"/>
        <v>0</v>
      </c>
      <c r="E698" s="5">
        <f t="shared" si="88"/>
        <v>0</v>
      </c>
      <c r="H698" s="41">
        <f t="shared" si="79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8"/>
        <v>0</v>
      </c>
      <c r="E699" s="5">
        <f t="shared" si="88"/>
        <v>0</v>
      </c>
      <c r="H699" s="41">
        <f t="shared" si="79"/>
        <v>0</v>
      </c>
    </row>
    <row r="700" spans="1:8" hidden="1" outlineLevel="1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9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 t="shared" ref="D701:E715" si="89">C701</f>
        <v>0</v>
      </c>
      <c r="E701" s="5">
        <f t="shared" si="89"/>
        <v>0</v>
      </c>
      <c r="H701" s="41">
        <f t="shared" si="79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si="89"/>
        <v>0</v>
      </c>
      <c r="E702" s="5">
        <f t="shared" si="89"/>
        <v>0</v>
      </c>
      <c r="H702" s="41">
        <f t="shared" si="79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89"/>
        <v>0</v>
      </c>
      <c r="E703" s="5">
        <f t="shared" si="89"/>
        <v>0</v>
      </c>
      <c r="H703" s="41">
        <f t="shared" si="79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89"/>
        <v>0</v>
      </c>
      <c r="E704" s="5">
        <f t="shared" si="89"/>
        <v>0</v>
      </c>
      <c r="H704" s="41">
        <f t="shared" si="79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9"/>
        <v>0</v>
      </c>
      <c r="E705" s="5">
        <f t="shared" si="89"/>
        <v>0</v>
      </c>
      <c r="H705" s="41">
        <f t="shared" ref="H705:H726" si="90"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9"/>
        <v>0</v>
      </c>
      <c r="E706" s="5">
        <f t="shared" si="89"/>
        <v>0</v>
      </c>
      <c r="H706" s="41">
        <f t="shared" si="90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9"/>
        <v>0</v>
      </c>
      <c r="E707" s="5">
        <f t="shared" si="89"/>
        <v>0</v>
      </c>
      <c r="H707" s="41">
        <f t="shared" si="90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9"/>
        <v>0</v>
      </c>
      <c r="E708" s="5">
        <f t="shared" si="89"/>
        <v>0</v>
      </c>
      <c r="H708" s="41">
        <f t="shared" si="90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9"/>
        <v>0</v>
      </c>
      <c r="E709" s="5">
        <f t="shared" si="89"/>
        <v>0</v>
      </c>
      <c r="H709" s="41">
        <f t="shared" si="90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9"/>
        <v>0</v>
      </c>
      <c r="E710" s="5">
        <f t="shared" si="89"/>
        <v>0</v>
      </c>
      <c r="H710" s="41">
        <f t="shared" si="90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9"/>
        <v>0</v>
      </c>
      <c r="E711" s="5">
        <f t="shared" si="89"/>
        <v>0</v>
      </c>
      <c r="H711" s="41">
        <f t="shared" si="90"/>
        <v>0</v>
      </c>
    </row>
    <row r="712" spans="1:10" hidden="1" outlineLevel="1">
      <c r="A712" s="147" t="s">
        <v>566</v>
      </c>
      <c r="B712" s="148"/>
      <c r="C712" s="31">
        <v>0</v>
      </c>
      <c r="D712" s="31">
        <f t="shared" si="89"/>
        <v>0</v>
      </c>
      <c r="E712" s="31">
        <f t="shared" si="89"/>
        <v>0</v>
      </c>
      <c r="H712" s="41">
        <f t="shared" si="90"/>
        <v>0</v>
      </c>
    </row>
    <row r="713" spans="1:10" hidden="1" outlineLevel="1">
      <c r="A713" s="147" t="s">
        <v>567</v>
      </c>
      <c r="B713" s="148"/>
      <c r="C713" s="32">
        <v>0</v>
      </c>
      <c r="D713" s="31">
        <f t="shared" si="89"/>
        <v>0</v>
      </c>
      <c r="E713" s="31">
        <f t="shared" si="89"/>
        <v>0</v>
      </c>
      <c r="H713" s="41">
        <f t="shared" si="90"/>
        <v>0</v>
      </c>
    </row>
    <row r="714" spans="1:10" hidden="1" outlineLevel="1">
      <c r="A714" s="147" t="s">
        <v>568</v>
      </c>
      <c r="B714" s="148"/>
      <c r="C714" s="32">
        <v>0</v>
      </c>
      <c r="D714" s="31">
        <f t="shared" si="89"/>
        <v>0</v>
      </c>
      <c r="E714" s="31">
        <f t="shared" si="89"/>
        <v>0</v>
      </c>
      <c r="H714" s="41">
        <f t="shared" si="90"/>
        <v>0</v>
      </c>
    </row>
    <row r="715" spans="1:10" hidden="1" outlineLevel="1">
      <c r="A715" s="147" t="s">
        <v>569</v>
      </c>
      <c r="B715" s="148"/>
      <c r="C715" s="32">
        <v>0</v>
      </c>
      <c r="D715" s="31">
        <f t="shared" si="89"/>
        <v>0</v>
      </c>
      <c r="E715" s="31">
        <f t="shared" si="89"/>
        <v>0</v>
      </c>
      <c r="H715" s="41">
        <f t="shared" si="90"/>
        <v>0</v>
      </c>
    </row>
    <row r="716" spans="1:10" collapsed="1">
      <c r="A716" s="149" t="s">
        <v>570</v>
      </c>
      <c r="B716" s="150"/>
      <c r="C716" s="36">
        <f>C717</f>
        <v>57000</v>
      </c>
      <c r="D716" s="36">
        <f>D717</f>
        <v>57000</v>
      </c>
      <c r="E716" s="36">
        <f>E717</f>
        <v>57000</v>
      </c>
      <c r="G716" s="39" t="s">
        <v>66</v>
      </c>
      <c r="H716" s="41">
        <f t="shared" si="90"/>
        <v>57000</v>
      </c>
      <c r="I716" s="42"/>
      <c r="J716" s="40" t="b">
        <f>AND(H716=I716)</f>
        <v>0</v>
      </c>
    </row>
    <row r="717" spans="1:10">
      <c r="A717" s="151" t="s">
        <v>571</v>
      </c>
      <c r="B717" s="152"/>
      <c r="C717" s="33">
        <f>C718+C722</f>
        <v>57000</v>
      </c>
      <c r="D717" s="33">
        <f>D718+D722</f>
        <v>57000</v>
      </c>
      <c r="E717" s="33">
        <f>E718+E722</f>
        <v>57000</v>
      </c>
      <c r="G717" s="39" t="s">
        <v>599</v>
      </c>
      <c r="H717" s="41">
        <f t="shared" si="90"/>
        <v>57000</v>
      </c>
      <c r="I717" s="42"/>
      <c r="J717" s="40" t="b">
        <f>AND(H717=I717)</f>
        <v>0</v>
      </c>
    </row>
    <row r="718" spans="1:10" hidden="1" outlineLevel="1" collapsed="1">
      <c r="A718" s="145" t="s">
        <v>851</v>
      </c>
      <c r="B718" s="146"/>
      <c r="C718" s="31">
        <f>SUM(C719:C721)</f>
        <v>57000</v>
      </c>
      <c r="D718" s="31">
        <f>SUM(D719:D721)</f>
        <v>57000</v>
      </c>
      <c r="E718" s="31">
        <f>SUM(E719:E721)</f>
        <v>57000</v>
      </c>
      <c r="H718" s="41">
        <f t="shared" si="90"/>
        <v>57000</v>
      </c>
    </row>
    <row r="719" spans="1:10" ht="15" hidden="1" customHeight="1" outlineLevel="2">
      <c r="A719" s="6">
        <v>10950</v>
      </c>
      <c r="B719" s="4" t="s">
        <v>572</v>
      </c>
      <c r="C719" s="5">
        <v>57000</v>
      </c>
      <c r="D719" s="5">
        <f t="shared" ref="D719:E721" si="91">C719</f>
        <v>57000</v>
      </c>
      <c r="E719" s="5">
        <f t="shared" si="91"/>
        <v>57000</v>
      </c>
      <c r="H719" s="41">
        <f t="shared" si="90"/>
        <v>57000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91"/>
        <v>0</v>
      </c>
      <c r="E720" s="5">
        <f t="shared" si="91"/>
        <v>0</v>
      </c>
      <c r="H720" s="41">
        <f t="shared" si="90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1"/>
        <v>0</v>
      </c>
      <c r="E721" s="5">
        <f t="shared" si="91"/>
        <v>0</v>
      </c>
      <c r="H721" s="41">
        <f t="shared" si="90"/>
        <v>0</v>
      </c>
    </row>
    <row r="722" spans="1:10" hidden="1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0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0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0"/>
        <v>0</v>
      </c>
    </row>
    <row r="725" spans="1:10" collapsed="1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0"/>
        <v>0</v>
      </c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0"/>
        <v>0</v>
      </c>
      <c r="I726" s="42"/>
      <c r="J726" s="40" t="b">
        <f>AND(H726=I726)</f>
        <v>1</v>
      </c>
    </row>
    <row r="727" spans="1:10" hidden="1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5" t="s">
        <v>848</v>
      </c>
      <c r="B730" s="146"/>
      <c r="C730" s="31">
        <f t="shared" ref="C730:E731" si="92">C731</f>
        <v>0</v>
      </c>
      <c r="D730" s="31">
        <f t="shared" si="92"/>
        <v>0</v>
      </c>
      <c r="E730" s="31">
        <f t="shared" si="92"/>
        <v>0</v>
      </c>
    </row>
    <row r="731" spans="1:10" hidden="1" outlineLevel="2">
      <c r="A731" s="6">
        <v>2</v>
      </c>
      <c r="B731" s="4" t="s">
        <v>822</v>
      </c>
      <c r="C731" s="5">
        <f t="shared" si="92"/>
        <v>0</v>
      </c>
      <c r="D731" s="5">
        <f t="shared" si="92"/>
        <v>0</v>
      </c>
      <c r="E731" s="5">
        <f t="shared" si="92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3">C735</f>
        <v>0</v>
      </c>
      <c r="E735" s="30">
        <f t="shared" si="93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3"/>
        <v>0</v>
      </c>
      <c r="E736" s="30">
        <f t="shared" si="93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3"/>
        <v>0</v>
      </c>
      <c r="E737" s="5">
        <f t="shared" si="93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3"/>
        <v>0</v>
      </c>
      <c r="E738" s="5">
        <f t="shared" si="93"/>
        <v>0</v>
      </c>
    </row>
    <row r="739" spans="1:5" hidden="1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4">C747</f>
        <v>0</v>
      </c>
      <c r="E747" s="30">
        <f t="shared" si="94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4"/>
        <v>0</v>
      </c>
      <c r="E748" s="5">
        <f t="shared" si="94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4"/>
        <v>0</v>
      </c>
      <c r="E749" s="5">
        <f t="shared" si="94"/>
        <v>0</v>
      </c>
    </row>
    <row r="750" spans="1:5" hidden="1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5">C752</f>
        <v>0</v>
      </c>
      <c r="E752" s="124">
        <f t="shared" si="95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5"/>
        <v>0</v>
      </c>
      <c r="E753" s="124">
        <f t="shared" si="95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5"/>
        <v>0</v>
      </c>
      <c r="E754" s="5">
        <f t="shared" si="95"/>
        <v>0</v>
      </c>
    </row>
    <row r="755" spans="1:5" hidden="1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6">C757</f>
        <v>0</v>
      </c>
      <c r="E757" s="30">
        <f t="shared" si="96"/>
        <v>0</v>
      </c>
    </row>
    <row r="758" spans="1:5" hidden="1" outlineLevel="3">
      <c r="A758" s="29"/>
      <c r="B758" s="28" t="s">
        <v>832</v>
      </c>
      <c r="C758" s="30"/>
      <c r="D758" s="30">
        <f t="shared" si="96"/>
        <v>0</v>
      </c>
      <c r="E758" s="30">
        <f t="shared" si="96"/>
        <v>0</v>
      </c>
    </row>
    <row r="759" spans="1:5" hidden="1" outlineLevel="3">
      <c r="A759" s="29"/>
      <c r="B759" s="28" t="s">
        <v>831</v>
      </c>
      <c r="C759" s="30"/>
      <c r="D759" s="30">
        <f t="shared" si="96"/>
        <v>0</v>
      </c>
      <c r="E759" s="30">
        <f t="shared" si="96"/>
        <v>0</v>
      </c>
    </row>
    <row r="760" spans="1:5" hidden="1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7">C762</f>
        <v>0</v>
      </c>
      <c r="E762" s="30">
        <f t="shared" si="97"/>
        <v>0</v>
      </c>
    </row>
    <row r="763" spans="1:5" hidden="1" outlineLevel="3">
      <c r="A763" s="29"/>
      <c r="B763" s="28" t="s">
        <v>819</v>
      </c>
      <c r="C763" s="30"/>
      <c r="D763" s="30">
        <f t="shared" si="97"/>
        <v>0</v>
      </c>
      <c r="E763" s="30">
        <f t="shared" si="97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7"/>
        <v>0</v>
      </c>
      <c r="E764" s="5">
        <f t="shared" si="97"/>
        <v>0</v>
      </c>
    </row>
    <row r="765" spans="1:5" hidden="1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98">C773</f>
        <v>0</v>
      </c>
      <c r="E773" s="30">
        <f t="shared" si="98"/>
        <v>0</v>
      </c>
    </row>
    <row r="774" spans="1:5" hidden="1" outlineLevel="3">
      <c r="A774" s="29"/>
      <c r="B774" s="28" t="s">
        <v>820</v>
      </c>
      <c r="C774" s="30"/>
      <c r="D774" s="30">
        <f t="shared" si="98"/>
        <v>0</v>
      </c>
      <c r="E774" s="30">
        <f t="shared" si="98"/>
        <v>0</v>
      </c>
    </row>
    <row r="775" spans="1:5" hidden="1" outlineLevel="3">
      <c r="A775" s="29"/>
      <c r="B775" s="28" t="s">
        <v>819</v>
      </c>
      <c r="C775" s="30"/>
      <c r="D775" s="30">
        <f t="shared" si="98"/>
        <v>0</v>
      </c>
      <c r="E775" s="30">
        <f t="shared" si="98"/>
        <v>0</v>
      </c>
    </row>
    <row r="776" spans="1:5" hidden="1" outlineLevel="3">
      <c r="A776" s="29"/>
      <c r="B776" s="28" t="s">
        <v>818</v>
      </c>
      <c r="C776" s="30"/>
      <c r="D776" s="30">
        <f t="shared" si="98"/>
        <v>0</v>
      </c>
      <c r="E776" s="30">
        <f t="shared" si="98"/>
        <v>0</v>
      </c>
    </row>
    <row r="777" spans="1:5" hidden="1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70" t="s">
        <v>68</v>
      </c>
      <c r="B1" s="170" t="s">
        <v>793</v>
      </c>
      <c r="C1" s="170" t="s">
        <v>795</v>
      </c>
      <c r="D1" s="170" t="s">
        <v>799</v>
      </c>
    </row>
    <row r="2" spans="1:10" s="113" customFormat="1" ht="23.25" customHeight="1">
      <c r="A2" s="170"/>
      <c r="B2" s="170"/>
      <c r="C2" s="170"/>
      <c r="D2" s="170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topLeftCell="A16" workbookViewId="0">
      <selection activeCell="A23" sqref="A23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78" t="s">
        <v>82</v>
      </c>
      <c r="B1" s="178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9" t="s">
        <v>780</v>
      </c>
      <c r="B6" s="179"/>
      <c r="C6" s="68">
        <v>0.7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6" t="s">
        <v>749</v>
      </c>
      <c r="B9" s="177"/>
      <c r="C9" s="68">
        <v>0.6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6" t="s">
        <v>73</v>
      </c>
      <c r="B12" s="177"/>
      <c r="C12" s="68">
        <v>0.8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6" t="s">
        <v>76</v>
      </c>
      <c r="B15" s="177"/>
      <c r="C15" s="68">
        <v>0.9</v>
      </c>
    </row>
    <row r="16" spans="1:6">
      <c r="A16" s="10" t="s">
        <v>77</v>
      </c>
      <c r="B16" s="11"/>
      <c r="C16" s="120"/>
    </row>
    <row r="17" spans="1:3">
      <c r="A17" s="176" t="s">
        <v>78</v>
      </c>
      <c r="B17" s="177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6" t="s">
        <v>747</v>
      </c>
      <c r="B19" s="177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6" t="s">
        <v>784</v>
      </c>
      <c r="B21" s="177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zoomScale="140" zoomScaleNormal="140" workbookViewId="0">
      <selection activeCell="A59" sqref="A59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80" t="s">
        <v>83</v>
      </c>
      <c r="B1" s="180"/>
    </row>
    <row r="2" spans="1:7">
      <c r="A2" s="10" t="s">
        <v>84</v>
      </c>
      <c r="B2" s="12">
        <v>42213</v>
      </c>
    </row>
    <row r="3" spans="1:7">
      <c r="A3" s="10" t="s">
        <v>750</v>
      </c>
      <c r="B3" s="12" t="s">
        <v>864</v>
      </c>
    </row>
    <row r="4" spans="1:7">
      <c r="A4" s="10" t="s">
        <v>751</v>
      </c>
      <c r="B4" s="12"/>
    </row>
    <row r="5" spans="1:7">
      <c r="A5" s="178" t="s">
        <v>85</v>
      </c>
      <c r="B5" s="181"/>
      <c r="G5" s="117" t="s">
        <v>800</v>
      </c>
    </row>
    <row r="6" spans="1:7">
      <c r="A6" s="88" t="s">
        <v>95</v>
      </c>
      <c r="B6" s="10" t="s">
        <v>865</v>
      </c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871</v>
      </c>
      <c r="G8" s="117" t="s">
        <v>803</v>
      </c>
    </row>
    <row r="9" spans="1:7">
      <c r="A9" s="88" t="s">
        <v>86</v>
      </c>
      <c r="B9" s="10" t="s">
        <v>867</v>
      </c>
    </row>
    <row r="10" spans="1:7">
      <c r="A10" s="88" t="s">
        <v>86</v>
      </c>
      <c r="B10" s="10" t="s">
        <v>868</v>
      </c>
    </row>
    <row r="11" spans="1:7">
      <c r="A11" s="88" t="s">
        <v>86</v>
      </c>
      <c r="B11" s="10" t="s">
        <v>869</v>
      </c>
    </row>
    <row r="12" spans="1:7">
      <c r="A12" s="88" t="s">
        <v>86</v>
      </c>
      <c r="B12" s="10" t="s">
        <v>870</v>
      </c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867</v>
      </c>
    </row>
    <row r="51" spans="1:2">
      <c r="A51" s="10" t="s">
        <v>88</v>
      </c>
      <c r="B51" s="10" t="s">
        <v>868</v>
      </c>
    </row>
    <row r="52" spans="1:2">
      <c r="A52" s="10" t="s">
        <v>89</v>
      </c>
      <c r="B52" s="10" t="s">
        <v>870</v>
      </c>
    </row>
    <row r="53" spans="1:2">
      <c r="A53" s="10" t="s">
        <v>90</v>
      </c>
      <c r="B53" s="10" t="s">
        <v>869</v>
      </c>
    </row>
    <row r="54" spans="1:2">
      <c r="A54" s="10" t="s">
        <v>92</v>
      </c>
      <c r="B54" s="10" t="s">
        <v>871</v>
      </c>
    </row>
    <row r="55" spans="1:2">
      <c r="A55" s="10" t="s">
        <v>93</v>
      </c>
      <c r="B55" s="10" t="s">
        <v>867</v>
      </c>
    </row>
    <row r="56" spans="1:2">
      <c r="A56" s="10" t="s">
        <v>94</v>
      </c>
      <c r="B56" s="10" t="s">
        <v>870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865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rightToLeft="1" workbookViewId="0">
      <selection activeCell="B6" sqref="B6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41792</v>
      </c>
    </row>
    <row r="4" spans="1:11">
      <c r="A4" s="10" t="s">
        <v>99</v>
      </c>
      <c r="B4" s="12">
        <v>41823</v>
      </c>
    </row>
    <row r="5" spans="1:11">
      <c r="A5" s="10" t="s">
        <v>100</v>
      </c>
      <c r="B5" s="12">
        <v>41971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B3" sqref="B3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42031</v>
      </c>
    </row>
    <row r="3" spans="1:11">
      <c r="A3" s="10" t="s">
        <v>98</v>
      </c>
      <c r="B3" s="12">
        <v>42126</v>
      </c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9"/>
  <sheetViews>
    <sheetView rightToLeft="1" workbookViewId="0">
      <selection activeCell="B5" sqref="B5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42516</v>
      </c>
    </row>
    <row r="4" spans="1:11">
      <c r="A4" s="10" t="s">
        <v>99</v>
      </c>
      <c r="B4" s="12">
        <v>42579</v>
      </c>
    </row>
    <row r="5" spans="1:11">
      <c r="A5" s="10" t="s">
        <v>100</v>
      </c>
      <c r="B5" s="12">
        <v>42702</v>
      </c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42487</v>
      </c>
    </row>
    <row r="9" spans="1:11">
      <c r="A9" s="10" t="s">
        <v>99</v>
      </c>
      <c r="B9" s="12">
        <v>42551</v>
      </c>
    </row>
    <row r="10" spans="1:11">
      <c r="A10" s="10" t="s">
        <v>100</v>
      </c>
      <c r="B10" s="12">
        <v>42660</v>
      </c>
    </row>
    <row r="11" spans="1:11">
      <c r="A11" s="111" t="s">
        <v>103</v>
      </c>
      <c r="B11" s="143" t="s">
        <v>763</v>
      </c>
    </row>
    <row r="12" spans="1:11">
      <c r="A12" s="10"/>
      <c r="B12" s="12">
        <v>42731</v>
      </c>
    </row>
    <row r="13" spans="1:11">
      <c r="A13" s="10"/>
      <c r="B13" s="12">
        <v>42514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E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9"/>
  <sheetViews>
    <sheetView rightToLeft="1" workbookViewId="0">
      <selection activeCell="B8" sqref="B8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42794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3" t="s">
        <v>763</v>
      </c>
    </row>
    <row r="7" spans="1:11">
      <c r="A7" s="10" t="s">
        <v>97</v>
      </c>
      <c r="B7" s="12">
        <v>42765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F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1000-000000000000}">
      <formula1>$K$3:$K$4</formula1>
    </dataValidation>
    <dataValidation type="list" allowBlank="1" showInputMessage="1" showErrorMessage="1" sqref="C2:C1048576" xr:uid="{00000000-0002-0000-10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29"/>
  <sheetViews>
    <sheetView rightToLeft="1" zoomScale="140" zoomScaleNormal="140" workbookViewId="0">
      <pane ySplit="1" topLeftCell="A8" activePane="bottomLeft" state="frozen"/>
      <selection pane="bottomLeft" activeCell="A21" sqref="A21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 t="s">
        <v>886</v>
      </c>
    </row>
    <row r="3" spans="1:36" ht="15.5">
      <c r="A3" s="13" t="s">
        <v>887</v>
      </c>
      <c r="J3" s="117" t="s">
        <v>756</v>
      </c>
      <c r="K3" s="117" t="s">
        <v>758</v>
      </c>
    </row>
    <row r="4" spans="1:36" ht="15.5">
      <c r="A4" s="13" t="s">
        <v>888</v>
      </c>
      <c r="J4" s="117" t="s">
        <v>757</v>
      </c>
      <c r="K4" s="117" t="s">
        <v>759</v>
      </c>
    </row>
    <row r="5" spans="1:36" ht="15.5">
      <c r="A5" s="13" t="s">
        <v>889</v>
      </c>
      <c r="K5" s="117" t="s">
        <v>760</v>
      </c>
    </row>
    <row r="6" spans="1:36" ht="15.5">
      <c r="A6" s="13" t="s">
        <v>890</v>
      </c>
      <c r="K6" s="117" t="s">
        <v>761</v>
      </c>
    </row>
    <row r="7" spans="1:36" ht="15.5">
      <c r="A7" s="13" t="s">
        <v>891</v>
      </c>
    </row>
    <row r="8" spans="1:36" ht="15.5">
      <c r="A8" s="13" t="s">
        <v>892</v>
      </c>
    </row>
    <row r="9" spans="1:36" ht="15.5">
      <c r="A9" s="13" t="s">
        <v>893</v>
      </c>
    </row>
    <row r="10" spans="1:36" ht="15.5">
      <c r="A10" s="13" t="s">
        <v>894</v>
      </c>
    </row>
    <row r="11" spans="1:36" ht="15.5">
      <c r="A11" s="13" t="s">
        <v>895</v>
      </c>
    </row>
    <row r="12" spans="1:36" ht="15.5">
      <c r="A12" s="13" t="s">
        <v>896</v>
      </c>
    </row>
    <row r="13" spans="1:36" ht="15.5">
      <c r="A13" s="13" t="s">
        <v>896</v>
      </c>
    </row>
    <row r="14" spans="1:36" ht="15.5">
      <c r="A14" s="13" t="s">
        <v>897</v>
      </c>
    </row>
    <row r="15" spans="1:36" ht="15.5">
      <c r="A15" s="13" t="s">
        <v>898</v>
      </c>
    </row>
    <row r="16" spans="1:36" ht="15.5">
      <c r="A16" s="13" t="s">
        <v>899</v>
      </c>
    </row>
    <row r="17" spans="1:1" ht="15.5">
      <c r="A17" s="13" t="s">
        <v>900</v>
      </c>
    </row>
    <row r="18" spans="1:1" ht="15.5">
      <c r="A18" s="13" t="s">
        <v>901</v>
      </c>
    </row>
    <row r="19" spans="1:1" ht="15.5">
      <c r="A19" s="13" t="s">
        <v>902</v>
      </c>
    </row>
    <row r="20" spans="1:1" ht="15.5">
      <c r="A20" s="13" t="s">
        <v>903</v>
      </c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1100-000000000000}">
      <formula1>$J$3:$J$4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6"/>
  <sheetViews>
    <sheetView rightToLeft="1" zoomScale="130" zoomScaleNormal="130" workbookViewId="0">
      <selection activeCell="A7" sqref="A7"/>
    </sheetView>
  </sheetViews>
  <sheetFormatPr defaultColWidth="9.1796875" defaultRowHeight="14.5"/>
  <cols>
    <col min="1" max="1" width="38.453125" style="10" customWidth="1"/>
    <col min="2" max="28" width="9.1796875" style="117"/>
  </cols>
  <sheetData>
    <row r="1" spans="1:1">
      <c r="A1" s="10" t="s">
        <v>904</v>
      </c>
    </row>
    <row r="2" spans="1:1">
      <c r="A2" s="10" t="s">
        <v>905</v>
      </c>
    </row>
    <row r="3" spans="1:1">
      <c r="A3" s="10" t="s">
        <v>906</v>
      </c>
    </row>
    <row r="4" spans="1:1">
      <c r="A4" s="10" t="s">
        <v>907</v>
      </c>
    </row>
    <row r="5" spans="1:1">
      <c r="A5" s="10" t="s">
        <v>908</v>
      </c>
    </row>
    <row r="6" spans="1:1">
      <c r="A6" s="10" t="s">
        <v>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C1" zoomScale="150" zoomScaleNormal="150" workbookViewId="0">
      <selection activeCell="J202" sqref="J202"/>
    </sheetView>
  </sheetViews>
  <sheetFormatPr defaultColWidth="9.1796875" defaultRowHeight="14.5" outlineLevelRow="3"/>
  <cols>
    <col min="1" max="1" width="7" bestFit="1" customWidth="1"/>
    <col min="2" max="2" width="24.1796875" customWidth="1"/>
    <col min="3" max="3" width="27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760265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295716</v>
      </c>
      <c r="D2" s="26">
        <f>D3+D67</f>
        <v>295716</v>
      </c>
      <c r="E2" s="26">
        <f>E3+E67</f>
        <v>295716</v>
      </c>
      <c r="G2" s="39" t="s">
        <v>60</v>
      </c>
      <c r="H2" s="41">
        <f>C2</f>
        <v>295716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73900</v>
      </c>
      <c r="D3" s="23">
        <f>D4+D11+D38+D61</f>
        <v>73900</v>
      </c>
      <c r="E3" s="23">
        <f>E4+E11+E38+E61</f>
        <v>73900</v>
      </c>
      <c r="G3" s="39" t="s">
        <v>57</v>
      </c>
      <c r="H3" s="41">
        <f t="shared" ref="H3:H66" si="0">C3</f>
        <v>73900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24300</v>
      </c>
      <c r="D4" s="21">
        <f>SUM(D5:D10)</f>
        <v>24300</v>
      </c>
      <c r="E4" s="21">
        <f>SUM(E5:E10)</f>
        <v>24300</v>
      </c>
      <c r="F4" s="17"/>
      <c r="G4" s="39" t="s">
        <v>53</v>
      </c>
      <c r="H4" s="41">
        <f t="shared" si="0"/>
        <v>24300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11000</v>
      </c>
      <c r="D7" s="2">
        <f t="shared" si="1"/>
        <v>11000</v>
      </c>
      <c r="E7" s="2">
        <f t="shared" si="1"/>
        <v>11000</v>
      </c>
      <c r="F7" s="17"/>
      <c r="G7" s="17"/>
      <c r="H7" s="41">
        <f t="shared" si="0"/>
        <v>11000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27000</v>
      </c>
      <c r="D11" s="21">
        <f>SUM(D12:D37)</f>
        <v>27000</v>
      </c>
      <c r="E11" s="21">
        <f>SUM(E12:E37)</f>
        <v>27000</v>
      </c>
      <c r="F11" s="17"/>
      <c r="G11" s="39" t="s">
        <v>54</v>
      </c>
      <c r="H11" s="41">
        <f t="shared" si="0"/>
        <v>27000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1000</v>
      </c>
      <c r="D14" s="2">
        <f t="shared" si="2"/>
        <v>1000</v>
      </c>
      <c r="E14" s="2">
        <f t="shared" si="2"/>
        <v>1000</v>
      </c>
      <c r="H14" s="41">
        <f t="shared" si="0"/>
        <v>1000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22600</v>
      </c>
      <c r="D38" s="21">
        <f>SUM(D39:D60)</f>
        <v>22600</v>
      </c>
      <c r="E38" s="21">
        <f>SUM(E39:E60)</f>
        <v>22600</v>
      </c>
      <c r="G38" s="39" t="s">
        <v>55</v>
      </c>
      <c r="H38" s="41">
        <f t="shared" si="0"/>
        <v>22600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3000</v>
      </c>
      <c r="D39" s="2">
        <f>C39</f>
        <v>3000</v>
      </c>
      <c r="E39" s="2">
        <f>D39</f>
        <v>3000</v>
      </c>
      <c r="H39" s="41">
        <f t="shared" si="0"/>
        <v>3000</v>
      </c>
    </row>
    <row r="40" spans="1:10" outlineLevel="1">
      <c r="A40" s="20">
        <v>3102</v>
      </c>
      <c r="B40" s="20" t="s">
        <v>12</v>
      </c>
      <c r="C40" s="2">
        <v>900</v>
      </c>
      <c r="D40" s="2">
        <f t="shared" ref="D40:E55" si="4">C40</f>
        <v>900</v>
      </c>
      <c r="E40" s="2">
        <f t="shared" si="4"/>
        <v>900</v>
      </c>
      <c r="H40" s="41">
        <f t="shared" si="0"/>
        <v>900</v>
      </c>
    </row>
    <row r="41" spans="1:10" outlineLevel="1">
      <c r="A41" s="20">
        <v>3103</v>
      </c>
      <c r="B41" s="20" t="s">
        <v>13</v>
      </c>
      <c r="C41" s="2">
        <v>1600</v>
      </c>
      <c r="D41" s="2">
        <f t="shared" si="4"/>
        <v>1600</v>
      </c>
      <c r="E41" s="2">
        <f t="shared" si="4"/>
        <v>1600</v>
      </c>
      <c r="H41" s="41">
        <f t="shared" si="0"/>
        <v>1600</v>
      </c>
    </row>
    <row r="42" spans="1:10" outlineLevel="1">
      <c r="A42" s="20">
        <v>3199</v>
      </c>
      <c r="B42" s="20" t="s">
        <v>14</v>
      </c>
      <c r="C42" s="2">
        <v>600</v>
      </c>
      <c r="D42" s="2">
        <f t="shared" si="4"/>
        <v>600</v>
      </c>
      <c r="E42" s="2">
        <f t="shared" si="4"/>
        <v>600</v>
      </c>
      <c r="H42" s="41">
        <f t="shared" si="0"/>
        <v>600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4"/>
        <v>3000</v>
      </c>
      <c r="E48" s="2">
        <f t="shared" si="4"/>
        <v>3000</v>
      </c>
      <c r="H48" s="41">
        <f t="shared" si="0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5500</v>
      </c>
      <c r="D53" s="2">
        <f t="shared" si="4"/>
        <v>5500</v>
      </c>
      <c r="E53" s="2">
        <f t="shared" si="4"/>
        <v>5500</v>
      </c>
      <c r="H53" s="41">
        <f t="shared" si="0"/>
        <v>5500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4000</v>
      </c>
      <c r="D55" s="2">
        <f t="shared" si="4"/>
        <v>4000</v>
      </c>
      <c r="E55" s="2">
        <f t="shared" si="4"/>
        <v>4000</v>
      </c>
      <c r="H55" s="41">
        <f t="shared" si="0"/>
        <v>4000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221816</v>
      </c>
      <c r="D67" s="25">
        <f>D97+D68</f>
        <v>221816</v>
      </c>
      <c r="E67" s="25">
        <f>E97+E68</f>
        <v>221816</v>
      </c>
      <c r="G67" s="39" t="s">
        <v>59</v>
      </c>
      <c r="H67" s="41">
        <f t="shared" ref="H67:H130" si="7">C67</f>
        <v>221816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17600</v>
      </c>
      <c r="D68" s="21">
        <f>SUM(D69:D96)</f>
        <v>17600</v>
      </c>
      <c r="E68" s="21">
        <f>SUM(E69:E96)</f>
        <v>17600</v>
      </c>
      <c r="G68" s="39" t="s">
        <v>56</v>
      </c>
      <c r="H68" s="41">
        <f t="shared" si="7"/>
        <v>17600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4500</v>
      </c>
      <c r="D79" s="2">
        <f t="shared" si="8"/>
        <v>4500</v>
      </c>
      <c r="E79" s="2">
        <f t="shared" si="8"/>
        <v>4500</v>
      </c>
      <c r="H79" s="41">
        <f t="shared" si="7"/>
        <v>4500</v>
      </c>
    </row>
    <row r="80" spans="1:10" ht="15" customHeight="1" outlineLevel="1">
      <c r="A80" s="3">
        <v>5202</v>
      </c>
      <c r="B80" s="2" t="s">
        <v>172</v>
      </c>
      <c r="C80" s="2">
        <v>2500</v>
      </c>
      <c r="D80" s="2">
        <f t="shared" si="8"/>
        <v>2500</v>
      </c>
      <c r="E80" s="2">
        <f t="shared" si="8"/>
        <v>2500</v>
      </c>
      <c r="H80" s="41">
        <f t="shared" si="7"/>
        <v>2500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10600</v>
      </c>
      <c r="D91" s="2">
        <f t="shared" si="9"/>
        <v>10600</v>
      </c>
      <c r="E91" s="2">
        <f t="shared" si="9"/>
        <v>10600</v>
      </c>
      <c r="H91" s="41">
        <f t="shared" si="7"/>
        <v>10600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204216</v>
      </c>
      <c r="D97" s="21">
        <f>SUM(D98:D113)</f>
        <v>204216</v>
      </c>
      <c r="E97" s="21">
        <f>SUM(E98:E113)</f>
        <v>204216</v>
      </c>
      <c r="G97" s="39" t="s">
        <v>58</v>
      </c>
      <c r="H97" s="41">
        <f t="shared" si="7"/>
        <v>204216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135000</v>
      </c>
      <c r="D98" s="2">
        <f>C98</f>
        <v>135000</v>
      </c>
      <c r="E98" s="2">
        <f>D98</f>
        <v>135000</v>
      </c>
      <c r="H98" s="41">
        <f t="shared" si="7"/>
        <v>135000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19216</v>
      </c>
      <c r="D100" s="2">
        <f t="shared" si="10"/>
        <v>19216</v>
      </c>
      <c r="E100" s="2">
        <f t="shared" si="10"/>
        <v>19216</v>
      </c>
      <c r="H100" s="41">
        <f t="shared" si="7"/>
        <v>19216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464549</v>
      </c>
      <c r="D114" s="26">
        <f>D115+D152+D177</f>
        <v>464549</v>
      </c>
      <c r="E114" s="26">
        <f>E115+E152+E177</f>
        <v>464549</v>
      </c>
      <c r="G114" s="39" t="s">
        <v>62</v>
      </c>
      <c r="H114" s="41">
        <f t="shared" si="7"/>
        <v>464549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464549</v>
      </c>
      <c r="D115" s="23">
        <f>D116+D135</f>
        <v>464549</v>
      </c>
      <c r="E115" s="23">
        <f>E116+E135</f>
        <v>464549</v>
      </c>
      <c r="G115" s="39" t="s">
        <v>61</v>
      </c>
      <c r="H115" s="41">
        <f t="shared" si="7"/>
        <v>464549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401049</v>
      </c>
      <c r="D116" s="21">
        <f>D117+D120+D123+D126+D129+D132</f>
        <v>401049</v>
      </c>
      <c r="E116" s="21">
        <f>E117+E120+E123+E126+E129+E132</f>
        <v>401049</v>
      </c>
      <c r="G116" s="39" t="s">
        <v>583</v>
      </c>
      <c r="H116" s="41">
        <f t="shared" si="7"/>
        <v>401049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401049</v>
      </c>
      <c r="D117" s="2">
        <f>D118+D119</f>
        <v>401049</v>
      </c>
      <c r="E117" s="2">
        <f>E118+E119</f>
        <v>401049</v>
      </c>
      <c r="H117" s="41">
        <f t="shared" si="7"/>
        <v>401049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401049</v>
      </c>
      <c r="D119" s="128">
        <f>C119</f>
        <v>401049</v>
      </c>
      <c r="E119" s="128">
        <f>D119</f>
        <v>401049</v>
      </c>
      <c r="H119" s="41">
        <f t="shared" si="7"/>
        <v>401049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63500</v>
      </c>
      <c r="D135" s="21">
        <f>D136+D140+D143+D146+D149</f>
        <v>63500</v>
      </c>
      <c r="E135" s="21">
        <f>E136+E140+E143+E146+E149</f>
        <v>63500</v>
      </c>
      <c r="G135" s="39" t="s">
        <v>584</v>
      </c>
      <c r="H135" s="41">
        <f t="shared" si="11"/>
        <v>63500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63500</v>
      </c>
      <c r="D136" s="2">
        <f>D137+D138+D139</f>
        <v>63500</v>
      </c>
      <c r="E136" s="2">
        <f>E137+E138+E139</f>
        <v>63500</v>
      </c>
      <c r="H136" s="41">
        <f t="shared" si="11"/>
        <v>63500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51500</v>
      </c>
      <c r="D138" s="128">
        <f t="shared" ref="D138:E139" si="12">C138</f>
        <v>51500</v>
      </c>
      <c r="E138" s="128">
        <f t="shared" si="12"/>
        <v>51500</v>
      </c>
      <c r="H138" s="41">
        <f t="shared" si="11"/>
        <v>51500</v>
      </c>
    </row>
    <row r="139" spans="1:10" ht="15" customHeight="1" outlineLevel="2">
      <c r="A139" s="130"/>
      <c r="B139" s="129" t="s">
        <v>861</v>
      </c>
      <c r="C139" s="128">
        <v>12000</v>
      </c>
      <c r="D139" s="128">
        <f t="shared" si="12"/>
        <v>12000</v>
      </c>
      <c r="E139" s="128">
        <f t="shared" si="12"/>
        <v>12000</v>
      </c>
      <c r="H139" s="41">
        <f t="shared" si="11"/>
        <v>12000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760265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294716</v>
      </c>
      <c r="D257" s="37">
        <f>D258+D550</f>
        <v>184416</v>
      </c>
      <c r="E257" s="37">
        <f>E258+E550</f>
        <v>184416</v>
      </c>
      <c r="G257" s="39" t="s">
        <v>60</v>
      </c>
      <c r="H257" s="41">
        <f>C257</f>
        <v>294716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289716</v>
      </c>
      <c r="D258" s="36">
        <f>D259+D339+D483+D547</f>
        <v>179416</v>
      </c>
      <c r="E258" s="36">
        <f>E259+E339+E483+E547</f>
        <v>179416</v>
      </c>
      <c r="G258" s="39" t="s">
        <v>57</v>
      </c>
      <c r="H258" s="41">
        <f t="shared" ref="H258:H321" si="21">C258</f>
        <v>289716</v>
      </c>
      <c r="I258" s="42"/>
      <c r="J258" s="40" t="b">
        <f>AND(H258=I258)</f>
        <v>0</v>
      </c>
    </row>
    <row r="259" spans="1:10">
      <c r="A259" s="151" t="s">
        <v>267</v>
      </c>
      <c r="B259" s="152"/>
      <c r="C259" s="33">
        <f>C260+C263+C314</f>
        <v>188300</v>
      </c>
      <c r="D259" s="33">
        <f>D260+D263+D314</f>
        <v>78000</v>
      </c>
      <c r="E259" s="33">
        <f>E260+E263+E314</f>
        <v>78000</v>
      </c>
      <c r="G259" s="39" t="s">
        <v>590</v>
      </c>
      <c r="H259" s="41">
        <f t="shared" si="21"/>
        <v>188300</v>
      </c>
      <c r="I259" s="42"/>
      <c r="J259" s="40" t="b">
        <f>AND(H259=I259)</f>
        <v>0</v>
      </c>
    </row>
    <row r="260" spans="1:10" outlineLevel="1">
      <c r="A260" s="147" t="s">
        <v>268</v>
      </c>
      <c r="B260" s="148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47" t="s">
        <v>269</v>
      </c>
      <c r="B263" s="148"/>
      <c r="C263" s="32">
        <f>C264+C265+C289+C296+C298+C302+C305+C308+C313</f>
        <v>188300</v>
      </c>
      <c r="D263" s="32">
        <f>D264+D265+D289+D296+D298+D302+D305+D308+D313</f>
        <v>78000</v>
      </c>
      <c r="E263" s="32">
        <f>E264+E265+E289+E296+E298+E302+E305+E308+E313</f>
        <v>78000</v>
      </c>
      <c r="H263" s="41">
        <f t="shared" si="21"/>
        <v>188300</v>
      </c>
    </row>
    <row r="264" spans="1:10" outlineLevel="2">
      <c r="A264" s="6">
        <v>1101</v>
      </c>
      <c r="B264" s="4" t="s">
        <v>34</v>
      </c>
      <c r="C264" s="5">
        <v>78000</v>
      </c>
      <c r="D264" s="5">
        <f>C264</f>
        <v>78000</v>
      </c>
      <c r="E264" s="5">
        <f>D264</f>
        <v>78000</v>
      </c>
      <c r="H264" s="41">
        <f t="shared" si="21"/>
        <v>78000</v>
      </c>
    </row>
    <row r="265" spans="1:10" outlineLevel="2">
      <c r="A265" s="6">
        <v>1101</v>
      </c>
      <c r="B265" s="4" t="s">
        <v>35</v>
      </c>
      <c r="C265" s="5">
        <v>71200</v>
      </c>
      <c r="D265" s="5">
        <f>SUM(D266:D288)</f>
        <v>0</v>
      </c>
      <c r="E265" s="5">
        <f>SUM(E266:E288)</f>
        <v>0</v>
      </c>
      <c r="H265" s="41">
        <f t="shared" si="21"/>
        <v>71200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</v>
      </c>
      <c r="D289" s="5">
        <f>SUM(D290:D295)</f>
        <v>0</v>
      </c>
      <c r="E289" s="5">
        <f>SUM(E290:E295)</f>
        <v>0</v>
      </c>
      <c r="H289" s="41">
        <f t="shared" si="21"/>
        <v>1200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6600</v>
      </c>
      <c r="D298" s="5">
        <f>SUM(D299:D301)</f>
        <v>0</v>
      </c>
      <c r="E298" s="5">
        <f>SUM(E299:E301)</f>
        <v>0</v>
      </c>
      <c r="H298" s="41">
        <f t="shared" si="21"/>
        <v>6600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2000</v>
      </c>
      <c r="D305" s="5">
        <f>SUM(D306:D307)</f>
        <v>0</v>
      </c>
      <c r="E305" s="5">
        <f>SUM(E306:E307)</f>
        <v>0</v>
      </c>
      <c r="H305" s="41">
        <f t="shared" si="21"/>
        <v>2000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29000</v>
      </c>
      <c r="D308" s="5">
        <f>SUM(D309:D312)</f>
        <v>0</v>
      </c>
      <c r="E308" s="5">
        <f>SUM(E309:E312)</f>
        <v>0</v>
      </c>
      <c r="H308" s="41">
        <f t="shared" si="21"/>
        <v>29000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7" t="s">
        <v>601</v>
      </c>
      <c r="B314" s="14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1" t="s">
        <v>270</v>
      </c>
      <c r="B339" s="152"/>
      <c r="C339" s="33">
        <f>C340+C444+C482</f>
        <v>98216</v>
      </c>
      <c r="D339" s="33">
        <f>D340+D444+D482</f>
        <v>98216</v>
      </c>
      <c r="E339" s="33">
        <f>E340+E444+E482</f>
        <v>98216</v>
      </c>
      <c r="G339" s="39" t="s">
        <v>591</v>
      </c>
      <c r="H339" s="41">
        <f t="shared" si="28"/>
        <v>98216</v>
      </c>
      <c r="I339" s="42"/>
      <c r="J339" s="40" t="b">
        <f>AND(H339=I339)</f>
        <v>0</v>
      </c>
    </row>
    <row r="340" spans="1:10" outlineLevel="1">
      <c r="A340" s="147" t="s">
        <v>271</v>
      </c>
      <c r="B340" s="148"/>
      <c r="C340" s="32">
        <f>C341+C342+C343+C344+C347+C348+C353+C356+C357+C362+C367+C368+C371+C372+C373+C376+C377+C378+C382+C388+C391+C392+C395+C398+C399+C404+C407+C408+C409+C412+C415+C416+C419+C420+C421+C422+C429+C443</f>
        <v>96716</v>
      </c>
      <c r="D340" s="32">
        <f>D341+D342+D343+D344+D347+D348+D353+D356+D357+D362+D367+BH290668+D371+D372+D373+D376+D377+D378+D382+D388+D391+D392+D395+D398+D399+D404+D407+D408+D409+D412+D415+D416+D419+D420+D421+D422+D429+D443</f>
        <v>96716</v>
      </c>
      <c r="E340" s="32">
        <f>E341+E342+E343+E344+E347+E348+E353+E356+E357+E362+E367+BI290668+E371+E372+E373+E376+E377+E378+E382+E388+E391+E392+E395+E398+E399+E404+E407+E408+E409+E412+E415+E416+E419+E420+E421+E422+E429+E443</f>
        <v>96716</v>
      </c>
      <c r="H340" s="41">
        <f t="shared" si="28"/>
        <v>96716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</v>
      </c>
      <c r="D342" s="5">
        <f t="shared" ref="D342:E343" si="31">C342</f>
        <v>500</v>
      </c>
      <c r="E342" s="5">
        <f t="shared" si="31"/>
        <v>500</v>
      </c>
      <c r="H342" s="41">
        <f t="shared" si="28"/>
        <v>500</v>
      </c>
    </row>
    <row r="343" spans="1:10" outlineLevel="2">
      <c r="A343" s="6">
        <v>2201</v>
      </c>
      <c r="B343" s="4" t="s">
        <v>41</v>
      </c>
      <c r="C343" s="5">
        <v>18000</v>
      </c>
      <c r="D343" s="5">
        <f t="shared" si="31"/>
        <v>18000</v>
      </c>
      <c r="E343" s="5">
        <f t="shared" si="31"/>
        <v>18000</v>
      </c>
      <c r="H343" s="41">
        <f t="shared" si="28"/>
        <v>18000</v>
      </c>
    </row>
    <row r="344" spans="1:10" outlineLevel="2">
      <c r="A344" s="6">
        <v>2201</v>
      </c>
      <c r="B344" s="4" t="s">
        <v>273</v>
      </c>
      <c r="C344" s="5">
        <f>SUM(C345:C346)</f>
        <v>1700</v>
      </c>
      <c r="D344" s="5">
        <f>SUM(D345:D346)</f>
        <v>1700</v>
      </c>
      <c r="E344" s="5">
        <f>SUM(E345:E346)</f>
        <v>1700</v>
      </c>
      <c r="H344" s="41">
        <f t="shared" si="28"/>
        <v>1700</v>
      </c>
    </row>
    <row r="345" spans="1:10" outlineLevel="3">
      <c r="A345" s="29"/>
      <c r="B345" s="28" t="s">
        <v>274</v>
      </c>
      <c r="C345" s="30">
        <v>1700</v>
      </c>
      <c r="D345" s="30">
        <f t="shared" ref="D345:E347" si="32">C345</f>
        <v>1700</v>
      </c>
      <c r="E345" s="30">
        <f t="shared" si="32"/>
        <v>1700</v>
      </c>
      <c r="H345" s="41">
        <f t="shared" si="28"/>
        <v>1700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17000</v>
      </c>
      <c r="D348" s="5">
        <f>SUM(D349:D352)</f>
        <v>17000</v>
      </c>
      <c r="E348" s="5">
        <f>SUM(E349:E352)</f>
        <v>17000</v>
      </c>
      <c r="H348" s="41">
        <f t="shared" si="28"/>
        <v>17000</v>
      </c>
    </row>
    <row r="349" spans="1:10" outlineLevel="3">
      <c r="A349" s="29"/>
      <c r="B349" s="28" t="s">
        <v>278</v>
      </c>
      <c r="C349" s="30">
        <v>17000</v>
      </c>
      <c r="D349" s="30">
        <f>C349</f>
        <v>17000</v>
      </c>
      <c r="E349" s="30">
        <f>D349</f>
        <v>17000</v>
      </c>
      <c r="H349" s="41">
        <f t="shared" si="28"/>
        <v>17000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2300</v>
      </c>
      <c r="D357" s="5">
        <f>SUM(D358:D361)</f>
        <v>2300</v>
      </c>
      <c r="E357" s="5">
        <f>SUM(E358:E361)</f>
        <v>2300</v>
      </c>
      <c r="H357" s="41">
        <f t="shared" si="28"/>
        <v>2300</v>
      </c>
    </row>
    <row r="358" spans="1:8" outlineLevel="3">
      <c r="A358" s="29"/>
      <c r="B358" s="28" t="s">
        <v>286</v>
      </c>
      <c r="C358" s="30">
        <v>2300</v>
      </c>
      <c r="D358" s="30">
        <f>C358</f>
        <v>2300</v>
      </c>
      <c r="E358" s="30">
        <f>D358</f>
        <v>2300</v>
      </c>
      <c r="H358" s="41">
        <f t="shared" si="28"/>
        <v>2300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8000</v>
      </c>
      <c r="D362" s="5">
        <f>SUM(D363:D366)</f>
        <v>8000</v>
      </c>
      <c r="E362" s="5">
        <f>SUM(E363:E366)</f>
        <v>8000</v>
      </c>
      <c r="H362" s="41">
        <f t="shared" si="28"/>
        <v>8000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>
        <v>8000</v>
      </c>
      <c r="D365" s="30">
        <f t="shared" si="36"/>
        <v>8000</v>
      </c>
      <c r="E365" s="30">
        <f t="shared" si="36"/>
        <v>8000</v>
      </c>
      <c r="H365" s="41">
        <f t="shared" si="28"/>
        <v>8000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1200</v>
      </c>
      <c r="D378" s="5">
        <f>SUM(D379:D381)</f>
        <v>1200</v>
      </c>
      <c r="E378" s="5">
        <f>SUM(E379:E381)</f>
        <v>1200</v>
      </c>
      <c r="H378" s="41">
        <f t="shared" si="28"/>
        <v>1200</v>
      </c>
    </row>
    <row r="379" spans="1:8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8"/>
        <v>1200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100</v>
      </c>
      <c r="D382" s="5">
        <f>SUM(D383:D387)</f>
        <v>100</v>
      </c>
      <c r="E382" s="5">
        <f>SUM(E383:E387)</f>
        <v>100</v>
      </c>
      <c r="H382" s="41">
        <f t="shared" si="28"/>
        <v>100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</v>
      </c>
      <c r="D386" s="30">
        <f t="shared" si="40"/>
        <v>100</v>
      </c>
      <c r="E386" s="30">
        <f t="shared" si="40"/>
        <v>100</v>
      </c>
      <c r="H386" s="41">
        <f t="shared" ref="H386:H449" si="41">C386</f>
        <v>100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1216</v>
      </c>
      <c r="D392" s="5">
        <f>SUM(D393:D394)</f>
        <v>1216</v>
      </c>
      <c r="E392" s="5">
        <f>SUM(E393:E394)</f>
        <v>1216</v>
      </c>
      <c r="H392" s="41">
        <f t="shared" si="41"/>
        <v>1216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1216</v>
      </c>
      <c r="D394" s="30">
        <f>C394</f>
        <v>1216</v>
      </c>
      <c r="E394" s="30">
        <f>D394</f>
        <v>1216</v>
      </c>
      <c r="H394" s="41">
        <f t="shared" si="41"/>
        <v>1216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300</v>
      </c>
      <c r="D397" s="30">
        <f t="shared" si="43"/>
        <v>300</v>
      </c>
      <c r="E397" s="30">
        <f t="shared" si="43"/>
        <v>300</v>
      </c>
      <c r="H397" s="41">
        <f t="shared" si="41"/>
        <v>300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42000</v>
      </c>
      <c r="D429" s="5">
        <f>SUM(D430:D442)</f>
        <v>42000</v>
      </c>
      <c r="E429" s="5">
        <f>SUM(E430:E442)</f>
        <v>42000</v>
      </c>
      <c r="H429" s="41">
        <f t="shared" si="41"/>
        <v>42000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16000</v>
      </c>
      <c r="D431" s="30">
        <f t="shared" ref="D431:E442" si="49">C431</f>
        <v>16000</v>
      </c>
      <c r="E431" s="30">
        <f t="shared" si="49"/>
        <v>16000</v>
      </c>
      <c r="H431" s="41">
        <f t="shared" si="41"/>
        <v>16000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outlineLevel="3">
      <c r="A434" s="29"/>
      <c r="B434" s="28" t="s">
        <v>347</v>
      </c>
      <c r="C434" s="30">
        <v>2500</v>
      </c>
      <c r="D434" s="30">
        <f t="shared" si="49"/>
        <v>2500</v>
      </c>
      <c r="E434" s="30">
        <f t="shared" si="49"/>
        <v>2500</v>
      </c>
      <c r="H434" s="41">
        <f t="shared" si="41"/>
        <v>2500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7" t="s">
        <v>357</v>
      </c>
      <c r="B444" s="148"/>
      <c r="C444" s="32">
        <f>C445+C454+C455+C459+C462+C463+C468+C474+C477+C480+C481+C450</f>
        <v>1500</v>
      </c>
      <c r="D444" s="32">
        <f>D445+D454+D455+D459+D462+D463+D468+D474+D477+D480+D481+D450</f>
        <v>1500</v>
      </c>
      <c r="E444" s="32">
        <f>E445+E454+E455+E459+E462+E463+E468+E474+E477+E480+E481+E450</f>
        <v>1500</v>
      </c>
      <c r="H444" s="41">
        <f t="shared" si="41"/>
        <v>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900</v>
      </c>
      <c r="D454" s="5">
        <f>C454</f>
        <v>900</v>
      </c>
      <c r="E454" s="5">
        <f>D454</f>
        <v>900</v>
      </c>
      <c r="H454" s="41">
        <f t="shared" si="51"/>
        <v>900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600</v>
      </c>
      <c r="D477" s="5">
        <f>SUM(D478:D479)</f>
        <v>600</v>
      </c>
      <c r="E477" s="5">
        <f>SUM(E478:E479)</f>
        <v>600</v>
      </c>
      <c r="H477" s="41">
        <f t="shared" si="51"/>
        <v>600</v>
      </c>
    </row>
    <row r="478" spans="1:8" ht="15" customHeight="1" outlineLevel="3">
      <c r="A478" s="28"/>
      <c r="B478" s="28" t="s">
        <v>383</v>
      </c>
      <c r="C478" s="30">
        <v>600</v>
      </c>
      <c r="D478" s="30">
        <f t="shared" ref="D478:E481" si="57">C478</f>
        <v>600</v>
      </c>
      <c r="E478" s="30">
        <f t="shared" si="57"/>
        <v>600</v>
      </c>
      <c r="H478" s="41">
        <f t="shared" si="51"/>
        <v>600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7" t="s">
        <v>388</v>
      </c>
      <c r="B482" s="14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1727</v>
      </c>
      <c r="D483" s="35">
        <f>D484+D504+D509+D522+D528+D538</f>
        <v>1727</v>
      </c>
      <c r="E483" s="35">
        <f>E484+E504+E509+E522+E528+E538</f>
        <v>1727</v>
      </c>
      <c r="G483" s="39" t="s">
        <v>592</v>
      </c>
      <c r="H483" s="41">
        <f t="shared" si="51"/>
        <v>1727</v>
      </c>
      <c r="I483" s="42"/>
      <c r="J483" s="40" t="b">
        <f>AND(H483=I483)</f>
        <v>0</v>
      </c>
    </row>
    <row r="484" spans="1:10" outlineLevel="1">
      <c r="A484" s="147" t="s">
        <v>390</v>
      </c>
      <c r="B484" s="148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  <c r="H484" s="41">
        <f t="shared" si="51"/>
        <v>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7" t="s">
        <v>410</v>
      </c>
      <c r="B504" s="148"/>
      <c r="C504" s="32">
        <f>SUM(C505:C508)</f>
        <v>942</v>
      </c>
      <c r="D504" s="32">
        <f>SUM(D505:D508)</f>
        <v>942</v>
      </c>
      <c r="E504" s="32">
        <f>SUM(E505:E508)</f>
        <v>942</v>
      </c>
      <c r="H504" s="41">
        <f t="shared" si="51"/>
        <v>942</v>
      </c>
    </row>
    <row r="505" spans="1:12" outlineLevel="2" collapsed="1">
      <c r="A505" s="6">
        <v>3303</v>
      </c>
      <c r="B505" s="4" t="s">
        <v>411</v>
      </c>
      <c r="C505" s="5">
        <v>942</v>
      </c>
      <c r="D505" s="5">
        <f>C505</f>
        <v>942</v>
      </c>
      <c r="E505" s="5">
        <f>D505</f>
        <v>942</v>
      </c>
      <c r="H505" s="41">
        <f t="shared" si="51"/>
        <v>942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7" t="s">
        <v>414</v>
      </c>
      <c r="B509" s="14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7" t="s">
        <v>441</v>
      </c>
      <c r="B538" s="148"/>
      <c r="C538" s="32">
        <f>SUM(C539:C544)</f>
        <v>285</v>
      </c>
      <c r="D538" s="32">
        <f>SUM(D539:D544)</f>
        <v>285</v>
      </c>
      <c r="E538" s="32">
        <f>SUM(E539:E544)</f>
        <v>285</v>
      </c>
      <c r="H538" s="41">
        <f t="shared" si="63"/>
        <v>285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285</v>
      </c>
      <c r="D540" s="5">
        <f t="shared" ref="D540:E543" si="66">C540</f>
        <v>285</v>
      </c>
      <c r="E540" s="5">
        <f t="shared" si="66"/>
        <v>285</v>
      </c>
      <c r="H540" s="41">
        <f t="shared" si="63"/>
        <v>285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1473</v>
      </c>
      <c r="D547" s="35">
        <f>D548+D549</f>
        <v>1473</v>
      </c>
      <c r="E547" s="35">
        <f>E548+E549</f>
        <v>1473</v>
      </c>
      <c r="G547" s="39" t="s">
        <v>593</v>
      </c>
      <c r="H547" s="41">
        <f t="shared" si="63"/>
        <v>1473</v>
      </c>
      <c r="I547" s="42"/>
      <c r="J547" s="40" t="b">
        <f>AND(H547=I547)</f>
        <v>0</v>
      </c>
    </row>
    <row r="548" spans="1:10" outlineLevel="1">
      <c r="A548" s="147" t="s">
        <v>450</v>
      </c>
      <c r="B548" s="148"/>
      <c r="C548" s="32">
        <v>1473</v>
      </c>
      <c r="D548" s="32">
        <f>C548</f>
        <v>1473</v>
      </c>
      <c r="E548" s="32">
        <f>D548</f>
        <v>1473</v>
      </c>
      <c r="H548" s="41">
        <f t="shared" si="63"/>
        <v>1473</v>
      </c>
    </row>
    <row r="549" spans="1:10" outlineLevel="1">
      <c r="A549" s="147" t="s">
        <v>451</v>
      </c>
      <c r="B549" s="14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5000</v>
      </c>
      <c r="D550" s="36">
        <f>D551</f>
        <v>5000</v>
      </c>
      <c r="E550" s="36">
        <f>E551</f>
        <v>5000</v>
      </c>
      <c r="G550" s="39" t="s">
        <v>59</v>
      </c>
      <c r="H550" s="41">
        <f t="shared" si="63"/>
        <v>5000</v>
      </c>
      <c r="I550" s="42"/>
      <c r="J550" s="40" t="b">
        <f>AND(H550=I550)</f>
        <v>0</v>
      </c>
    </row>
    <row r="551" spans="1:10">
      <c r="A551" s="151" t="s">
        <v>456</v>
      </c>
      <c r="B551" s="152"/>
      <c r="C551" s="33">
        <f>C552+C556</f>
        <v>5000</v>
      </c>
      <c r="D551" s="33">
        <f>D552+D556</f>
        <v>5000</v>
      </c>
      <c r="E551" s="33">
        <f>E552+E556</f>
        <v>5000</v>
      </c>
      <c r="G551" s="39" t="s">
        <v>594</v>
      </c>
      <c r="H551" s="41">
        <f t="shared" si="63"/>
        <v>5000</v>
      </c>
      <c r="I551" s="42"/>
      <c r="J551" s="40" t="b">
        <f>AND(H551=I551)</f>
        <v>0</v>
      </c>
    </row>
    <row r="552" spans="1:10" outlineLevel="1">
      <c r="A552" s="147" t="s">
        <v>457</v>
      </c>
      <c r="B552" s="148"/>
      <c r="C552" s="32">
        <f>SUM(C553:C555)</f>
        <v>5000</v>
      </c>
      <c r="D552" s="32">
        <f>SUM(D553:D555)</f>
        <v>5000</v>
      </c>
      <c r="E552" s="32">
        <f>SUM(E553:E555)</f>
        <v>5000</v>
      </c>
      <c r="H552" s="41">
        <f t="shared" si="63"/>
        <v>5000</v>
      </c>
    </row>
    <row r="553" spans="1:10" outlineLevel="2" collapsed="1">
      <c r="A553" s="6">
        <v>5500</v>
      </c>
      <c r="B553" s="4" t="s">
        <v>458</v>
      </c>
      <c r="C553" s="5">
        <v>5000</v>
      </c>
      <c r="D553" s="5">
        <f t="shared" ref="D553:E555" si="67">C553</f>
        <v>5000</v>
      </c>
      <c r="E553" s="5">
        <f t="shared" si="67"/>
        <v>5000</v>
      </c>
      <c r="H553" s="41">
        <f t="shared" si="63"/>
        <v>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465549</v>
      </c>
      <c r="D559" s="37">
        <f>D560+D716+D725</f>
        <v>465549</v>
      </c>
      <c r="E559" s="37">
        <f>E560+E716+E725</f>
        <v>465549</v>
      </c>
      <c r="G559" s="39" t="s">
        <v>62</v>
      </c>
      <c r="H559" s="41">
        <f t="shared" si="63"/>
        <v>465549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428549</v>
      </c>
      <c r="D560" s="36">
        <f>D561+D638+D642+D645</f>
        <v>428549</v>
      </c>
      <c r="E560" s="36">
        <f>E561+E638+E642+E645</f>
        <v>428549</v>
      </c>
      <c r="G560" s="39" t="s">
        <v>61</v>
      </c>
      <c r="H560" s="41">
        <f t="shared" si="63"/>
        <v>428549</v>
      </c>
      <c r="I560" s="42"/>
      <c r="J560" s="40" t="b">
        <f>AND(H560=I560)</f>
        <v>0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428549</v>
      </c>
      <c r="D561" s="38">
        <f>D562+D567+D568+D569+D576+D577+D581+D584+D585+D586+D587+D592+D595+D599+D603+D610+D616+D628</f>
        <v>428549</v>
      </c>
      <c r="E561" s="38">
        <f>E562+E567+E568+E569+E576+E577+E581+E584+E585+E586+E587+E592+E595+E599+E603+E610+E616+E628</f>
        <v>428549</v>
      </c>
      <c r="G561" s="39" t="s">
        <v>595</v>
      </c>
      <c r="H561" s="41">
        <f t="shared" si="63"/>
        <v>428549</v>
      </c>
      <c r="I561" s="42"/>
      <c r="J561" s="40" t="b">
        <f>AND(H561=I561)</f>
        <v>0</v>
      </c>
    </row>
    <row r="562" spans="1:10" outlineLevel="1">
      <c r="A562" s="147" t="s">
        <v>466</v>
      </c>
      <c r="B562" s="148"/>
      <c r="C562" s="32">
        <f>SUM(C563:C566)</f>
        <v>7504</v>
      </c>
      <c r="D562" s="32">
        <f>SUM(D563:D566)</f>
        <v>7504</v>
      </c>
      <c r="E562" s="32">
        <f>SUM(E563:E566)</f>
        <v>7504</v>
      </c>
      <c r="H562" s="41">
        <f t="shared" si="63"/>
        <v>7504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7504</v>
      </c>
      <c r="D566" s="5">
        <f t="shared" si="68"/>
        <v>7504</v>
      </c>
      <c r="E566" s="5">
        <f t="shared" si="68"/>
        <v>7504</v>
      </c>
      <c r="H566" s="41">
        <f t="shared" si="63"/>
        <v>7504</v>
      </c>
    </row>
    <row r="567" spans="1:10" outlineLevel="1">
      <c r="A567" s="147" t="s">
        <v>467</v>
      </c>
      <c r="B567" s="14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7" t="s">
        <v>472</v>
      </c>
      <c r="B568" s="14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7" t="s">
        <v>473</v>
      </c>
      <c r="B569" s="148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7" t="s">
        <v>480</v>
      </c>
      <c r="B576" s="14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7" t="s">
        <v>481</v>
      </c>
      <c r="B577" s="14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7" t="s">
        <v>485</v>
      </c>
      <c r="B581" s="148"/>
      <c r="C581" s="32">
        <f>SUM(C582:C583)</f>
        <v>97545</v>
      </c>
      <c r="D581" s="32">
        <f>SUM(D582:D583)</f>
        <v>97545</v>
      </c>
      <c r="E581" s="32">
        <f>SUM(E582:E583)</f>
        <v>97545</v>
      </c>
      <c r="H581" s="41">
        <f t="shared" si="71"/>
        <v>97545</v>
      </c>
    </row>
    <row r="582" spans="1:8" outlineLevel="2">
      <c r="A582" s="7">
        <v>6606</v>
      </c>
      <c r="B582" s="4" t="s">
        <v>486</v>
      </c>
      <c r="C582" s="5">
        <v>78360</v>
      </c>
      <c r="D582" s="5">
        <f t="shared" ref="D582:E586" si="72">C582</f>
        <v>78360</v>
      </c>
      <c r="E582" s="5">
        <f t="shared" si="72"/>
        <v>78360</v>
      </c>
      <c r="H582" s="41">
        <f t="shared" si="71"/>
        <v>78360</v>
      </c>
    </row>
    <row r="583" spans="1:8" outlineLevel="2">
      <c r="A583" s="7">
        <v>6606</v>
      </c>
      <c r="B583" s="4" t="s">
        <v>487</v>
      </c>
      <c r="C583" s="5">
        <v>19185</v>
      </c>
      <c r="D583" s="5">
        <f t="shared" si="72"/>
        <v>19185</v>
      </c>
      <c r="E583" s="5">
        <f t="shared" si="72"/>
        <v>19185</v>
      </c>
      <c r="H583" s="41">
        <f t="shared" si="71"/>
        <v>19185</v>
      </c>
    </row>
    <row r="584" spans="1:8" outlineLevel="1">
      <c r="A584" s="147" t="s">
        <v>488</v>
      </c>
      <c r="B584" s="14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7" t="s">
        <v>489</v>
      </c>
      <c r="B585" s="14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7" t="s">
        <v>490</v>
      </c>
      <c r="B586" s="14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7" t="s">
        <v>491</v>
      </c>
      <c r="B587" s="148"/>
      <c r="C587" s="32">
        <f>SUM(C588:C591)</f>
        <v>20000</v>
      </c>
      <c r="D587" s="32">
        <f>SUM(D588:D591)</f>
        <v>20000</v>
      </c>
      <c r="E587" s="32">
        <f>SUM(E588:E591)</f>
        <v>20000</v>
      </c>
      <c r="H587" s="41">
        <f t="shared" si="71"/>
        <v>20000</v>
      </c>
    </row>
    <row r="588" spans="1:8" outlineLevel="2">
      <c r="A588" s="7">
        <v>6610</v>
      </c>
      <c r="B588" s="4" t="s">
        <v>492</v>
      </c>
      <c r="C588" s="5">
        <v>20000</v>
      </c>
      <c r="D588" s="5">
        <f>C588</f>
        <v>20000</v>
      </c>
      <c r="E588" s="5">
        <f>D588</f>
        <v>20000</v>
      </c>
      <c r="H588" s="41">
        <f t="shared" si="71"/>
        <v>20000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7" t="s">
        <v>503</v>
      </c>
      <c r="B599" s="148"/>
      <c r="C599" s="32">
        <f>SUM(C600:C602)</f>
        <v>296000</v>
      </c>
      <c r="D599" s="32">
        <f>SUM(D600:D602)</f>
        <v>296000</v>
      </c>
      <c r="E599" s="32">
        <f>SUM(E600:E602)</f>
        <v>296000</v>
      </c>
      <c r="H599" s="41">
        <f t="shared" si="71"/>
        <v>296000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296000</v>
      </c>
      <c r="D601" s="5">
        <f t="shared" si="75"/>
        <v>296000</v>
      </c>
      <c r="E601" s="5">
        <f t="shared" si="75"/>
        <v>296000</v>
      </c>
      <c r="H601" s="41">
        <f t="shared" si="71"/>
        <v>296000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7" t="s">
        <v>531</v>
      </c>
      <c r="B628" s="148"/>
      <c r="C628" s="32">
        <f>SUM(C629:C637)</f>
        <v>7500</v>
      </c>
      <c r="D628" s="32">
        <f>SUM(D629:D637)</f>
        <v>7500</v>
      </c>
      <c r="E628" s="32">
        <f>SUM(E629:E637)</f>
        <v>7500</v>
      </c>
      <c r="H628" s="41">
        <f t="shared" si="71"/>
        <v>7500</v>
      </c>
    </row>
    <row r="629" spans="1:10" outlineLevel="2">
      <c r="A629" s="7">
        <v>6617</v>
      </c>
      <c r="B629" s="4" t="s">
        <v>532</v>
      </c>
      <c r="C629" s="5">
        <v>7500</v>
      </c>
      <c r="D629" s="5">
        <f>C629</f>
        <v>7500</v>
      </c>
      <c r="E629" s="5">
        <f>D629</f>
        <v>7500</v>
      </c>
      <c r="H629" s="41">
        <f t="shared" si="71"/>
        <v>7500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7" t="s">
        <v>542</v>
      </c>
      <c r="B639" s="14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7" t="s">
        <v>543</v>
      </c>
      <c r="B640" s="14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7" t="s">
        <v>544</v>
      </c>
      <c r="B641" s="14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1" t="s">
        <v>545</v>
      </c>
      <c r="B642" s="15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7" t="s">
        <v>547</v>
      </c>
      <c r="B644" s="14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7" t="s">
        <v>550</v>
      </c>
      <c r="B651" s="14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7" t="s">
        <v>551</v>
      </c>
      <c r="B652" s="14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7" t="s">
        <v>553</v>
      </c>
      <c r="B660" s="14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7" t="s">
        <v>556</v>
      </c>
      <c r="B668" s="14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7" t="s">
        <v>557</v>
      </c>
      <c r="B669" s="14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7" t="s">
        <v>558</v>
      </c>
      <c r="B670" s="14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7" t="s">
        <v>566</v>
      </c>
      <c r="B712" s="14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7" t="s">
        <v>567</v>
      </c>
      <c r="B713" s="14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7" t="s">
        <v>568</v>
      </c>
      <c r="B714" s="14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7" t="s">
        <v>569</v>
      </c>
      <c r="B715" s="14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37000</v>
      </c>
      <c r="D716" s="36">
        <f>D717</f>
        <v>37000</v>
      </c>
      <c r="E716" s="36">
        <f>E717</f>
        <v>37000</v>
      </c>
      <c r="G716" s="39" t="s">
        <v>66</v>
      </c>
      <c r="H716" s="41">
        <f t="shared" si="92"/>
        <v>37000</v>
      </c>
      <c r="I716" s="42"/>
      <c r="J716" s="40" t="b">
        <f>AND(H716=I716)</f>
        <v>0</v>
      </c>
    </row>
    <row r="717" spans="1:10">
      <c r="A717" s="151" t="s">
        <v>571</v>
      </c>
      <c r="B717" s="152"/>
      <c r="C717" s="33">
        <f>C718+C722</f>
        <v>37000</v>
      </c>
      <c r="D717" s="33">
        <f>D718+D722</f>
        <v>37000</v>
      </c>
      <c r="E717" s="33">
        <f>E718+E722</f>
        <v>37000</v>
      </c>
      <c r="G717" s="39" t="s">
        <v>599</v>
      </c>
      <c r="H717" s="41">
        <f t="shared" si="92"/>
        <v>37000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37000</v>
      </c>
      <c r="D718" s="31">
        <f>SUM(D719:D721)</f>
        <v>37000</v>
      </c>
      <c r="E718" s="31">
        <f>SUM(E719:E721)</f>
        <v>37000</v>
      </c>
      <c r="H718" s="41">
        <f t="shared" si="92"/>
        <v>37000</v>
      </c>
    </row>
    <row r="719" spans="1:10" ht="15" customHeight="1" outlineLevel="2">
      <c r="A719" s="6">
        <v>10950</v>
      </c>
      <c r="B719" s="4" t="s">
        <v>572</v>
      </c>
      <c r="C719" s="5">
        <v>37000</v>
      </c>
      <c r="D719" s="5">
        <f>C719</f>
        <v>37000</v>
      </c>
      <c r="E719" s="5">
        <f>D719</f>
        <v>37000</v>
      </c>
      <c r="H719" s="41">
        <f t="shared" si="92"/>
        <v>37000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BA479"/>
  <sheetViews>
    <sheetView rightToLeft="1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S9" sqref="S9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7.45312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184" t="s">
        <v>602</v>
      </c>
      <c r="C1" s="186" t="s">
        <v>603</v>
      </c>
      <c r="D1" s="186" t="s">
        <v>604</v>
      </c>
      <c r="E1" s="186" t="s">
        <v>605</v>
      </c>
      <c r="F1" s="186" t="s">
        <v>606</v>
      </c>
      <c r="G1" s="186" t="s">
        <v>607</v>
      </c>
      <c r="H1" s="186" t="s">
        <v>608</v>
      </c>
      <c r="I1" s="186" t="s">
        <v>609</v>
      </c>
      <c r="J1" s="186" t="s">
        <v>610</v>
      </c>
      <c r="K1" s="186" t="s">
        <v>611</v>
      </c>
      <c r="L1" s="186" t="s">
        <v>612</v>
      </c>
      <c r="M1" s="182" t="s">
        <v>737</v>
      </c>
      <c r="N1" s="190" t="s">
        <v>613</v>
      </c>
      <c r="O1" s="190"/>
      <c r="P1" s="190"/>
      <c r="Q1" s="190"/>
      <c r="R1" s="190"/>
      <c r="S1" s="182" t="s">
        <v>738</v>
      </c>
      <c r="T1" s="190" t="s">
        <v>613</v>
      </c>
      <c r="U1" s="190"/>
      <c r="V1" s="190"/>
      <c r="W1" s="190"/>
      <c r="X1" s="190"/>
      <c r="Y1" s="191" t="s">
        <v>614</v>
      </c>
      <c r="Z1" s="191" t="s">
        <v>615</v>
      </c>
      <c r="AA1" s="191" t="s">
        <v>616</v>
      </c>
      <c r="AB1" s="191" t="s">
        <v>617</v>
      </c>
      <c r="AC1" s="191" t="s">
        <v>618</v>
      </c>
      <c r="AD1" s="191" t="s">
        <v>619</v>
      </c>
      <c r="AE1" s="193" t="s">
        <v>620</v>
      </c>
      <c r="AF1" s="195" t="s">
        <v>621</v>
      </c>
      <c r="AG1" s="197" t="s">
        <v>622</v>
      </c>
      <c r="AH1" s="199" t="s">
        <v>623</v>
      </c>
      <c r="AI1" s="18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85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8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2"/>
      <c r="Z2" s="192"/>
      <c r="AA2" s="192"/>
      <c r="AB2" s="192"/>
      <c r="AC2" s="192"/>
      <c r="AD2" s="192"/>
      <c r="AE2" s="194"/>
      <c r="AF2" s="196"/>
      <c r="AG2" s="198"/>
      <c r="AH2" s="200"/>
      <c r="AI2" s="18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937</v>
      </c>
      <c r="C3" s="73"/>
      <c r="D3" s="72"/>
      <c r="E3" s="72"/>
      <c r="F3" s="65" t="s">
        <v>633</v>
      </c>
      <c r="G3" s="72"/>
      <c r="H3" s="72"/>
      <c r="I3" s="72"/>
      <c r="J3" s="72"/>
      <c r="K3" s="72"/>
      <c r="L3" s="72"/>
      <c r="M3" s="66">
        <f t="shared" ref="M3:M67" si="0">N3+O3+P3+Q3+R3</f>
        <v>0</v>
      </c>
      <c r="N3" s="74"/>
      <c r="O3" s="74"/>
      <c r="P3" s="74"/>
      <c r="Q3" s="74"/>
      <c r="R3" s="74"/>
      <c r="S3" s="66">
        <v>296000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2013</v>
      </c>
      <c r="AF3" s="76"/>
      <c r="AG3" s="77">
        <v>1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938</v>
      </c>
      <c r="C4" s="10"/>
      <c r="D4" s="65"/>
      <c r="E4" s="65"/>
      <c r="F4" s="65" t="s">
        <v>633</v>
      </c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10000000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2013</v>
      </c>
      <c r="AF4" s="10"/>
      <c r="AG4" s="68">
        <v>1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9" si="1">A4+1</f>
        <v>3</v>
      </c>
      <c r="B5" s="65" t="s">
        <v>939</v>
      </c>
      <c r="C5" s="10"/>
      <c r="D5" s="65"/>
      <c r="E5" s="65"/>
      <c r="F5" s="65" t="s">
        <v>633</v>
      </c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v>20000000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>
        <v>2013</v>
      </c>
      <c r="AF5" s="10"/>
      <c r="AG5" s="68">
        <v>1</v>
      </c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940</v>
      </c>
      <c r="C6" s="10"/>
      <c r="D6" s="65"/>
      <c r="E6" s="65"/>
      <c r="F6" s="65" t="s">
        <v>633</v>
      </c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50000000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2013</v>
      </c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65" t="s">
        <v>944</v>
      </c>
      <c r="C7" s="10"/>
      <c r="D7" s="65"/>
      <c r="E7" s="65"/>
      <c r="F7" s="65"/>
      <c r="G7" s="65"/>
      <c r="H7" s="65"/>
      <c r="I7" s="65"/>
      <c r="J7" s="65"/>
      <c r="K7" s="65"/>
      <c r="L7" s="65"/>
      <c r="M7" s="66"/>
      <c r="N7" s="67"/>
      <c r="O7" s="67"/>
      <c r="P7" s="67"/>
      <c r="Q7" s="67"/>
      <c r="R7" s="67"/>
      <c r="S7" s="66">
        <v>40000000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2013</v>
      </c>
      <c r="AF7" s="10"/>
      <c r="AG7" s="68">
        <v>1</v>
      </c>
      <c r="AH7" s="12"/>
      <c r="AI7" s="10"/>
      <c r="AQ7" s="62"/>
      <c r="AR7" s="62"/>
      <c r="AS7" s="63"/>
      <c r="AT7" s="62"/>
      <c r="AU7" s="62"/>
    </row>
    <row r="8" spans="1:53" s="61" customFormat="1" ht="21">
      <c r="A8" s="71">
        <f t="shared" si="1"/>
        <v>6</v>
      </c>
      <c r="B8" s="80" t="s">
        <v>941</v>
      </c>
      <c r="C8" s="10"/>
      <c r="D8" s="80" t="s">
        <v>640</v>
      </c>
      <c r="E8" s="80"/>
      <c r="F8" s="65" t="s">
        <v>633</v>
      </c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v>70000000</v>
      </c>
      <c r="T8" s="67"/>
      <c r="U8" s="67"/>
      <c r="V8" s="67"/>
      <c r="W8" s="67"/>
      <c r="X8" s="67"/>
      <c r="Y8" s="12"/>
      <c r="Z8" s="12"/>
      <c r="AA8" s="12"/>
      <c r="AB8" s="12"/>
      <c r="AC8" s="12"/>
      <c r="AD8" s="12"/>
      <c r="AE8" s="10">
        <v>2012</v>
      </c>
      <c r="AF8" s="10"/>
      <c r="AG8" s="68">
        <v>1</v>
      </c>
      <c r="AH8" s="12"/>
      <c r="AI8" s="10" t="s">
        <v>945</v>
      </c>
      <c r="AQ8" s="62"/>
      <c r="AR8" s="62" t="s">
        <v>645</v>
      </c>
      <c r="AS8" s="63" t="s">
        <v>646</v>
      </c>
      <c r="AT8" s="62"/>
      <c r="AU8" s="62" t="s">
        <v>647</v>
      </c>
      <c r="BA8" s="61">
        <f>[1]الأحياء!A7</f>
        <v>0</v>
      </c>
    </row>
    <row r="9" spans="1:53" s="61" customFormat="1" ht="21">
      <c r="A9" s="71">
        <f t="shared" si="1"/>
        <v>7</v>
      </c>
      <c r="B9" s="65" t="s">
        <v>942</v>
      </c>
      <c r="C9" s="10"/>
      <c r="D9" s="80" t="s">
        <v>640</v>
      </c>
      <c r="E9" s="65"/>
      <c r="F9" s="65" t="s">
        <v>633</v>
      </c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550000000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 t="s">
        <v>946</v>
      </c>
      <c r="AQ9" s="62"/>
      <c r="AR9" s="62"/>
      <c r="AS9" s="63" t="s">
        <v>648</v>
      </c>
      <c r="AT9" s="62"/>
      <c r="AU9" s="62"/>
      <c r="BA9" s="61">
        <f>[1]الأحياء!A8</f>
        <v>0</v>
      </c>
    </row>
    <row r="10" spans="1:53" s="61" customFormat="1" ht="21">
      <c r="A10" s="71">
        <f t="shared" si="1"/>
        <v>8</v>
      </c>
      <c r="B10" s="65" t="s">
        <v>943</v>
      </c>
      <c r="C10" s="10"/>
      <c r="D10" s="65"/>
      <c r="E10" s="65"/>
      <c r="F10" s="65" t="s">
        <v>635</v>
      </c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35000000</v>
      </c>
      <c r="T10" s="67"/>
      <c r="U10" s="67"/>
      <c r="V10" s="67"/>
      <c r="W10" s="67"/>
      <c r="X10" s="67"/>
      <c r="Y10" s="79"/>
      <c r="Z10" s="79"/>
      <c r="AA10" s="79"/>
      <c r="AB10" s="79"/>
      <c r="AC10" s="79"/>
      <c r="AD10" s="12"/>
      <c r="AE10" s="10">
        <v>2013</v>
      </c>
      <c r="AF10" s="10"/>
      <c r="AG10" s="68">
        <v>1</v>
      </c>
      <c r="AH10" s="12"/>
      <c r="AI10" s="10"/>
      <c r="AQ10" s="62"/>
      <c r="AR10" s="62"/>
      <c r="AS10" s="63" t="s">
        <v>649</v>
      </c>
      <c r="AT10" s="62"/>
      <c r="AU10" s="62"/>
      <c r="BA10" s="61">
        <f>[1]الأحياء!A9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ref="S11:S67" si="2">T11+U11+V11+W11+X11</f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650</v>
      </c>
      <c r="AT11" s="62"/>
      <c r="AU11" s="62"/>
      <c r="BA11" s="61">
        <f>[1]الأحياء!A10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2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 t="s">
        <v>651</v>
      </c>
      <c r="AT12" s="62"/>
      <c r="AU12" s="62"/>
      <c r="BA12" s="61">
        <f>[1]الأحياء!A11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2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[1]الأحياء!A12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2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[1]الأحياء!A13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65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2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[1]الأحياء!A14</f>
        <v>0</v>
      </c>
    </row>
    <row r="16" spans="1:53" s="61" customFormat="1" ht="21">
      <c r="A16" s="71">
        <f t="shared" si="1"/>
        <v>14</v>
      </c>
      <c r="B16" s="65"/>
      <c r="C16" s="10"/>
      <c r="D16" s="65"/>
      <c r="E16" s="65"/>
      <c r="F16" s="10"/>
      <c r="G16" s="65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2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[1]الأحياء!A15</f>
        <v>0</v>
      </c>
    </row>
    <row r="17" spans="1:53" s="61" customFormat="1" ht="21">
      <c r="A17" s="71">
        <f t="shared" si="1"/>
        <v>15</v>
      </c>
      <c r="B17" s="10"/>
      <c r="C17" s="10"/>
      <c r="D17" s="65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2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3"/>
      <c r="AT17" s="62"/>
      <c r="AU17" s="62"/>
      <c r="BA17" s="61">
        <f>[1]الأحياء!A16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2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[1]الأحياء!A17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[1]الأحياء!A18</f>
        <v>0</v>
      </c>
    </row>
    <row r="20" spans="1:53" s="61" customFormat="1" ht="21">
      <c r="A20" s="71">
        <f t="shared" si="1"/>
        <v>18</v>
      </c>
      <c r="B20" s="10"/>
      <c r="C20" s="10"/>
      <c r="D20" s="10"/>
      <c r="E20" s="10"/>
      <c r="F20" s="10"/>
      <c r="G20" s="10"/>
      <c r="H20" s="65"/>
      <c r="I20" s="65"/>
      <c r="J20" s="65"/>
      <c r="K20" s="65"/>
      <c r="L20" s="65"/>
      <c r="M20" s="66">
        <f t="shared" si="0"/>
        <v>0</v>
      </c>
      <c r="N20" s="67"/>
      <c r="O20" s="67"/>
      <c r="P20" s="67"/>
      <c r="Q20" s="67"/>
      <c r="R20" s="67"/>
      <c r="S20" s="66">
        <f t="shared" si="2"/>
        <v>0</v>
      </c>
      <c r="T20" s="67"/>
      <c r="U20" s="67"/>
      <c r="V20" s="67"/>
      <c r="W20" s="67"/>
      <c r="X20" s="67"/>
      <c r="Y20" s="12"/>
      <c r="Z20" s="12"/>
      <c r="AA20" s="12"/>
      <c r="AB20" s="12"/>
      <c r="AC20" s="12"/>
      <c r="AD20" s="12"/>
      <c r="AE20" s="10"/>
      <c r="AF20" s="10"/>
      <c r="AG20" s="68"/>
      <c r="AH20" s="12"/>
      <c r="AI20" s="10"/>
      <c r="AQ20" s="62"/>
      <c r="AR20" s="62"/>
      <c r="AS20" s="62"/>
      <c r="BA20" s="61">
        <f>[1]الأحياء!A19</f>
        <v>0</v>
      </c>
    </row>
    <row r="21" spans="1:53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[1]الأحياء!A20</f>
        <v>0</v>
      </c>
    </row>
    <row r="22" spans="1:53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[1]الأحياء!A21</f>
        <v>0</v>
      </c>
    </row>
    <row r="23" spans="1:53" s="61" customFormat="1" ht="26">
      <c r="A23" s="71">
        <f t="shared" si="1"/>
        <v>21</v>
      </c>
      <c r="B23" s="58"/>
      <c r="C23" s="58"/>
      <c r="D23" s="58"/>
      <c r="E23" s="58"/>
      <c r="F23" s="58"/>
      <c r="G23" s="58"/>
      <c r="H23" s="56"/>
      <c r="I23" s="56"/>
      <c r="J23" s="56"/>
      <c r="K23" s="56"/>
      <c r="L23" s="56"/>
      <c r="M23" s="66">
        <f t="shared" si="0"/>
        <v>0</v>
      </c>
      <c r="N23" s="59"/>
      <c r="O23" s="59"/>
      <c r="P23" s="59"/>
      <c r="Q23" s="59"/>
      <c r="R23" s="59"/>
      <c r="S23" s="66">
        <f t="shared" si="2"/>
        <v>0</v>
      </c>
      <c r="T23" s="59"/>
      <c r="U23" s="59"/>
      <c r="V23" s="59"/>
      <c r="W23" s="59"/>
      <c r="X23" s="59"/>
      <c r="Y23" s="57"/>
      <c r="Z23" s="57"/>
      <c r="AA23" s="57"/>
      <c r="AB23" s="57"/>
      <c r="AC23" s="57"/>
      <c r="AD23" s="57"/>
      <c r="AE23" s="58"/>
      <c r="AF23" s="58"/>
      <c r="AG23" s="60"/>
      <c r="AH23" s="57"/>
      <c r="AI23" s="64"/>
      <c r="AQ23" s="62"/>
      <c r="AR23" s="62"/>
      <c r="AS23" s="62"/>
      <c r="BA23" s="61">
        <f>[1]الأحياء!A22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[1]الأحياء!A23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[1]الأحياء!A24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[1]الأحياء!A25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[1]الأحياء!A26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[1]الأحياء!A27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[1]الأحياء!A28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[1]الأحياء!A29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[1]الأحياء!A30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[1]الأحياء!A31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[1]الأحياء!A32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[1]الأحياء!A33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[1]الأحياء!A34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[1]الأحياء!A35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[1]الأحياء!A36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[1]الأحياء!A37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[1]الأحياء!A38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[1]الأحياء!A39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[1]الأحياء!A40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S42" s="54"/>
      <c r="AT42"/>
      <c r="AU42"/>
      <c r="BA42">
        <f>[1]الأحياء!A41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[1]الأحياء!A42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[1]الأحياء!A43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[1]الأحياء!A44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[1]الأحياء!A45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[1]الأحياء!A46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[1]الأحياء!A47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[1]الأحياء!A48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[1]الأحياء!A49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AT51"/>
      <c r="AU51"/>
      <c r="BA51">
        <f>[1]الأحياء!A50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[1]الأحياء!A51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[1]الأحياء!A52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[1]الأحياء!A53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[1]الأحياء!A54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[1]الأحياء!A55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[1]الأحياء!A56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[1]الأحياء!A57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[1]الأحياء!A58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[1]الأحياء!A59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[1]الأحياء!A60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[1]الأحياء!A61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[1]الأحياء!A62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[1]الأحياء!A63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[1]الأحياء!A64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[1]الأحياء!A65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si="0"/>
        <v>0</v>
      </c>
      <c r="S67" s="66">
        <f t="shared" si="2"/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[1]الأحياء!A66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ref="M68:M131" si="3">N68+O68+P68+Q68+R68</f>
        <v>0</v>
      </c>
      <c r="S68" s="66">
        <f t="shared" ref="S68:S131" si="4">T68+U68+V68+W68+X68</f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[1]الأحياء!A67</f>
        <v>0</v>
      </c>
    </row>
    <row r="69" spans="1:53">
      <c r="A69" s="71">
        <f t="shared" si="1"/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[1]الأحياء!A68</f>
        <v>0</v>
      </c>
    </row>
    <row r="70" spans="1:53">
      <c r="A70" s="71">
        <f t="shared" ref="A70:A133" si="5">A69+1</f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[1]الأحياء!A69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[1]الأحياء!A70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[1]الأحياء!A71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[1]الأحياء!A72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[1]الأحياء!A73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[1]الأحياء!A74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[1]الأحياء!A75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[1]الأحياء!A76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[1]الأحياء!A77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[1]الأحياء!A78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[1]الأحياء!A79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[1]الأحياء!A80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[1]الأحياء!A81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[1]الأحياء!A82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[1]الأحياء!A83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[1]الأحياء!A84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[1]الأحياء!A85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[1]الأحياء!A86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[1]الأحياء!A87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[1]الأحياء!A88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[1]الأحياء!A89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[1]الأحياء!A90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[1]الأحياء!A91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[1]الأحياء!A92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[1]الأحياء!A93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[1]الأحياء!A94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[1]الأحياء!A95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[1]الأحياء!A96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[1]الأحياء!A97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[1]الأحياء!A98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[1]الأحياء!A99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[1]الأحياء!A100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[1]الأحياء!A101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[1]الأحياء!A102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[1]الأحياء!A103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[1]الأحياء!A104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[1]الأحياء!A105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[1]الأحياء!A106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[1]الأحياء!A107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[1]الأحياء!A108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[1]الأحياء!A109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[1]الأحياء!A110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[1]الأحياء!A111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[1]الأحياء!A112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[1]الأحياء!A113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[1]الأحياء!A114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[1]الأحياء!A115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[1]الأحياء!A116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[1]الأحياء!A117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[1]الأحياء!A118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[1]الأحياء!A119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[1]الأحياء!A120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[1]الأحياء!A121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[1]الأحياء!A122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[1]الأحياء!A123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[1]الأحياء!A124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[1]الأحياء!A125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[1]الأحياء!A126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[1]الأحياء!A127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[1]الأحياء!A128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[1]الأحياء!A129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si="3"/>
        <v>0</v>
      </c>
      <c r="S131" s="66">
        <f t="shared" si="4"/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[1]الأحياء!A130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ref="M132:M195" si="6">N132+O132+P132+Q132+R132</f>
        <v>0</v>
      </c>
      <c r="S132" s="66">
        <f t="shared" ref="S132:S195" si="7">T132+U132+V132+W132+X132</f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[1]الأحياء!A131</f>
        <v>0</v>
      </c>
    </row>
    <row r="133" spans="1:53">
      <c r="A133" s="71">
        <f t="shared" si="5"/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[1]الأحياء!A132</f>
        <v>0</v>
      </c>
    </row>
    <row r="134" spans="1:53">
      <c r="A134" s="71">
        <f t="shared" ref="A134:A197" si="8">A133+1</f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[1]الأحياء!A133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[1]الأحياء!A134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[1]الأحياء!A135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[1]الأحياء!A136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[1]الأحياء!A137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[1]الأحياء!A138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[1]الأحياء!A139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[1]الأحياء!A140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[1]الأحياء!A141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[1]الأحياء!A142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[1]الأحياء!A143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[1]الأحياء!A144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[1]الأحياء!A145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[1]الأحياء!A146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[1]الأحياء!A147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[1]الأحياء!A148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[1]الأحياء!A149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[1]الأحياء!A150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[1]الأحياء!A151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[1]الأحياء!A152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[1]الأحياء!A153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[1]الأحياء!A154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[1]الأحياء!A155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[1]الأحياء!A156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[1]الأحياء!A157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[1]الأحياء!A158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[1]الأحياء!A159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[1]الأحياء!A160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[1]الأحياء!A161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[1]الأحياء!A162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[1]الأحياء!A163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[1]الأحياء!A164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[1]الأحياء!A165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[1]الأحياء!A166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[1]الأحياء!A167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[1]الأحياء!A168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[1]الأحياء!A169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[1]الأحياء!A170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[1]الأحياء!A171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[1]الأحياء!A172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[1]الأحياء!A173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[1]الأحياء!A174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[1]الأحياء!A175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[1]الأحياء!A176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[1]الأحياء!A177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[1]الأحياء!A178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[1]الأحياء!A179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[1]الأحياء!A180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[1]الأحياء!A181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[1]الأحياء!A182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[1]الأحياء!A183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[1]الأحياء!A184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[1]الأحياء!A185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[1]الأحياء!A186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[1]الأحياء!A187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[1]الأحياء!A188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[1]الأحياء!A189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[1]الأحياء!A190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[1]الأحياء!A191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[1]الأحياء!A192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[1]الأحياء!A193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si="6"/>
        <v>0</v>
      </c>
      <c r="S195" s="66">
        <f t="shared" si="7"/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[1]الأحياء!A194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ref="M196:M259" si="9">N196+O196+P196+Q196+R196</f>
        <v>0</v>
      </c>
      <c r="S196" s="66">
        <f t="shared" ref="S196:S259" si="10">T196+U196+V196+W196+X196</f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[1]الأحياء!A195</f>
        <v>0</v>
      </c>
    </row>
    <row r="197" spans="1:53">
      <c r="A197" s="71">
        <f t="shared" si="8"/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[1]الأحياء!A196</f>
        <v>0</v>
      </c>
    </row>
    <row r="198" spans="1:53">
      <c r="A198" s="71">
        <f t="shared" ref="A198:A261" si="11">A197+1</f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[1]الأحياء!A197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[1]الأحياء!A198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[1]الأحياء!A199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[1]الأحياء!A200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[1]الأحياء!A201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[1]الأحياء!A202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[1]الأحياء!A203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[1]الأحياء!A204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[1]الأحياء!A205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[1]الأحياء!A206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[1]الأحياء!A207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[1]الأحياء!A208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[1]الأحياء!A209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[1]الأحياء!A210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[1]الأحياء!A211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[1]الأحياء!A212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[1]الأحياء!A213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[1]الأحياء!A214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[1]الأحياء!A215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[1]الأحياء!A216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[1]الأحياء!A217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[1]الأحياء!A218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[1]الأحياء!A219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[1]الأحياء!A220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[1]الأحياء!A221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[1]الأحياء!A222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[1]الأحياء!A223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[1]الأحياء!A224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[1]الأحياء!A225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[1]الأحياء!A226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[1]الأحياء!A227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[1]الأحياء!A228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[1]الأحياء!A229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[1]الأحياء!A230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[1]الأحياء!A231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[1]الأحياء!A232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[1]الأحياء!A233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[1]الأحياء!A234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[1]الأحياء!A235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[1]الأحياء!A236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[1]الأحياء!A237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[1]الأحياء!A238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[1]الأحياء!A239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[1]الأحياء!A240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[1]الأحياء!A241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[1]الأحياء!A242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[1]الأحياء!A243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[1]الأحياء!A244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[1]الأحياء!A245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[1]الأحياء!A246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[1]الأحياء!A247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[1]الأحياء!A248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[1]الأحياء!A249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[1]الأحياء!A250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[1]الأحياء!A251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[1]الأحياء!A252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[1]الأحياء!A253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[1]الأحياء!A254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[1]الأحياء!A255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[1]الأحياء!A256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[1]الأحياء!A257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si="9"/>
        <v>0</v>
      </c>
      <c r="S259" s="66">
        <f t="shared" si="10"/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[1]الأحياء!A258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ref="M260:M323" si="12">N260+O260+P260+Q260+R260</f>
        <v>0</v>
      </c>
      <c r="S260" s="66">
        <f t="shared" ref="S260:S323" si="13">T260+U260+V260+W260+X260</f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[1]الأحياء!A259</f>
        <v>0</v>
      </c>
    </row>
    <row r="261" spans="1:53">
      <c r="A261" s="71">
        <f t="shared" si="11"/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[1]الأحياء!A260</f>
        <v>0</v>
      </c>
    </row>
    <row r="262" spans="1:53">
      <c r="A262" s="71">
        <f t="shared" ref="A262:A325" si="14">A261+1</f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[1]الأحياء!A261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[1]الأحياء!A262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[1]الأحياء!A263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[1]الأحياء!A264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[1]الأحياء!A265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[1]الأحياء!A266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[1]الأحياء!A267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[1]الأحياء!A268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[1]الأحياء!A269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[1]الأحياء!A270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[1]الأحياء!A271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[1]الأحياء!A272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[1]الأحياء!A273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[1]الأحياء!A274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[1]الأحياء!A275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[1]الأحياء!A276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[1]الأحياء!A277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[1]الأحياء!A278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[1]الأحياء!A279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[1]الأحياء!A280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[1]الأحياء!A281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[1]الأحياء!A282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[1]الأحياء!A283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[1]الأحياء!A284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[1]الأحياء!A285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[1]الأحياء!A286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[1]الأحياء!A287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[1]الأحياء!A288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[1]الأحياء!A289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[1]الأحياء!A290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[1]الأحياء!A291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[1]الأحياء!A292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[1]الأحياء!A293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[1]الأحياء!A294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[1]الأحياء!A295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[1]الأحياء!A296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[1]الأحياء!A297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[1]الأحياء!A298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[1]الأحياء!A299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[1]الأحياء!A300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[1]الأحياء!A301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[1]الأحياء!A302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[1]الأحياء!A303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[1]الأحياء!A304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[1]الأحياء!A305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[1]الأحياء!A306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[1]الأحياء!A307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[1]الأحياء!A308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[1]الأحياء!A309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[1]الأحياء!A310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[1]الأحياء!A311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[1]الأحياء!A312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[1]الأحياء!A313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[1]الأحياء!A314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[1]الأحياء!A315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[1]الأحياء!A316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[1]الأحياء!A317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[1]الأحياء!A318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[1]الأحياء!A319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[1]الأحياء!A320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[1]الأحياء!A321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si="12"/>
        <v>0</v>
      </c>
      <c r="S323" s="66">
        <f t="shared" si="13"/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[1]الأحياء!A322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ref="M324:M359" si="15">N324+O324+P324+Q324+R324</f>
        <v>0</v>
      </c>
      <c r="S324" s="66">
        <f t="shared" ref="S324:S359" si="16">T324+U324+V324+W324+X324</f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[1]الأحياء!A323</f>
        <v>0</v>
      </c>
    </row>
    <row r="325" spans="1:53">
      <c r="A325" s="71">
        <f t="shared" si="14"/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[1]الأحياء!A324</f>
        <v>0</v>
      </c>
    </row>
    <row r="326" spans="1:53">
      <c r="A326" s="71">
        <f t="shared" ref="A326:A359" si="17">A325+1</f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[1]الأحياء!A325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[1]الأحياء!A326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[1]الأحياء!A327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[1]الأحياء!A328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[1]الأحياء!A329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[1]الأحياء!A330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[1]الأحياء!A331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[1]الأحياء!A332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[1]الأحياء!A333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[1]الأحياء!A334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[1]الأحياء!A335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[1]الأحياء!A336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[1]الأحياء!A337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[1]الأحياء!A338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[1]الأحياء!A339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[1]الأحياء!A340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[1]الأحياء!A341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[1]الأحياء!A342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[1]الأحياء!A343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[1]الأحياء!A344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[1]الأحياء!A345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[1]الأحياء!A346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[1]الأحياء!A347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[1]الأحياء!A348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[1]الأحياء!A349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[1]الأحياء!A350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[1]الأحياء!A351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[1]الأحياء!A352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[1]الأحياء!A353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[1]الأحياء!A354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[1]الأحياء!A355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[1]الأحياء!A356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[1]الأحياء!A357</f>
        <v>0</v>
      </c>
    </row>
    <row r="359" spans="1:53">
      <c r="A359" s="71">
        <f t="shared" si="17"/>
        <v>357</v>
      </c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  <c r="BA359">
        <f>[1]الأحياء!A358</f>
        <v>0</v>
      </c>
    </row>
    <row r="360" spans="1:53">
      <c r="H360" s="65"/>
      <c r="I360" s="65"/>
      <c r="J360" s="65"/>
      <c r="K360" s="65"/>
      <c r="L360" s="65"/>
      <c r="M360" s="66">
        <f t="shared" ref="M360:M361" si="18">N360+O360+P360+Q360+R360</f>
        <v>0</v>
      </c>
      <c r="S360" s="66">
        <f t="shared" ref="S360:S361" si="19"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M361" s="66">
        <f t="shared" si="18"/>
        <v>0</v>
      </c>
      <c r="S361" s="66">
        <f t="shared" si="19"/>
        <v>0</v>
      </c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1:47">
      <c r="H369" s="65"/>
      <c r="I369" s="65"/>
      <c r="J369" s="65"/>
      <c r="K369" s="65"/>
      <c r="L369" s="65"/>
      <c r="Y369" s="10"/>
      <c r="Z369" s="10"/>
      <c r="AA369" s="10"/>
      <c r="AB369" s="10"/>
      <c r="AC369" s="10"/>
      <c r="AD369" s="10"/>
      <c r="AG369" s="10"/>
      <c r="AH369" s="10"/>
      <c r="AQ369"/>
      <c r="AR369"/>
      <c r="AS369"/>
      <c r="AT369"/>
      <c r="AU369"/>
    </row>
    <row r="370" spans="1:47">
      <c r="A370"/>
      <c r="B370"/>
      <c r="C370"/>
      <c r="D370"/>
      <c r="E370"/>
      <c r="F370"/>
      <c r="G370"/>
      <c r="H370" s="65"/>
      <c r="I370" s="65"/>
      <c r="J370" s="65"/>
      <c r="K370" s="65"/>
      <c r="L370" s="65"/>
      <c r="Y370" s="10"/>
      <c r="Z370" s="10"/>
      <c r="AA370" s="10"/>
      <c r="AB370" s="10"/>
      <c r="AC370" s="10"/>
      <c r="AD370" s="10"/>
      <c r="AG370" s="10"/>
      <c r="AH370" s="10"/>
      <c r="AQ370"/>
      <c r="AR370"/>
      <c r="AS370"/>
      <c r="AT370"/>
      <c r="AU370"/>
    </row>
    <row r="371" spans="1:47">
      <c r="A371"/>
      <c r="B371"/>
      <c r="C371"/>
      <c r="D371"/>
      <c r="E371"/>
      <c r="F371"/>
      <c r="G371"/>
      <c r="H371" s="65"/>
      <c r="I371" s="65"/>
      <c r="J371" s="65"/>
      <c r="K371" s="65"/>
      <c r="L371" s="65"/>
      <c r="Y371" s="10"/>
      <c r="Z371" s="10"/>
      <c r="AA371" s="10"/>
      <c r="AB371" s="10"/>
      <c r="AC371" s="10"/>
      <c r="AD371" s="10"/>
      <c r="AG371" s="10"/>
      <c r="AH371" s="10"/>
      <c r="AQ371"/>
      <c r="AR371"/>
      <c r="AS371"/>
      <c r="AT371"/>
      <c r="AU371"/>
    </row>
    <row r="372" spans="1:47">
      <c r="A372"/>
      <c r="B372"/>
      <c r="C372"/>
      <c r="D372"/>
      <c r="E372"/>
      <c r="F372"/>
      <c r="G372"/>
      <c r="H372" s="65"/>
      <c r="I372" s="65"/>
      <c r="J372" s="65"/>
      <c r="K372" s="65"/>
      <c r="L372" s="65"/>
      <c r="Y372" s="10"/>
      <c r="Z372" s="10"/>
      <c r="AA372" s="10"/>
      <c r="AB372" s="10"/>
      <c r="AC372" s="10"/>
      <c r="AD372" s="10"/>
      <c r="AG372" s="10"/>
      <c r="AH372" s="10"/>
      <c r="AQ372"/>
      <c r="AR372"/>
      <c r="AS372"/>
      <c r="AT372"/>
      <c r="AU372"/>
    </row>
    <row r="373" spans="1:47">
      <c r="A373"/>
      <c r="B373"/>
      <c r="C373"/>
      <c r="D373"/>
      <c r="E373"/>
      <c r="F373"/>
      <c r="G373"/>
      <c r="H373" s="65"/>
      <c r="I373" s="65"/>
      <c r="J373" s="65"/>
      <c r="K373" s="65"/>
      <c r="L373" s="65"/>
      <c r="Y373" s="10"/>
      <c r="Z373" s="10"/>
      <c r="AA373" s="10"/>
      <c r="AB373" s="10"/>
      <c r="AC373" s="10"/>
      <c r="AD373" s="10"/>
      <c r="AG373" s="10"/>
      <c r="AH373" s="10"/>
      <c r="AQ373"/>
      <c r="AR373"/>
      <c r="AS373"/>
      <c r="AT373"/>
      <c r="AU373"/>
    </row>
    <row r="374" spans="1:47">
      <c r="A374"/>
      <c r="B374"/>
      <c r="C374"/>
      <c r="D374"/>
      <c r="E374"/>
      <c r="F374"/>
      <c r="G374"/>
      <c r="H374" s="65"/>
      <c r="I374" s="65"/>
      <c r="J374" s="65"/>
      <c r="K374" s="65"/>
      <c r="L374" s="65"/>
      <c r="Y374" s="10"/>
      <c r="Z374" s="10"/>
      <c r="AA374" s="10"/>
      <c r="AB374" s="10"/>
      <c r="AC374" s="10"/>
      <c r="AD374" s="10"/>
      <c r="AG374" s="10"/>
      <c r="AH374" s="10"/>
      <c r="AQ374"/>
      <c r="AR374"/>
      <c r="AS374"/>
      <c r="AT374"/>
      <c r="AU374"/>
    </row>
    <row r="375" spans="1:47">
      <c r="A375"/>
      <c r="B375"/>
      <c r="C375"/>
      <c r="D375"/>
      <c r="E375"/>
      <c r="F375"/>
      <c r="G375"/>
      <c r="H375" s="65"/>
      <c r="I375" s="65"/>
      <c r="J375" s="65"/>
      <c r="K375" s="65"/>
      <c r="L375" s="65"/>
      <c r="Y375" s="10"/>
      <c r="Z375" s="10"/>
      <c r="AA375" s="10"/>
      <c r="AB375" s="10"/>
      <c r="AC375" s="10"/>
      <c r="AD375" s="10"/>
      <c r="AG375" s="10"/>
      <c r="AH375" s="10"/>
      <c r="AQ375"/>
      <c r="AR375"/>
      <c r="AS375"/>
      <c r="AT375"/>
      <c r="AU375"/>
    </row>
    <row r="376" spans="1:47">
      <c r="A376"/>
      <c r="B376"/>
      <c r="C376"/>
      <c r="D376"/>
      <c r="E376"/>
      <c r="F376"/>
      <c r="G376"/>
      <c r="H376" s="65"/>
      <c r="I376" s="65"/>
      <c r="J376" s="65"/>
      <c r="K376" s="65"/>
      <c r="L376" s="65"/>
      <c r="Y376" s="10"/>
      <c r="Z376" s="10"/>
      <c r="AA376" s="10"/>
      <c r="AB376" s="10"/>
      <c r="AC376" s="10"/>
      <c r="AD376" s="10"/>
      <c r="AG376" s="10"/>
      <c r="AH376" s="10"/>
      <c r="AQ376"/>
      <c r="AR376"/>
      <c r="AS376"/>
      <c r="AT376"/>
      <c r="AU376"/>
    </row>
    <row r="377" spans="1:47">
      <c r="A377"/>
      <c r="B377"/>
      <c r="C377"/>
      <c r="D377"/>
      <c r="E377"/>
      <c r="F377"/>
      <c r="G377"/>
      <c r="H377" s="65"/>
      <c r="I377" s="65"/>
      <c r="J377" s="65"/>
      <c r="K377" s="65"/>
      <c r="L377" s="65"/>
      <c r="Y377" s="10"/>
      <c r="Z377" s="10"/>
      <c r="AA377" s="10"/>
      <c r="AB377" s="10"/>
      <c r="AC377" s="10"/>
      <c r="AD377" s="10"/>
      <c r="AG377" s="10"/>
      <c r="AH377" s="10"/>
      <c r="AQ377"/>
      <c r="AR377"/>
      <c r="AS377"/>
      <c r="AT377"/>
      <c r="AU377"/>
    </row>
    <row r="378" spans="1:47">
      <c r="A378"/>
      <c r="B378"/>
      <c r="C378"/>
      <c r="D378"/>
      <c r="E378"/>
      <c r="F378"/>
      <c r="G378"/>
      <c r="H378" s="65"/>
      <c r="I378" s="65"/>
      <c r="J378" s="65"/>
      <c r="K378" s="65"/>
      <c r="L378" s="65"/>
      <c r="Y378" s="10"/>
      <c r="Z378" s="10"/>
      <c r="AA378" s="10"/>
      <c r="AB378" s="10"/>
      <c r="AC378" s="10"/>
      <c r="AD378" s="10"/>
      <c r="AG378" s="10"/>
      <c r="AH378" s="10"/>
      <c r="AQ378"/>
      <c r="AR378"/>
      <c r="AS378"/>
      <c r="AT378"/>
      <c r="AU378"/>
    </row>
    <row r="379" spans="1:47">
      <c r="A379"/>
      <c r="B379"/>
      <c r="C379"/>
      <c r="D379"/>
      <c r="E379"/>
      <c r="F379"/>
      <c r="G379"/>
      <c r="H379" s="65"/>
      <c r="I379" s="65"/>
      <c r="J379" s="65"/>
      <c r="K379" s="65"/>
      <c r="L379" s="65"/>
      <c r="Y379" s="10"/>
      <c r="Z379" s="10"/>
      <c r="AA379" s="10"/>
      <c r="AB379" s="10"/>
      <c r="AC379" s="10"/>
      <c r="AD379" s="10"/>
      <c r="AG379" s="10"/>
      <c r="AH379" s="10"/>
      <c r="AQ379"/>
      <c r="AR379"/>
      <c r="AS379"/>
      <c r="AT379"/>
      <c r="AU379"/>
    </row>
    <row r="380" spans="1:47">
      <c r="A380"/>
      <c r="B380"/>
      <c r="C380"/>
      <c r="D380"/>
      <c r="E380"/>
      <c r="F380"/>
      <c r="G380"/>
      <c r="H380" s="65"/>
      <c r="I380" s="65"/>
      <c r="J380" s="65"/>
      <c r="K380" s="65"/>
      <c r="L380" s="65"/>
      <c r="Y380" s="10"/>
      <c r="Z380" s="10"/>
      <c r="AA380" s="10"/>
      <c r="AB380" s="10"/>
      <c r="AC380" s="10"/>
      <c r="AD380" s="10"/>
      <c r="AG380" s="10"/>
      <c r="AH380" s="10"/>
      <c r="AQ380"/>
      <c r="AR380"/>
      <c r="AS380"/>
      <c r="AT380"/>
      <c r="AU380"/>
    </row>
    <row r="381" spans="1:47">
      <c r="A381"/>
      <c r="B381"/>
      <c r="C381"/>
      <c r="D381"/>
      <c r="E381"/>
      <c r="F381"/>
      <c r="G381"/>
      <c r="H381" s="65"/>
      <c r="I381" s="65"/>
      <c r="J381" s="65"/>
      <c r="K381" s="65"/>
      <c r="L381" s="65"/>
      <c r="Y381" s="10"/>
      <c r="Z381" s="10"/>
      <c r="AA381" s="10"/>
      <c r="AB381" s="10"/>
      <c r="AC381" s="10"/>
      <c r="AD381" s="10"/>
      <c r="AG381" s="10"/>
      <c r="AH381" s="10"/>
      <c r="AQ381"/>
      <c r="AR381"/>
      <c r="AS381"/>
      <c r="AT381"/>
      <c r="AU381"/>
    </row>
    <row r="382" spans="1:47">
      <c r="A382"/>
      <c r="B382"/>
      <c r="C382"/>
      <c r="D382"/>
      <c r="E382"/>
      <c r="F382"/>
      <c r="G382"/>
      <c r="H382" s="65"/>
      <c r="I382" s="65"/>
      <c r="J382" s="65"/>
      <c r="K382" s="65"/>
      <c r="L382" s="65"/>
      <c r="Y382" s="10"/>
      <c r="Z382" s="10"/>
      <c r="AA382" s="10"/>
      <c r="AB382" s="10"/>
      <c r="AC382" s="10"/>
      <c r="AD382" s="10"/>
      <c r="AG382" s="10"/>
      <c r="AH382" s="10"/>
      <c r="AQ382"/>
      <c r="AR382"/>
      <c r="AS382"/>
      <c r="AT382"/>
      <c r="AU382"/>
    </row>
    <row r="383" spans="1:47">
      <c r="A383"/>
      <c r="B383"/>
      <c r="C383"/>
      <c r="D383"/>
      <c r="E383"/>
      <c r="F383"/>
      <c r="G383"/>
      <c r="H383" s="65"/>
      <c r="I383" s="65"/>
      <c r="J383" s="65"/>
      <c r="K383" s="65"/>
      <c r="L383" s="65"/>
      <c r="Y383" s="10"/>
      <c r="Z383" s="10"/>
      <c r="AA383" s="10"/>
      <c r="AB383" s="10"/>
      <c r="AC383" s="10"/>
      <c r="AD383" s="10"/>
      <c r="AG383" s="10"/>
      <c r="AH383" s="10"/>
      <c r="AQ383"/>
      <c r="AR383"/>
      <c r="AS383"/>
      <c r="AT383"/>
      <c r="AU383"/>
    </row>
    <row r="384" spans="1:47">
      <c r="A384"/>
      <c r="B384"/>
      <c r="C384"/>
      <c r="D384"/>
      <c r="E384"/>
      <c r="F384"/>
      <c r="G384"/>
      <c r="H384" s="65"/>
      <c r="I384" s="65"/>
      <c r="J384" s="65"/>
      <c r="K384" s="65"/>
      <c r="L384" s="65"/>
      <c r="Y384" s="10"/>
      <c r="Z384" s="10"/>
      <c r="AA384" s="10"/>
      <c r="AB384" s="10"/>
      <c r="AC384" s="10"/>
      <c r="AD384" s="10"/>
      <c r="AG384" s="10"/>
      <c r="AH384" s="10"/>
      <c r="AQ384"/>
      <c r="AR384"/>
      <c r="AS384"/>
      <c r="AT384"/>
      <c r="AU384"/>
    </row>
    <row r="385" spans="1:47">
      <c r="A385"/>
      <c r="B385"/>
      <c r="C385"/>
      <c r="D385"/>
      <c r="E385"/>
      <c r="F385"/>
      <c r="G385"/>
      <c r="H385" s="65"/>
      <c r="I385" s="65"/>
      <c r="J385" s="65"/>
      <c r="K385" s="65"/>
      <c r="L385" s="65"/>
      <c r="Y385" s="10"/>
      <c r="Z385" s="10"/>
      <c r="AA385" s="10"/>
      <c r="AB385" s="10"/>
      <c r="AC385" s="10"/>
      <c r="AD385" s="10"/>
      <c r="AG385" s="10"/>
      <c r="AH385" s="10"/>
      <c r="AQ385"/>
      <c r="AR385"/>
      <c r="AS385"/>
      <c r="AT385"/>
      <c r="AU385"/>
    </row>
    <row r="386" spans="1:47">
      <c r="A386"/>
      <c r="B386"/>
      <c r="C386"/>
      <c r="D386"/>
      <c r="E386"/>
      <c r="F386"/>
      <c r="G386"/>
      <c r="H386" s="65"/>
      <c r="I386" s="65"/>
      <c r="J386" s="65"/>
      <c r="K386" s="65"/>
      <c r="L386" s="65"/>
      <c r="Y386" s="10"/>
      <c r="Z386" s="10"/>
      <c r="AA386" s="10"/>
      <c r="AB386" s="10"/>
      <c r="AC386" s="10"/>
      <c r="AD386" s="10"/>
      <c r="AG386" s="10"/>
      <c r="AH386" s="10"/>
      <c r="AQ386"/>
      <c r="AR386"/>
      <c r="AS386"/>
      <c r="AT386"/>
      <c r="AU386"/>
    </row>
    <row r="387" spans="1:47">
      <c r="A387"/>
      <c r="B387"/>
      <c r="C387"/>
      <c r="D387"/>
      <c r="E387"/>
      <c r="F387"/>
      <c r="G387"/>
      <c r="H387" s="65"/>
      <c r="I387" s="65"/>
      <c r="J387" s="65"/>
      <c r="K387" s="65"/>
      <c r="L387" s="65"/>
      <c r="Y387" s="10"/>
      <c r="Z387" s="10"/>
      <c r="AA387" s="10"/>
      <c r="AB387" s="10"/>
      <c r="AC387" s="10"/>
      <c r="AD387" s="10"/>
      <c r="AG387" s="10"/>
      <c r="AH387" s="10"/>
      <c r="AQ387"/>
      <c r="AR387"/>
      <c r="AS387"/>
      <c r="AT387"/>
      <c r="AU387"/>
    </row>
    <row r="388" spans="1:47">
      <c r="A388"/>
      <c r="B388"/>
      <c r="C388"/>
      <c r="D388"/>
      <c r="E388"/>
      <c r="F388"/>
      <c r="G388"/>
      <c r="H388" s="65"/>
      <c r="I388" s="65"/>
      <c r="J388" s="65"/>
      <c r="K388" s="65"/>
      <c r="L388" s="65"/>
      <c r="Y388" s="10"/>
      <c r="Z388" s="10"/>
      <c r="AA388" s="10"/>
      <c r="AB388" s="10"/>
      <c r="AC388" s="10"/>
      <c r="AD388" s="10"/>
      <c r="AG388" s="10"/>
      <c r="AH388" s="10"/>
      <c r="AQ388"/>
      <c r="AR388"/>
      <c r="AS388"/>
      <c r="AT388"/>
      <c r="AU388"/>
    </row>
    <row r="389" spans="1:47">
      <c r="A389"/>
      <c r="B389"/>
      <c r="C389"/>
      <c r="D389"/>
      <c r="E389"/>
      <c r="F389"/>
      <c r="G389"/>
      <c r="H389" s="65"/>
      <c r="I389" s="65"/>
      <c r="J389" s="65"/>
      <c r="K389" s="65"/>
      <c r="L389" s="65"/>
      <c r="Y389" s="10"/>
      <c r="Z389" s="10"/>
      <c r="AA389" s="10"/>
      <c r="AB389" s="10"/>
      <c r="AC389" s="10"/>
      <c r="AD389" s="10"/>
      <c r="AG389" s="10"/>
      <c r="AH389" s="10"/>
      <c r="AQ389"/>
      <c r="AR389"/>
      <c r="AS389"/>
      <c r="AT389"/>
      <c r="AU389"/>
    </row>
    <row r="390" spans="1:47">
      <c r="A390"/>
      <c r="B390"/>
      <c r="C390"/>
      <c r="D390"/>
      <c r="E390"/>
      <c r="F390"/>
      <c r="G390"/>
      <c r="H390" s="65"/>
      <c r="I390" s="65"/>
      <c r="J390" s="65"/>
      <c r="K390" s="65"/>
      <c r="L390" s="65"/>
      <c r="Y390" s="10"/>
      <c r="Z390" s="10"/>
      <c r="AA390" s="10"/>
      <c r="AB390" s="10"/>
      <c r="AC390" s="10"/>
      <c r="AD390" s="10"/>
      <c r="AG390" s="10"/>
      <c r="AH390" s="10"/>
      <c r="AQ390"/>
      <c r="AR390"/>
      <c r="AS390"/>
      <c r="AT390"/>
      <c r="AU390"/>
    </row>
    <row r="391" spans="1:47">
      <c r="A391"/>
      <c r="B391"/>
      <c r="C391"/>
      <c r="D391"/>
      <c r="E391"/>
      <c r="F391"/>
      <c r="G391"/>
      <c r="H391" s="65"/>
      <c r="I391" s="65"/>
      <c r="J391" s="65"/>
      <c r="K391" s="65"/>
      <c r="L391" s="65"/>
      <c r="Y391" s="10"/>
      <c r="Z391" s="10"/>
      <c r="AA391" s="10"/>
      <c r="AB391" s="10"/>
      <c r="AC391" s="10"/>
      <c r="AD391" s="10"/>
      <c r="AG391" s="10"/>
      <c r="AH391" s="10"/>
      <c r="AQ391"/>
      <c r="AR391"/>
      <c r="AS391"/>
      <c r="AT391"/>
      <c r="AU391"/>
    </row>
    <row r="392" spans="1:47">
      <c r="A392"/>
      <c r="B392"/>
      <c r="C392"/>
      <c r="D392"/>
      <c r="E392"/>
      <c r="F392"/>
      <c r="G392"/>
      <c r="H392" s="65"/>
      <c r="I392" s="65"/>
      <c r="J392" s="65"/>
      <c r="K392" s="65"/>
      <c r="L392" s="65"/>
      <c r="Y392" s="10"/>
      <c r="Z392" s="10"/>
      <c r="AA392" s="10"/>
      <c r="AB392" s="10"/>
      <c r="AC392" s="10"/>
      <c r="AD392" s="10"/>
      <c r="AG392" s="10"/>
      <c r="AH392" s="10"/>
      <c r="AQ392"/>
      <c r="AR392"/>
      <c r="AS392"/>
      <c r="AT392"/>
      <c r="AU392"/>
    </row>
    <row r="393" spans="1:47">
      <c r="A393"/>
      <c r="B393"/>
      <c r="C393"/>
      <c r="D393"/>
      <c r="E393"/>
      <c r="F393"/>
      <c r="G393"/>
      <c r="H393" s="65"/>
      <c r="I393" s="65"/>
      <c r="J393" s="65"/>
      <c r="K393" s="65"/>
      <c r="L393" s="65"/>
      <c r="Y393" s="10"/>
      <c r="Z393" s="10"/>
      <c r="AA393" s="10"/>
      <c r="AB393" s="10"/>
      <c r="AC393" s="10"/>
      <c r="AD393" s="10"/>
      <c r="AG393" s="10"/>
      <c r="AH393" s="10"/>
      <c r="AQ393"/>
      <c r="AR393"/>
      <c r="AS393"/>
      <c r="AT393"/>
      <c r="AU393"/>
    </row>
    <row r="394" spans="1:47">
      <c r="A394"/>
      <c r="B394"/>
      <c r="C394"/>
      <c r="D394"/>
      <c r="E394"/>
      <c r="F394"/>
      <c r="G394"/>
      <c r="H394" s="65"/>
      <c r="I394" s="65"/>
      <c r="J394" s="65"/>
      <c r="K394" s="65"/>
      <c r="L394" s="65"/>
      <c r="Y394" s="10"/>
      <c r="Z394" s="10"/>
      <c r="AA394" s="10"/>
      <c r="AB394" s="10"/>
      <c r="AC394" s="10"/>
      <c r="AD394" s="10"/>
      <c r="AG394" s="10"/>
      <c r="AH394" s="10"/>
      <c r="AQ394"/>
      <c r="AR394"/>
      <c r="AS394"/>
      <c r="AT394"/>
      <c r="AU394"/>
    </row>
    <row r="395" spans="1:47">
      <c r="A395"/>
      <c r="B395"/>
      <c r="C395"/>
      <c r="D395"/>
      <c r="E395"/>
      <c r="F395"/>
      <c r="G395"/>
      <c r="H395" s="65"/>
      <c r="I395" s="65"/>
      <c r="J395" s="65"/>
      <c r="K395" s="65"/>
      <c r="L395" s="65"/>
      <c r="Y395" s="10"/>
      <c r="Z395" s="10"/>
      <c r="AA395" s="10"/>
      <c r="AB395" s="10"/>
      <c r="AC395" s="10"/>
      <c r="AD395" s="10"/>
      <c r="AG395" s="10"/>
      <c r="AH395" s="10"/>
      <c r="AQ395"/>
      <c r="AR395"/>
      <c r="AS395"/>
      <c r="AT395"/>
      <c r="AU395"/>
    </row>
    <row r="396" spans="1:47">
      <c r="A396"/>
      <c r="B396"/>
      <c r="C396"/>
      <c r="D396"/>
      <c r="E396"/>
      <c r="F396"/>
      <c r="G396"/>
      <c r="H396" s="65"/>
      <c r="I396" s="65"/>
      <c r="J396" s="65"/>
      <c r="K396" s="65"/>
      <c r="L396" s="65"/>
      <c r="Y396" s="10"/>
      <c r="Z396" s="10"/>
      <c r="AA396" s="10"/>
      <c r="AB396" s="10"/>
      <c r="AC396" s="10"/>
      <c r="AD396" s="10"/>
      <c r="AG396" s="10"/>
      <c r="AH396" s="10"/>
      <c r="AQ396"/>
      <c r="AR396"/>
      <c r="AS396"/>
      <c r="AT396"/>
      <c r="AU396"/>
    </row>
    <row r="397" spans="1:47">
      <c r="A397"/>
      <c r="B397"/>
      <c r="C397"/>
      <c r="D397"/>
      <c r="E397"/>
      <c r="F397"/>
      <c r="G397"/>
      <c r="H397" s="65"/>
      <c r="I397" s="65"/>
      <c r="J397" s="65"/>
      <c r="K397" s="65"/>
      <c r="L397" s="65"/>
      <c r="Y397" s="10"/>
      <c r="Z397" s="10"/>
      <c r="AA397" s="10"/>
      <c r="AB397" s="10"/>
      <c r="AC397" s="10"/>
      <c r="AD397" s="10"/>
      <c r="AG397" s="10"/>
      <c r="AH397" s="10"/>
      <c r="AQ397"/>
      <c r="AR397"/>
      <c r="AS397"/>
      <c r="AT397"/>
      <c r="AU397"/>
    </row>
    <row r="398" spans="1:47">
      <c r="A398"/>
      <c r="B398"/>
      <c r="C398"/>
      <c r="D398"/>
      <c r="E398"/>
      <c r="F398"/>
      <c r="G398"/>
      <c r="H398" s="65"/>
      <c r="I398" s="65"/>
      <c r="J398" s="65"/>
      <c r="K398" s="65"/>
      <c r="L398" s="65"/>
      <c r="Y398" s="10"/>
      <c r="Z398" s="10"/>
      <c r="AA398" s="10"/>
      <c r="AB398" s="10"/>
      <c r="AC398" s="10"/>
      <c r="AD398" s="10"/>
      <c r="AG398" s="10"/>
      <c r="AH398" s="10"/>
      <c r="AQ398"/>
      <c r="AR398"/>
      <c r="AS398"/>
      <c r="AT398"/>
      <c r="AU398"/>
    </row>
    <row r="399" spans="1:47">
      <c r="A399"/>
      <c r="B399"/>
      <c r="C399"/>
      <c r="D399"/>
      <c r="E399"/>
      <c r="F399"/>
      <c r="G399"/>
      <c r="H399" s="65"/>
      <c r="I399" s="65"/>
      <c r="J399" s="65"/>
      <c r="K399" s="65"/>
      <c r="L399" s="65"/>
      <c r="Y399" s="10"/>
      <c r="Z399" s="10"/>
      <c r="AA399" s="10"/>
      <c r="AB399" s="10"/>
      <c r="AC399" s="10"/>
      <c r="AD399" s="10"/>
      <c r="AG399" s="10"/>
      <c r="AH399" s="10"/>
      <c r="AQ399"/>
      <c r="AR399"/>
      <c r="AS399"/>
      <c r="AT399"/>
      <c r="AU399"/>
    </row>
    <row r="400" spans="1:47">
      <c r="A400"/>
      <c r="B400"/>
      <c r="C400"/>
      <c r="D400"/>
      <c r="E400"/>
      <c r="F400"/>
      <c r="G400"/>
      <c r="H400" s="65"/>
      <c r="I400" s="65"/>
      <c r="J400" s="65"/>
      <c r="K400" s="65"/>
      <c r="L400" s="65"/>
      <c r="Y400" s="10"/>
      <c r="Z400" s="10"/>
      <c r="AA400" s="10"/>
      <c r="AB400" s="10"/>
      <c r="AC400" s="10"/>
      <c r="AD400" s="10"/>
      <c r="AG400" s="10"/>
      <c r="AH400" s="10"/>
      <c r="AQ400"/>
      <c r="AR400"/>
      <c r="AS400"/>
      <c r="AT400"/>
      <c r="AU400"/>
    </row>
    <row r="401" spans="1:47">
      <c r="A401"/>
      <c r="B401"/>
      <c r="C401"/>
      <c r="D401"/>
      <c r="E401"/>
      <c r="F401"/>
      <c r="G401"/>
      <c r="H401" s="65"/>
      <c r="I401" s="65"/>
      <c r="J401" s="65"/>
      <c r="K401" s="65"/>
      <c r="L401" s="65"/>
      <c r="Y401" s="10"/>
      <c r="Z401" s="10"/>
      <c r="AA401" s="10"/>
      <c r="AB401" s="10"/>
      <c r="AC401" s="10"/>
      <c r="AD401" s="10"/>
      <c r="AG401" s="10"/>
      <c r="AH401" s="10"/>
      <c r="AQ401"/>
      <c r="AR401"/>
      <c r="AS401"/>
      <c r="AT401"/>
      <c r="AU401"/>
    </row>
    <row r="402" spans="1:47">
      <c r="A402"/>
      <c r="B402"/>
      <c r="C402"/>
      <c r="D402"/>
      <c r="E402"/>
      <c r="F402"/>
      <c r="G402"/>
      <c r="H402" s="65"/>
      <c r="I402" s="65"/>
      <c r="J402" s="65"/>
      <c r="K402" s="65"/>
      <c r="L402" s="65"/>
      <c r="Y402" s="10"/>
      <c r="Z402" s="10"/>
      <c r="AA402" s="10"/>
      <c r="AB402" s="10"/>
      <c r="AC402" s="10"/>
      <c r="AD402" s="10"/>
      <c r="AG402" s="10"/>
      <c r="AH402" s="10"/>
      <c r="AQ402"/>
      <c r="AR402"/>
      <c r="AS402"/>
      <c r="AT402"/>
      <c r="AU402"/>
    </row>
    <row r="403" spans="1:47">
      <c r="A403"/>
      <c r="B403"/>
      <c r="C403"/>
      <c r="D403"/>
      <c r="E403"/>
      <c r="F403"/>
      <c r="G403"/>
      <c r="H403" s="65"/>
      <c r="I403" s="65"/>
      <c r="J403" s="65"/>
      <c r="K403" s="65"/>
      <c r="L403" s="65"/>
      <c r="Y403" s="10"/>
      <c r="Z403" s="10"/>
      <c r="AA403" s="10"/>
      <c r="AB403" s="10"/>
      <c r="AC403" s="10"/>
      <c r="AD403" s="10"/>
      <c r="AG403" s="10"/>
      <c r="AH403" s="10"/>
      <c r="AQ403"/>
      <c r="AR403"/>
      <c r="AS403"/>
      <c r="AT403"/>
      <c r="AU403"/>
    </row>
    <row r="404" spans="1:47">
      <c r="A404"/>
      <c r="B404"/>
      <c r="C404"/>
      <c r="D404"/>
      <c r="E404"/>
      <c r="F404"/>
      <c r="G404"/>
      <c r="H404" s="65"/>
      <c r="I404" s="65"/>
      <c r="J404" s="65"/>
      <c r="K404" s="65"/>
      <c r="L404" s="65"/>
      <c r="Y404" s="10"/>
      <c r="Z404" s="10"/>
      <c r="AA404" s="10"/>
      <c r="AB404" s="10"/>
      <c r="AC404" s="10"/>
      <c r="AD404" s="10"/>
      <c r="AG404" s="10"/>
      <c r="AH404" s="10"/>
      <c r="AQ404"/>
      <c r="AR404"/>
      <c r="AS404"/>
      <c r="AT404"/>
      <c r="AU404"/>
    </row>
    <row r="405" spans="1:47">
      <c r="A405"/>
      <c r="B405"/>
      <c r="C405"/>
      <c r="D405"/>
      <c r="E405"/>
      <c r="F405"/>
      <c r="G405"/>
      <c r="H405" s="65"/>
      <c r="I405" s="65"/>
      <c r="J405" s="65"/>
      <c r="K405" s="65"/>
      <c r="L405" s="65"/>
      <c r="Y405" s="10"/>
      <c r="Z405" s="10"/>
      <c r="AA405" s="10"/>
      <c r="AB405" s="10"/>
      <c r="AC405" s="10"/>
      <c r="AD405" s="10"/>
      <c r="AG405" s="10"/>
      <c r="AH405" s="10"/>
      <c r="AQ405"/>
      <c r="AR405"/>
      <c r="AS405"/>
      <c r="AT405"/>
      <c r="AU405"/>
    </row>
    <row r="406" spans="1:47">
      <c r="A406"/>
      <c r="B406"/>
      <c r="C406"/>
      <c r="D406"/>
      <c r="E406"/>
      <c r="F406"/>
      <c r="G406"/>
      <c r="H406" s="65"/>
      <c r="I406" s="65"/>
      <c r="J406" s="65"/>
      <c r="K406" s="65"/>
      <c r="L406" s="65"/>
      <c r="Y406" s="10"/>
      <c r="Z406" s="10"/>
      <c r="AA406" s="10"/>
      <c r="AB406" s="10"/>
      <c r="AC406" s="10"/>
      <c r="AD406" s="10"/>
      <c r="AG406" s="10"/>
      <c r="AH406" s="10"/>
      <c r="AQ406"/>
      <c r="AR406"/>
      <c r="AS406"/>
      <c r="AT406"/>
      <c r="AU406"/>
    </row>
    <row r="407" spans="1:47">
      <c r="A407"/>
      <c r="B407"/>
      <c r="C407"/>
      <c r="D407"/>
      <c r="E407"/>
      <c r="F407"/>
      <c r="G407"/>
      <c r="H407" s="65"/>
      <c r="I407" s="65"/>
      <c r="J407" s="65"/>
      <c r="K407" s="65"/>
      <c r="L407" s="65"/>
      <c r="Y407" s="10"/>
      <c r="Z407" s="10"/>
      <c r="AA407" s="10"/>
      <c r="AB407" s="10"/>
      <c r="AC407" s="10"/>
      <c r="AD407" s="10"/>
      <c r="AG407" s="10"/>
      <c r="AH407" s="10"/>
      <c r="AQ407"/>
      <c r="AR407"/>
      <c r="AS407"/>
      <c r="AT407"/>
      <c r="AU407"/>
    </row>
    <row r="408" spans="1:47">
      <c r="A408"/>
      <c r="B408"/>
      <c r="C408"/>
      <c r="D408"/>
      <c r="E408"/>
      <c r="F408"/>
      <c r="G408"/>
      <c r="H408" s="65"/>
      <c r="I408" s="65"/>
      <c r="J408" s="65"/>
      <c r="K408" s="65"/>
      <c r="L408" s="65"/>
      <c r="Y408" s="10"/>
      <c r="Z408" s="10"/>
      <c r="AA408" s="10"/>
      <c r="AB408" s="10"/>
      <c r="AC408" s="10"/>
      <c r="AD408" s="10"/>
      <c r="AG408" s="10"/>
      <c r="AH408" s="10"/>
      <c r="AQ408"/>
      <c r="AR408"/>
      <c r="AS408"/>
      <c r="AT408"/>
      <c r="AU408"/>
    </row>
    <row r="409" spans="1:47">
      <c r="A409"/>
      <c r="B409"/>
      <c r="C409"/>
      <c r="D409"/>
      <c r="E409"/>
      <c r="F409"/>
      <c r="G409"/>
      <c r="H409" s="65"/>
      <c r="I409" s="65"/>
      <c r="J409" s="65"/>
      <c r="K409" s="65"/>
      <c r="L409" s="65"/>
      <c r="Y409" s="10"/>
      <c r="Z409" s="10"/>
      <c r="AA409" s="10"/>
      <c r="AB409" s="10"/>
      <c r="AC409" s="10"/>
      <c r="AD409" s="10"/>
      <c r="AG409" s="10"/>
      <c r="AH409" s="10"/>
      <c r="AQ409"/>
      <c r="AR409"/>
      <c r="AS409"/>
      <c r="AT409"/>
      <c r="AU409"/>
    </row>
    <row r="410" spans="1:47">
      <c r="A410"/>
      <c r="B410"/>
      <c r="C410"/>
      <c r="D410"/>
      <c r="E410"/>
      <c r="F410"/>
      <c r="G410"/>
      <c r="H410" s="65"/>
      <c r="I410" s="65"/>
      <c r="J410" s="65"/>
      <c r="K410" s="65"/>
      <c r="L410" s="65"/>
      <c r="Y410" s="10"/>
      <c r="Z410" s="10"/>
      <c r="AA410" s="10"/>
      <c r="AB410" s="10"/>
      <c r="AC410" s="10"/>
      <c r="AD410" s="10"/>
      <c r="AG410" s="10"/>
      <c r="AH410" s="10"/>
      <c r="AQ410"/>
      <c r="AR410"/>
      <c r="AS410"/>
      <c r="AT410"/>
      <c r="AU410"/>
    </row>
    <row r="411" spans="1:47">
      <c r="A411"/>
      <c r="B411"/>
      <c r="C411"/>
      <c r="D411"/>
      <c r="E411"/>
      <c r="F411"/>
      <c r="G411"/>
      <c r="H411" s="65"/>
      <c r="I411" s="65"/>
      <c r="J411" s="65"/>
      <c r="K411" s="65"/>
      <c r="L411" s="65"/>
      <c r="Y411" s="10"/>
      <c r="Z411" s="10"/>
      <c r="AA411" s="10"/>
      <c r="AB411" s="10"/>
      <c r="AC411" s="10"/>
      <c r="AD411" s="10"/>
      <c r="AG411" s="10"/>
      <c r="AH411" s="10"/>
      <c r="AQ411"/>
      <c r="AR411"/>
      <c r="AS411"/>
      <c r="AT411"/>
      <c r="AU411"/>
    </row>
    <row r="412" spans="1:47">
      <c r="A412"/>
      <c r="B412"/>
      <c r="C412"/>
      <c r="D412"/>
      <c r="E412"/>
      <c r="F412"/>
      <c r="G412"/>
      <c r="H412" s="65"/>
      <c r="I412" s="65"/>
      <c r="J412" s="65"/>
      <c r="K412" s="65"/>
      <c r="L412" s="65"/>
      <c r="Y412" s="10"/>
      <c r="Z412" s="10"/>
      <c r="AA412" s="10"/>
      <c r="AB412" s="10"/>
      <c r="AC412" s="10"/>
      <c r="AD412" s="10"/>
      <c r="AG412" s="10"/>
      <c r="AH412" s="10"/>
      <c r="AQ412"/>
      <c r="AR412"/>
      <c r="AS412"/>
      <c r="AT412"/>
      <c r="AU412"/>
    </row>
    <row r="413" spans="1:47">
      <c r="A413"/>
      <c r="B413"/>
      <c r="C413"/>
      <c r="D413"/>
      <c r="E413"/>
      <c r="F413"/>
      <c r="G413"/>
      <c r="H413" s="65"/>
      <c r="I413" s="65"/>
      <c r="J413" s="65"/>
      <c r="K413" s="65"/>
      <c r="L413" s="65"/>
      <c r="Y413" s="10"/>
      <c r="Z413" s="10"/>
      <c r="AA413" s="10"/>
      <c r="AB413" s="10"/>
      <c r="AC413" s="10"/>
      <c r="AD413" s="10"/>
      <c r="AG413" s="10"/>
      <c r="AH413" s="10"/>
      <c r="AQ413"/>
      <c r="AR413"/>
      <c r="AS413"/>
      <c r="AT413"/>
      <c r="AU413"/>
    </row>
    <row r="414" spans="1:47">
      <c r="A414"/>
      <c r="B414"/>
      <c r="C414"/>
      <c r="D414"/>
      <c r="E414"/>
      <c r="F414"/>
      <c r="G414"/>
      <c r="H414" s="65"/>
      <c r="I414" s="65"/>
      <c r="J414" s="65"/>
      <c r="K414" s="65"/>
      <c r="L414" s="65"/>
      <c r="Y414" s="10"/>
      <c r="Z414" s="10"/>
      <c r="AA414" s="10"/>
      <c r="AB414" s="10"/>
      <c r="AC414" s="10"/>
      <c r="AD414" s="10"/>
      <c r="AG414" s="10"/>
      <c r="AH414" s="10"/>
      <c r="AQ414"/>
      <c r="AR414"/>
      <c r="AS414"/>
      <c r="AT414"/>
      <c r="AU414"/>
    </row>
    <row r="415" spans="1:47">
      <c r="A415"/>
      <c r="B415"/>
      <c r="C415"/>
      <c r="D415"/>
      <c r="E415"/>
      <c r="F415"/>
      <c r="G415"/>
      <c r="H415" s="65"/>
      <c r="I415" s="65"/>
      <c r="J415" s="65"/>
      <c r="K415" s="65"/>
      <c r="L415" s="65"/>
      <c r="Y415" s="10"/>
      <c r="Z415" s="10"/>
      <c r="AA415" s="10"/>
      <c r="AB415" s="10"/>
      <c r="AC415" s="10"/>
      <c r="AD415" s="10"/>
      <c r="AG415" s="10"/>
      <c r="AH415" s="10"/>
      <c r="AQ415"/>
      <c r="AR415"/>
      <c r="AS415"/>
      <c r="AT415"/>
      <c r="AU415"/>
    </row>
    <row r="416" spans="1:47">
      <c r="A416"/>
      <c r="B416"/>
      <c r="C416"/>
      <c r="D416"/>
      <c r="E416"/>
      <c r="F416"/>
      <c r="G416"/>
      <c r="H416" s="65"/>
      <c r="I416" s="65"/>
      <c r="J416" s="65"/>
      <c r="K416" s="65"/>
      <c r="L416" s="65"/>
      <c r="Y416" s="10"/>
      <c r="Z416" s="10"/>
      <c r="AA416" s="10"/>
      <c r="AB416" s="10"/>
      <c r="AC416" s="10"/>
      <c r="AD416" s="10"/>
      <c r="AG416" s="10"/>
      <c r="AH416" s="10"/>
      <c r="AQ416"/>
      <c r="AR416"/>
      <c r="AS416"/>
      <c r="AT416"/>
      <c r="AU416"/>
    </row>
    <row r="417" spans="1:47">
      <c r="A417"/>
      <c r="B417"/>
      <c r="C417"/>
      <c r="D417"/>
      <c r="E417"/>
      <c r="F417"/>
      <c r="G417"/>
      <c r="H417" s="65"/>
      <c r="I417" s="65"/>
      <c r="J417" s="65"/>
      <c r="K417" s="65"/>
      <c r="L417" s="65"/>
      <c r="Y417" s="10"/>
      <c r="Z417" s="10"/>
      <c r="AA417" s="10"/>
      <c r="AB417" s="10"/>
      <c r="AC417" s="10"/>
      <c r="AD417" s="10"/>
      <c r="AG417" s="10"/>
      <c r="AH417" s="10"/>
      <c r="AQ417"/>
      <c r="AR417"/>
      <c r="AS417"/>
      <c r="AT417"/>
      <c r="AU417"/>
    </row>
    <row r="418" spans="1:47">
      <c r="A418"/>
      <c r="B418"/>
      <c r="C418"/>
      <c r="D418"/>
      <c r="E418"/>
      <c r="F418"/>
      <c r="G418"/>
      <c r="H418" s="65"/>
      <c r="I418" s="65"/>
      <c r="J418" s="65"/>
      <c r="K418" s="65"/>
      <c r="L418" s="65"/>
      <c r="Y418" s="10"/>
      <c r="Z418" s="10"/>
      <c r="AA418" s="10"/>
      <c r="AB418" s="10"/>
      <c r="AC418" s="10"/>
      <c r="AD418" s="10"/>
      <c r="AG418" s="10"/>
      <c r="AH418" s="10"/>
      <c r="AQ418"/>
      <c r="AR418"/>
      <c r="AS418"/>
      <c r="AT418"/>
      <c r="AU418"/>
    </row>
    <row r="419" spans="1:47">
      <c r="A419"/>
      <c r="B419"/>
      <c r="C419"/>
      <c r="D419"/>
      <c r="E419"/>
      <c r="F419"/>
      <c r="G419"/>
      <c r="H419" s="65"/>
      <c r="I419" s="65"/>
      <c r="J419" s="65"/>
      <c r="K419" s="65"/>
      <c r="L419" s="65"/>
      <c r="Y419" s="10"/>
      <c r="Z419" s="10"/>
      <c r="AA419" s="10"/>
      <c r="AB419" s="10"/>
      <c r="AC419" s="10"/>
      <c r="AD419" s="10"/>
      <c r="AG419" s="10"/>
      <c r="AH419" s="10"/>
      <c r="AQ419"/>
      <c r="AR419"/>
      <c r="AS419"/>
      <c r="AT419"/>
      <c r="AU419"/>
    </row>
    <row r="420" spans="1:47">
      <c r="A420"/>
      <c r="B420"/>
      <c r="C420"/>
      <c r="D420"/>
      <c r="E420"/>
      <c r="F420"/>
      <c r="G420"/>
      <c r="H420" s="65"/>
      <c r="I420" s="65"/>
      <c r="J420" s="65"/>
      <c r="K420" s="65"/>
      <c r="L420" s="65"/>
      <c r="Y420" s="10"/>
      <c r="Z420" s="10"/>
      <c r="AA420" s="10"/>
      <c r="AB420" s="10"/>
      <c r="AC420" s="10"/>
      <c r="AD420" s="10"/>
      <c r="AG420" s="10"/>
      <c r="AH420" s="10"/>
      <c r="AQ420"/>
      <c r="AR420"/>
      <c r="AS420"/>
      <c r="AT420"/>
      <c r="AU420"/>
    </row>
    <row r="421" spans="1:47">
      <c r="A421"/>
      <c r="B421"/>
      <c r="C421"/>
      <c r="D421"/>
      <c r="E421"/>
      <c r="F421"/>
      <c r="G421"/>
      <c r="H421" s="65"/>
      <c r="I421" s="65"/>
      <c r="J421" s="65"/>
      <c r="K421" s="65"/>
      <c r="L421" s="65"/>
      <c r="Y421" s="10"/>
      <c r="Z421" s="10"/>
      <c r="AA421" s="10"/>
      <c r="AB421" s="10"/>
      <c r="AC421" s="10"/>
      <c r="AD421" s="10"/>
      <c r="AG421" s="10"/>
      <c r="AH421" s="10"/>
      <c r="AQ421"/>
      <c r="AR421"/>
      <c r="AS421"/>
      <c r="AT421"/>
      <c r="AU421"/>
    </row>
    <row r="422" spans="1:47">
      <c r="A422"/>
      <c r="B422"/>
      <c r="C422"/>
      <c r="D422"/>
      <c r="E422"/>
      <c r="F422"/>
      <c r="G422"/>
      <c r="H422" s="65"/>
      <c r="I422" s="65"/>
      <c r="J422" s="65"/>
      <c r="K422" s="65"/>
      <c r="L422" s="65"/>
      <c r="Y422" s="10"/>
      <c r="Z422" s="10"/>
      <c r="AA422" s="10"/>
      <c r="AB422" s="10"/>
      <c r="AC422" s="10"/>
      <c r="AD422" s="10"/>
      <c r="AG422" s="10"/>
      <c r="AH422" s="10"/>
      <c r="AQ422"/>
      <c r="AR422"/>
      <c r="AS422"/>
      <c r="AT422"/>
      <c r="AU422"/>
    </row>
    <row r="423" spans="1:47">
      <c r="A423"/>
      <c r="B423"/>
      <c r="C423"/>
      <c r="D423"/>
      <c r="E423"/>
      <c r="F423"/>
      <c r="G423"/>
      <c r="H423" s="65"/>
      <c r="I423" s="65"/>
      <c r="J423" s="65"/>
      <c r="K423" s="65"/>
      <c r="L423" s="65"/>
      <c r="Y423" s="10"/>
      <c r="Z423" s="10"/>
      <c r="AA423" s="10"/>
      <c r="AB423" s="10"/>
      <c r="AC423" s="10"/>
      <c r="AD423" s="10"/>
      <c r="AG423" s="10"/>
      <c r="AH423" s="10"/>
      <c r="AQ423"/>
      <c r="AR423"/>
      <c r="AS423"/>
      <c r="AT423"/>
      <c r="AU423"/>
    </row>
    <row r="424" spans="1:47">
      <c r="A424"/>
      <c r="B424"/>
      <c r="C424"/>
      <c r="D424"/>
      <c r="E424"/>
      <c r="F424"/>
      <c r="G424"/>
      <c r="H424" s="65"/>
      <c r="I424" s="65"/>
      <c r="J424" s="65"/>
      <c r="K424" s="65"/>
      <c r="L424" s="65"/>
      <c r="Y424" s="10"/>
      <c r="Z424" s="10"/>
      <c r="AA424" s="10"/>
      <c r="AB424" s="10"/>
      <c r="AC424" s="10"/>
      <c r="AD424" s="10"/>
      <c r="AG424" s="10"/>
      <c r="AH424" s="10"/>
      <c r="AQ424"/>
      <c r="AR424"/>
      <c r="AS424"/>
      <c r="AT424"/>
      <c r="AU424"/>
    </row>
    <row r="425" spans="1:47">
      <c r="A425"/>
      <c r="B425"/>
      <c r="C425"/>
      <c r="D425"/>
      <c r="E425"/>
      <c r="F425"/>
      <c r="G425"/>
      <c r="H425" s="65"/>
      <c r="I425" s="65"/>
      <c r="J425" s="65"/>
      <c r="K425" s="65"/>
      <c r="L425" s="65"/>
      <c r="Y425" s="10"/>
      <c r="Z425" s="10"/>
      <c r="AA425" s="10"/>
      <c r="AB425" s="10"/>
      <c r="AC425" s="10"/>
      <c r="AD425" s="10"/>
      <c r="AG425" s="10"/>
      <c r="AH425" s="10"/>
      <c r="AQ425"/>
      <c r="AR425"/>
      <c r="AS425"/>
      <c r="AT425"/>
      <c r="AU425"/>
    </row>
    <row r="426" spans="1:47">
      <c r="A426"/>
      <c r="B426"/>
      <c r="C426"/>
      <c r="D426"/>
      <c r="E426"/>
      <c r="F426"/>
      <c r="G426"/>
      <c r="H426" s="65"/>
      <c r="I426" s="65"/>
      <c r="J426" s="65"/>
      <c r="K426" s="65"/>
      <c r="L426" s="65"/>
      <c r="Y426" s="10"/>
      <c r="Z426" s="10"/>
      <c r="AA426" s="10"/>
      <c r="AB426" s="10"/>
      <c r="AC426" s="10"/>
      <c r="AD426" s="10"/>
      <c r="AG426" s="10"/>
      <c r="AH426" s="10"/>
      <c r="AQ426"/>
      <c r="AR426"/>
      <c r="AS426"/>
      <c r="AT426"/>
      <c r="AU426"/>
    </row>
    <row r="427" spans="1:47">
      <c r="A427"/>
      <c r="B427"/>
      <c r="C427"/>
      <c r="D427"/>
      <c r="E427"/>
      <c r="F427"/>
      <c r="G427"/>
      <c r="H427" s="65"/>
      <c r="I427" s="65"/>
      <c r="J427" s="65"/>
      <c r="K427" s="65"/>
      <c r="L427" s="65"/>
      <c r="Y427" s="10"/>
      <c r="Z427" s="10"/>
      <c r="AA427" s="10"/>
      <c r="AB427" s="10"/>
      <c r="AC427" s="10"/>
      <c r="AD427" s="10"/>
      <c r="AG427" s="10"/>
      <c r="AH427" s="10"/>
      <c r="AQ427"/>
      <c r="AR427"/>
      <c r="AS427"/>
      <c r="AT427"/>
      <c r="AU427"/>
    </row>
    <row r="428" spans="1:47">
      <c r="A428"/>
      <c r="B428"/>
      <c r="C428"/>
      <c r="D428"/>
      <c r="E428"/>
      <c r="F428"/>
      <c r="G428"/>
      <c r="H428" s="65"/>
      <c r="I428" s="65"/>
      <c r="J428" s="65"/>
      <c r="K428" s="65"/>
      <c r="L428" s="65"/>
      <c r="Y428" s="10"/>
      <c r="Z428" s="10"/>
      <c r="AA428" s="10"/>
      <c r="AB428" s="10"/>
      <c r="AC428" s="10"/>
      <c r="AD428" s="10"/>
      <c r="AG428" s="10"/>
      <c r="AH428" s="10"/>
      <c r="AQ428"/>
      <c r="AR428"/>
      <c r="AS428"/>
      <c r="AT428"/>
      <c r="AU428"/>
    </row>
    <row r="429" spans="1:47">
      <c r="A429"/>
      <c r="B429"/>
      <c r="C429"/>
      <c r="D429"/>
      <c r="E429"/>
      <c r="F429"/>
      <c r="G429"/>
      <c r="H429" s="65"/>
      <c r="I429" s="65"/>
      <c r="J429" s="65"/>
      <c r="K429" s="65"/>
      <c r="L429" s="65"/>
      <c r="Y429" s="10"/>
      <c r="Z429" s="10"/>
      <c r="AA429" s="10"/>
      <c r="AB429" s="10"/>
      <c r="AC429" s="10"/>
      <c r="AD429" s="10"/>
      <c r="AG429" s="10"/>
      <c r="AH429" s="10"/>
      <c r="AQ429"/>
      <c r="AR429"/>
      <c r="AS429"/>
      <c r="AT429"/>
      <c r="AU429"/>
    </row>
    <row r="430" spans="1:47">
      <c r="A430"/>
      <c r="B430"/>
      <c r="C430"/>
      <c r="D430"/>
      <c r="E430"/>
      <c r="F430"/>
      <c r="G430"/>
      <c r="H430" s="65"/>
      <c r="I430" s="65"/>
      <c r="J430" s="65"/>
      <c r="K430" s="65"/>
      <c r="L430" s="65"/>
      <c r="Y430" s="10"/>
      <c r="Z430" s="10"/>
      <c r="AA430" s="10"/>
      <c r="AB430" s="10"/>
      <c r="AC430" s="10"/>
      <c r="AD430" s="10"/>
      <c r="AG430" s="10"/>
      <c r="AH430" s="10"/>
      <c r="AQ430"/>
      <c r="AR430"/>
      <c r="AS430"/>
      <c r="AT430"/>
      <c r="AU430"/>
    </row>
    <row r="431" spans="1:47">
      <c r="A431"/>
      <c r="B431"/>
      <c r="C431"/>
      <c r="D431"/>
      <c r="E431"/>
      <c r="F431"/>
      <c r="G431"/>
      <c r="H431" s="65"/>
      <c r="I431" s="65"/>
      <c r="J431" s="65"/>
      <c r="K431" s="65"/>
      <c r="L431" s="65"/>
      <c r="Y431" s="10"/>
      <c r="Z431" s="10"/>
      <c r="AA431" s="10"/>
      <c r="AB431" s="10"/>
      <c r="AC431" s="10"/>
      <c r="AD431" s="10"/>
      <c r="AG431" s="10"/>
      <c r="AH431" s="10"/>
      <c r="AQ431"/>
      <c r="AR431"/>
      <c r="AS431"/>
      <c r="AT431"/>
      <c r="AU431"/>
    </row>
    <row r="432" spans="1:47">
      <c r="A432"/>
      <c r="B432"/>
      <c r="C432"/>
      <c r="D432"/>
      <c r="E432"/>
      <c r="F432"/>
      <c r="G432"/>
      <c r="H432" s="65"/>
      <c r="I432" s="65"/>
      <c r="J432" s="65"/>
      <c r="K432" s="65"/>
      <c r="L432" s="65"/>
      <c r="Y432" s="10"/>
      <c r="Z432" s="10"/>
      <c r="AA432" s="10"/>
      <c r="AB432" s="10"/>
      <c r="AC432" s="10"/>
      <c r="AD432" s="10"/>
      <c r="AG432" s="10"/>
      <c r="AH432" s="10"/>
      <c r="AQ432"/>
      <c r="AR432"/>
      <c r="AS432"/>
      <c r="AT432"/>
      <c r="AU432"/>
    </row>
    <row r="433" spans="1:47">
      <c r="A433"/>
      <c r="B433"/>
      <c r="C433"/>
      <c r="D433"/>
      <c r="E433"/>
      <c r="F433"/>
      <c r="G433"/>
      <c r="H433" s="65"/>
      <c r="I433" s="65"/>
      <c r="J433" s="65"/>
      <c r="K433" s="65"/>
      <c r="L433" s="65"/>
      <c r="Y433" s="10"/>
      <c r="Z433" s="10"/>
      <c r="AA433" s="10"/>
      <c r="AB433" s="10"/>
      <c r="AC433" s="10"/>
      <c r="AD433" s="10"/>
      <c r="AG433" s="10"/>
      <c r="AH433" s="10"/>
      <c r="AQ433"/>
      <c r="AR433"/>
      <c r="AS433"/>
      <c r="AT433"/>
      <c r="AU433"/>
    </row>
    <row r="434" spans="1:47">
      <c r="A434"/>
      <c r="B434"/>
      <c r="C434"/>
      <c r="D434"/>
      <c r="E434"/>
      <c r="F434"/>
      <c r="G434"/>
      <c r="H434" s="65"/>
      <c r="I434" s="65"/>
      <c r="J434" s="65"/>
      <c r="K434" s="65"/>
      <c r="L434" s="65"/>
      <c r="Y434" s="10"/>
      <c r="Z434" s="10"/>
      <c r="AA434" s="10"/>
      <c r="AB434" s="10"/>
      <c r="AC434" s="10"/>
      <c r="AD434" s="10"/>
      <c r="AG434" s="10"/>
      <c r="AH434" s="10"/>
      <c r="AQ434"/>
      <c r="AR434"/>
      <c r="AS434"/>
      <c r="AT434"/>
      <c r="AU434"/>
    </row>
    <row r="435" spans="1:47">
      <c r="A435"/>
      <c r="B435"/>
      <c r="C435"/>
      <c r="D435"/>
      <c r="E435"/>
      <c r="F435"/>
      <c r="G435"/>
      <c r="H435" s="65"/>
      <c r="I435" s="65"/>
      <c r="J435" s="65"/>
      <c r="K435" s="65"/>
      <c r="L435" s="65"/>
      <c r="Y435" s="10"/>
      <c r="Z435" s="10"/>
      <c r="AA435" s="10"/>
      <c r="AB435" s="10"/>
      <c r="AC435" s="10"/>
      <c r="AD435" s="10"/>
      <c r="AG435" s="10"/>
      <c r="AH435" s="10"/>
      <c r="AQ435"/>
      <c r="AR435"/>
      <c r="AS435"/>
      <c r="AT435"/>
      <c r="AU435"/>
    </row>
    <row r="436" spans="1:47">
      <c r="A436"/>
      <c r="B436"/>
      <c r="C436"/>
      <c r="D436"/>
      <c r="E436"/>
      <c r="F436"/>
      <c r="G436"/>
      <c r="H436" s="65"/>
      <c r="I436" s="65"/>
      <c r="J436" s="65"/>
      <c r="K436" s="65"/>
      <c r="L436" s="65"/>
      <c r="Y436" s="10"/>
      <c r="Z436" s="10"/>
      <c r="AA436" s="10"/>
      <c r="AB436" s="10"/>
      <c r="AC436" s="10"/>
      <c r="AD436" s="10"/>
      <c r="AG436" s="10"/>
      <c r="AH436" s="10"/>
      <c r="AQ436"/>
      <c r="AR436"/>
      <c r="AS436"/>
      <c r="AT436"/>
      <c r="AU436"/>
    </row>
    <row r="437" spans="1:47">
      <c r="A437"/>
      <c r="B437"/>
      <c r="C437"/>
      <c r="D437"/>
      <c r="E437"/>
      <c r="F437"/>
      <c r="G437"/>
      <c r="H437" s="65"/>
      <c r="I437" s="65"/>
      <c r="J437" s="65"/>
      <c r="K437" s="65"/>
      <c r="L437" s="65"/>
      <c r="Y437" s="10"/>
      <c r="Z437" s="10"/>
      <c r="AA437" s="10"/>
      <c r="AB437" s="10"/>
      <c r="AC437" s="10"/>
      <c r="AD437" s="10"/>
      <c r="AG437" s="10"/>
      <c r="AH437" s="10"/>
      <c r="AQ437"/>
      <c r="AR437"/>
      <c r="AS437"/>
      <c r="AT437"/>
      <c r="AU437"/>
    </row>
    <row r="438" spans="1:47">
      <c r="A438"/>
      <c r="B438"/>
      <c r="C438"/>
      <c r="D438"/>
      <c r="E438"/>
      <c r="F438"/>
      <c r="G438"/>
      <c r="H438" s="65"/>
      <c r="I438" s="65"/>
      <c r="J438" s="65"/>
      <c r="K438" s="65"/>
      <c r="L438" s="65"/>
      <c r="Y438" s="10"/>
      <c r="Z438" s="10"/>
      <c r="AA438" s="10"/>
      <c r="AB438" s="10"/>
      <c r="AC438" s="10"/>
      <c r="AD438" s="10"/>
      <c r="AG438" s="10"/>
      <c r="AH438" s="10"/>
      <c r="AQ438"/>
      <c r="AR438"/>
      <c r="AS438"/>
      <c r="AT438"/>
      <c r="AU438"/>
    </row>
    <row r="439" spans="1:47">
      <c r="A439"/>
      <c r="B439"/>
      <c r="C439"/>
      <c r="D439"/>
      <c r="E439"/>
      <c r="F439"/>
      <c r="G439"/>
      <c r="H439" s="65"/>
      <c r="I439" s="65"/>
      <c r="J439" s="65"/>
      <c r="K439" s="65"/>
      <c r="L439" s="65"/>
      <c r="Y439" s="10"/>
      <c r="Z439" s="10"/>
      <c r="AA439" s="10"/>
      <c r="AB439" s="10"/>
      <c r="AC439" s="10"/>
      <c r="AD439" s="10"/>
      <c r="AG439" s="10"/>
      <c r="AH439" s="10"/>
      <c r="AQ439"/>
      <c r="AR439"/>
      <c r="AS439"/>
      <c r="AT439"/>
      <c r="AU439"/>
    </row>
    <row r="440" spans="1:47">
      <c r="A440"/>
      <c r="B440"/>
      <c r="C440"/>
      <c r="D440"/>
      <c r="E440"/>
      <c r="F440"/>
      <c r="G440"/>
      <c r="H440" s="65"/>
      <c r="I440" s="65"/>
      <c r="J440" s="65"/>
      <c r="K440" s="65"/>
      <c r="L440" s="65"/>
      <c r="Y440" s="10"/>
      <c r="Z440" s="10"/>
      <c r="AA440" s="10"/>
      <c r="AB440" s="10"/>
      <c r="AC440" s="10"/>
      <c r="AD440" s="10"/>
      <c r="AG440" s="10"/>
      <c r="AH440" s="10"/>
      <c r="AQ440"/>
      <c r="AR440"/>
      <c r="AS440"/>
      <c r="AT440"/>
      <c r="AU440"/>
    </row>
    <row r="441" spans="1:47">
      <c r="A441"/>
      <c r="B441"/>
      <c r="C441"/>
      <c r="D441"/>
      <c r="E441"/>
      <c r="F441"/>
      <c r="G441"/>
      <c r="H441" s="65"/>
      <c r="I441" s="65"/>
      <c r="J441" s="65"/>
      <c r="K441" s="65"/>
      <c r="L441" s="65"/>
      <c r="Y441" s="10"/>
      <c r="Z441" s="10"/>
      <c r="AA441" s="10"/>
      <c r="AB441" s="10"/>
      <c r="AC441" s="10"/>
      <c r="AD441" s="10"/>
      <c r="AG441" s="10"/>
      <c r="AH441" s="10"/>
      <c r="AQ441"/>
      <c r="AR441"/>
      <c r="AS441"/>
      <c r="AT441"/>
      <c r="AU441"/>
    </row>
    <row r="442" spans="1:47">
      <c r="A442"/>
      <c r="B442"/>
      <c r="C442"/>
      <c r="D442"/>
      <c r="E442"/>
      <c r="F442"/>
      <c r="G442"/>
      <c r="H442" s="65"/>
      <c r="I442" s="65"/>
      <c r="J442" s="65"/>
      <c r="K442" s="65"/>
      <c r="L442" s="65"/>
      <c r="Y442" s="10"/>
      <c r="Z442" s="10"/>
      <c r="AA442" s="10"/>
      <c r="AB442" s="10"/>
      <c r="AC442" s="10"/>
      <c r="AD442" s="10"/>
      <c r="AG442" s="10"/>
      <c r="AH442" s="10"/>
      <c r="AQ442"/>
      <c r="AR442"/>
      <c r="AS442"/>
      <c r="AT442"/>
      <c r="AU442"/>
    </row>
    <row r="443" spans="1:47">
      <c r="A443"/>
      <c r="B443"/>
      <c r="C443"/>
      <c r="D443"/>
      <c r="E443"/>
      <c r="F443"/>
      <c r="G443"/>
      <c r="H443" s="65"/>
      <c r="I443" s="65"/>
      <c r="J443" s="65"/>
      <c r="K443" s="65"/>
      <c r="L443" s="65"/>
      <c r="Y443" s="10"/>
      <c r="Z443" s="10"/>
      <c r="AA443" s="10"/>
      <c r="AB443" s="10"/>
      <c r="AC443" s="10"/>
      <c r="AD443" s="10"/>
      <c r="AG443" s="10"/>
      <c r="AH443" s="10"/>
      <c r="AQ443"/>
      <c r="AR443"/>
      <c r="AS443"/>
      <c r="AT443"/>
      <c r="AU443"/>
    </row>
    <row r="444" spans="1:47">
      <c r="A444"/>
      <c r="B444"/>
      <c r="C444"/>
      <c r="D444"/>
      <c r="E444"/>
      <c r="F444"/>
      <c r="G444"/>
      <c r="H444" s="65"/>
      <c r="I444" s="65"/>
      <c r="J444" s="65"/>
      <c r="K444" s="65"/>
      <c r="L444" s="65"/>
      <c r="Y444" s="10"/>
      <c r="Z444" s="10"/>
      <c r="AA444" s="10"/>
      <c r="AB444" s="10"/>
      <c r="AC444" s="10"/>
      <c r="AD444" s="10"/>
      <c r="AG444" s="10"/>
      <c r="AH444" s="10"/>
      <c r="AQ444"/>
      <c r="AR444"/>
      <c r="AS444"/>
      <c r="AT444"/>
      <c r="AU444"/>
    </row>
    <row r="445" spans="1:47">
      <c r="A445"/>
      <c r="B445"/>
      <c r="C445"/>
      <c r="D445"/>
      <c r="E445"/>
      <c r="F445"/>
      <c r="G445"/>
      <c r="H445" s="65"/>
      <c r="I445" s="65"/>
      <c r="J445" s="65"/>
      <c r="K445" s="65"/>
      <c r="L445" s="65"/>
      <c r="Y445" s="10"/>
      <c r="Z445" s="10"/>
      <c r="AA445" s="10"/>
      <c r="AB445" s="10"/>
      <c r="AC445" s="10"/>
      <c r="AD445" s="10"/>
      <c r="AG445" s="10"/>
      <c r="AH445" s="10"/>
      <c r="AQ445"/>
      <c r="AR445"/>
      <c r="AS445"/>
      <c r="AT445"/>
      <c r="AU445"/>
    </row>
    <row r="446" spans="1:47">
      <c r="A446"/>
      <c r="B446"/>
      <c r="C446"/>
      <c r="D446"/>
      <c r="E446"/>
      <c r="F446"/>
      <c r="G446"/>
      <c r="H446" s="65"/>
      <c r="I446" s="65"/>
      <c r="J446" s="65"/>
      <c r="K446" s="65"/>
      <c r="L446" s="65"/>
      <c r="Y446" s="10"/>
      <c r="Z446" s="10"/>
      <c r="AA446" s="10"/>
      <c r="AB446" s="10"/>
      <c r="AC446" s="10"/>
      <c r="AD446" s="10"/>
      <c r="AG446" s="10"/>
      <c r="AH446" s="10"/>
      <c r="AQ446"/>
      <c r="AR446"/>
      <c r="AS446"/>
      <c r="AT446"/>
      <c r="AU446"/>
    </row>
    <row r="447" spans="1:47">
      <c r="A447"/>
      <c r="B447"/>
      <c r="C447"/>
      <c r="D447"/>
      <c r="E447"/>
      <c r="F447"/>
      <c r="G447"/>
      <c r="H447" s="65"/>
      <c r="I447" s="65"/>
      <c r="J447" s="65"/>
      <c r="K447" s="65"/>
      <c r="L447" s="65"/>
      <c r="Y447" s="10"/>
      <c r="Z447" s="10"/>
      <c r="AA447" s="10"/>
      <c r="AB447" s="10"/>
      <c r="AC447" s="10"/>
      <c r="AD447" s="10"/>
      <c r="AG447" s="10"/>
      <c r="AH447" s="10"/>
      <c r="AQ447"/>
      <c r="AR447"/>
      <c r="AS447"/>
      <c r="AT447"/>
      <c r="AU447"/>
    </row>
    <row r="448" spans="1:47">
      <c r="A448"/>
      <c r="B448"/>
      <c r="C448"/>
      <c r="D448"/>
      <c r="E448"/>
      <c r="F448"/>
      <c r="G448"/>
      <c r="H448" s="65"/>
      <c r="I448" s="65"/>
      <c r="J448" s="65"/>
      <c r="K448" s="65"/>
      <c r="L448" s="65"/>
      <c r="Y448" s="10"/>
      <c r="Z448" s="10"/>
      <c r="AA448" s="10"/>
      <c r="AB448" s="10"/>
      <c r="AC448" s="10"/>
      <c r="AD448" s="10"/>
      <c r="AG448" s="10"/>
      <c r="AH448" s="10"/>
      <c r="AQ448"/>
      <c r="AR448"/>
      <c r="AS448"/>
      <c r="AT448"/>
      <c r="AU448"/>
    </row>
    <row r="449" spans="1:47">
      <c r="A449"/>
      <c r="B449"/>
      <c r="C449"/>
      <c r="D449"/>
      <c r="E449"/>
      <c r="F449"/>
      <c r="G449"/>
      <c r="H449" s="65"/>
      <c r="I449" s="65"/>
      <c r="J449" s="65"/>
      <c r="K449" s="65"/>
      <c r="L449" s="65"/>
      <c r="Y449" s="10"/>
      <c r="Z449" s="10"/>
      <c r="AA449" s="10"/>
      <c r="AB449" s="10"/>
      <c r="AC449" s="10"/>
      <c r="AD449" s="10"/>
      <c r="AG449" s="10"/>
      <c r="AH449" s="10"/>
      <c r="AQ449"/>
      <c r="AR449"/>
      <c r="AS449"/>
      <c r="AT449"/>
      <c r="AU449"/>
    </row>
    <row r="450" spans="1:47">
      <c r="A450"/>
      <c r="B450"/>
      <c r="C450"/>
      <c r="D450"/>
      <c r="E450"/>
      <c r="F450"/>
      <c r="G450"/>
      <c r="H450" s="65"/>
      <c r="I450" s="65"/>
      <c r="J450" s="65"/>
      <c r="K450" s="65"/>
      <c r="L450" s="65"/>
      <c r="Y450" s="10"/>
      <c r="Z450" s="10"/>
      <c r="AA450" s="10"/>
      <c r="AB450" s="10"/>
      <c r="AC450" s="10"/>
      <c r="AD450" s="10"/>
      <c r="AG450" s="10"/>
      <c r="AH450" s="10"/>
      <c r="AQ450"/>
      <c r="AR450"/>
      <c r="AS450"/>
      <c r="AT450"/>
      <c r="AU450"/>
    </row>
    <row r="451" spans="1:47">
      <c r="A451"/>
      <c r="B451"/>
      <c r="C451"/>
      <c r="D451"/>
      <c r="E451"/>
      <c r="F451"/>
      <c r="G451"/>
      <c r="H451" s="65"/>
      <c r="I451" s="65"/>
      <c r="J451" s="65"/>
      <c r="K451" s="65"/>
      <c r="L451" s="65"/>
      <c r="Y451" s="10"/>
      <c r="Z451" s="10"/>
      <c r="AA451" s="10"/>
      <c r="AB451" s="10"/>
      <c r="AC451" s="10"/>
      <c r="AD451" s="10"/>
      <c r="AG451" s="10"/>
      <c r="AH451" s="10"/>
      <c r="AQ451"/>
      <c r="AR451"/>
      <c r="AS451"/>
      <c r="AT451"/>
      <c r="AU451"/>
    </row>
    <row r="452" spans="1:47">
      <c r="A452"/>
      <c r="B452"/>
      <c r="C452"/>
      <c r="D452"/>
      <c r="E452"/>
      <c r="F452"/>
      <c r="G452"/>
      <c r="H452" s="65"/>
      <c r="I452" s="65"/>
      <c r="J452" s="65"/>
      <c r="K452" s="65"/>
      <c r="L452" s="65"/>
      <c r="Y452" s="10"/>
      <c r="Z452" s="10"/>
      <c r="AA452" s="10"/>
      <c r="AB452" s="10"/>
      <c r="AC452" s="10"/>
      <c r="AD452" s="10"/>
      <c r="AG452" s="10"/>
      <c r="AH452" s="10"/>
      <c r="AQ452"/>
      <c r="AR452"/>
      <c r="AS452"/>
      <c r="AT452"/>
      <c r="AU452"/>
    </row>
    <row r="453" spans="1:47">
      <c r="A453"/>
      <c r="B453"/>
      <c r="C453"/>
      <c r="D453"/>
      <c r="E453"/>
      <c r="F453"/>
      <c r="G453"/>
      <c r="H453" s="65"/>
      <c r="I453" s="65"/>
      <c r="J453" s="65"/>
      <c r="K453" s="65"/>
      <c r="L453" s="65"/>
      <c r="Y453" s="10"/>
      <c r="Z453" s="10"/>
      <c r="AA453" s="10"/>
      <c r="AB453" s="10"/>
      <c r="AC453" s="10"/>
      <c r="AD453" s="10"/>
      <c r="AG453" s="10"/>
      <c r="AH453" s="10"/>
      <c r="AQ453"/>
      <c r="AR453"/>
      <c r="AS453"/>
      <c r="AT453"/>
      <c r="AU453"/>
    </row>
    <row r="454" spans="1:47">
      <c r="A454"/>
      <c r="B454"/>
      <c r="C454"/>
      <c r="D454"/>
      <c r="E454"/>
      <c r="F454"/>
      <c r="G454"/>
      <c r="H454" s="65"/>
      <c r="I454" s="65"/>
      <c r="J454" s="65"/>
      <c r="K454" s="65"/>
      <c r="L454" s="65"/>
      <c r="Y454" s="10"/>
      <c r="Z454" s="10"/>
      <c r="AA454" s="10"/>
      <c r="AB454" s="10"/>
      <c r="AC454" s="10"/>
      <c r="AD454" s="10"/>
      <c r="AG454" s="10"/>
      <c r="AH454" s="10"/>
      <c r="AQ454"/>
      <c r="AR454"/>
      <c r="AS454"/>
      <c r="AT454"/>
      <c r="AU454"/>
    </row>
    <row r="455" spans="1:47">
      <c r="A455"/>
      <c r="B455"/>
      <c r="C455"/>
      <c r="D455"/>
      <c r="E455"/>
      <c r="F455"/>
      <c r="G455"/>
      <c r="H455" s="65"/>
      <c r="I455" s="65"/>
      <c r="J455" s="65"/>
      <c r="K455" s="65"/>
      <c r="L455" s="65"/>
      <c r="Y455" s="10"/>
      <c r="Z455" s="10"/>
      <c r="AA455" s="10"/>
      <c r="AB455" s="10"/>
      <c r="AC455" s="10"/>
      <c r="AD455" s="10"/>
      <c r="AG455" s="10"/>
      <c r="AH455" s="10"/>
      <c r="AQ455"/>
      <c r="AR455"/>
      <c r="AS455"/>
      <c r="AT455"/>
      <c r="AU455"/>
    </row>
    <row r="456" spans="1:47">
      <c r="A456"/>
      <c r="B456"/>
      <c r="C456"/>
      <c r="D456"/>
      <c r="E456"/>
      <c r="F456"/>
      <c r="G456"/>
      <c r="H456" s="65"/>
      <c r="I456" s="65"/>
      <c r="J456" s="65"/>
      <c r="K456" s="65"/>
      <c r="L456" s="65"/>
      <c r="Y456" s="10"/>
      <c r="Z456" s="10"/>
      <c r="AA456" s="10"/>
      <c r="AB456" s="10"/>
      <c r="AC456" s="10"/>
      <c r="AD456" s="10"/>
      <c r="AG456" s="10"/>
      <c r="AH456" s="10"/>
      <c r="AQ456"/>
      <c r="AR456"/>
      <c r="AS456"/>
      <c r="AT456"/>
      <c r="AU456"/>
    </row>
    <row r="457" spans="1:47">
      <c r="A457"/>
      <c r="B457"/>
      <c r="C457"/>
      <c r="D457"/>
      <c r="E457"/>
      <c r="F457"/>
      <c r="G457"/>
      <c r="H457" s="65"/>
      <c r="I457" s="65"/>
      <c r="J457" s="65"/>
      <c r="K457" s="65"/>
      <c r="L457" s="65"/>
      <c r="Y457" s="10"/>
      <c r="Z457" s="10"/>
      <c r="AA457" s="10"/>
      <c r="AB457" s="10"/>
      <c r="AC457" s="10"/>
      <c r="AD457" s="10"/>
      <c r="AG457" s="10"/>
      <c r="AH457" s="10"/>
      <c r="AQ457"/>
      <c r="AR457"/>
      <c r="AS457"/>
      <c r="AT457"/>
      <c r="AU457"/>
    </row>
    <row r="458" spans="1:47">
      <c r="A458"/>
      <c r="B458"/>
      <c r="C458"/>
      <c r="D458"/>
      <c r="E458"/>
      <c r="F458"/>
      <c r="G458"/>
      <c r="H458" s="65"/>
      <c r="I458" s="65"/>
      <c r="J458" s="65"/>
      <c r="K458" s="65"/>
      <c r="L458" s="65"/>
      <c r="Y458" s="10"/>
      <c r="Z458" s="10"/>
      <c r="AA458" s="10"/>
      <c r="AB458" s="10"/>
      <c r="AC458" s="10"/>
      <c r="AD458" s="10"/>
      <c r="AG458" s="10"/>
      <c r="AH458" s="10"/>
      <c r="AQ458"/>
      <c r="AR458"/>
      <c r="AS458"/>
      <c r="AT458"/>
      <c r="AU458"/>
    </row>
    <row r="459" spans="1:47">
      <c r="A459"/>
      <c r="B459"/>
      <c r="C459"/>
      <c r="D459"/>
      <c r="E459"/>
      <c r="F459"/>
      <c r="G459"/>
      <c r="H459" s="65"/>
      <c r="I459" s="65"/>
      <c r="J459" s="65"/>
      <c r="K459" s="65"/>
      <c r="L459" s="65"/>
      <c r="Y459" s="10"/>
      <c r="Z459" s="10"/>
      <c r="AA459" s="10"/>
      <c r="AB459" s="10"/>
      <c r="AC459" s="10"/>
      <c r="AD459" s="10"/>
      <c r="AG459" s="10"/>
      <c r="AH459" s="10"/>
      <c r="AQ459"/>
      <c r="AR459"/>
      <c r="AS459"/>
      <c r="AT459"/>
      <c r="AU459"/>
    </row>
    <row r="460" spans="1:47">
      <c r="A460"/>
      <c r="B460"/>
      <c r="C460"/>
      <c r="D460"/>
      <c r="E460"/>
      <c r="F460"/>
      <c r="G460"/>
      <c r="H460" s="65"/>
      <c r="I460" s="65"/>
      <c r="J460" s="65"/>
      <c r="K460" s="65"/>
      <c r="L460" s="65"/>
      <c r="Y460" s="10"/>
      <c r="Z460" s="10"/>
      <c r="AA460" s="10"/>
      <c r="AB460" s="10"/>
      <c r="AC460" s="10"/>
      <c r="AD460" s="10"/>
      <c r="AG460" s="10"/>
      <c r="AH460" s="10"/>
      <c r="AQ460"/>
      <c r="AR460"/>
      <c r="AS460"/>
      <c r="AT460"/>
      <c r="AU460"/>
    </row>
    <row r="461" spans="1:47">
      <c r="A461"/>
      <c r="B461"/>
      <c r="C461"/>
      <c r="D461"/>
      <c r="E461"/>
      <c r="F461"/>
      <c r="G461"/>
      <c r="H461" s="65"/>
      <c r="I461" s="65"/>
      <c r="J461" s="65"/>
      <c r="K461" s="65"/>
      <c r="L461" s="65"/>
      <c r="Y461" s="10"/>
      <c r="Z461" s="10"/>
      <c r="AA461" s="10"/>
      <c r="AB461" s="10"/>
      <c r="AC461" s="10"/>
      <c r="AD461" s="10"/>
      <c r="AG461" s="10"/>
      <c r="AH461" s="10"/>
      <c r="AQ461"/>
      <c r="AR461"/>
      <c r="AS461"/>
      <c r="AT461"/>
      <c r="AU461"/>
    </row>
    <row r="462" spans="1:47">
      <c r="A462"/>
      <c r="B462"/>
      <c r="C462"/>
      <c r="D462"/>
      <c r="E462"/>
      <c r="F462"/>
      <c r="G462"/>
      <c r="H462" s="65"/>
      <c r="I462" s="65"/>
      <c r="J462" s="65"/>
      <c r="K462" s="65"/>
      <c r="L462" s="65"/>
      <c r="Y462" s="10"/>
      <c r="Z462" s="10"/>
      <c r="AA462" s="10"/>
      <c r="AB462" s="10"/>
      <c r="AC462" s="10"/>
      <c r="AD462" s="10"/>
      <c r="AG462" s="10"/>
      <c r="AH462" s="10"/>
      <c r="AQ462"/>
      <c r="AR462"/>
      <c r="AS462"/>
      <c r="AT462"/>
      <c r="AU462"/>
    </row>
    <row r="463" spans="1:47">
      <c r="A463"/>
      <c r="B463"/>
      <c r="C463"/>
      <c r="D463"/>
      <c r="E463"/>
      <c r="F463"/>
      <c r="G463"/>
      <c r="H463" s="65"/>
      <c r="I463" s="65"/>
      <c r="J463" s="65"/>
      <c r="K463" s="65"/>
      <c r="L463" s="65"/>
      <c r="Y463" s="10"/>
      <c r="Z463" s="10"/>
      <c r="AA463" s="10"/>
      <c r="AB463" s="10"/>
      <c r="AC463" s="10"/>
      <c r="AD463" s="10"/>
      <c r="AG463" s="10"/>
      <c r="AH463" s="10"/>
      <c r="AQ463"/>
      <c r="AR463"/>
      <c r="AS463"/>
      <c r="AT463"/>
      <c r="AU463"/>
    </row>
    <row r="464" spans="1:47">
      <c r="A464"/>
      <c r="B464"/>
      <c r="C464"/>
      <c r="D464"/>
      <c r="E464"/>
      <c r="F464"/>
      <c r="G464"/>
      <c r="H464" s="65"/>
      <c r="I464" s="65"/>
      <c r="J464" s="65"/>
      <c r="K464" s="65"/>
      <c r="L464" s="65"/>
      <c r="Y464" s="10"/>
      <c r="Z464" s="10"/>
      <c r="AA464" s="10"/>
      <c r="AB464" s="10"/>
      <c r="AC464" s="10"/>
      <c r="AD464" s="10"/>
      <c r="AG464" s="10"/>
      <c r="AH464" s="10"/>
      <c r="AQ464"/>
      <c r="AR464"/>
      <c r="AS464"/>
      <c r="AT464"/>
      <c r="AU464"/>
    </row>
    <row r="465" spans="1:47">
      <c r="A465"/>
      <c r="B465"/>
      <c r="C465"/>
      <c r="D465"/>
      <c r="E465"/>
      <c r="F465"/>
      <c r="G465"/>
      <c r="H465" s="65"/>
      <c r="I465" s="65"/>
      <c r="J465" s="65"/>
      <c r="K465" s="65"/>
      <c r="L465" s="65"/>
      <c r="Y465" s="10"/>
      <c r="Z465" s="10"/>
      <c r="AA465" s="10"/>
      <c r="AB465" s="10"/>
      <c r="AC465" s="10"/>
      <c r="AD465" s="10"/>
      <c r="AG465" s="10"/>
      <c r="AH465" s="10"/>
      <c r="AQ465"/>
      <c r="AR465"/>
      <c r="AS465"/>
      <c r="AT465"/>
      <c r="AU465"/>
    </row>
    <row r="466" spans="1:47">
      <c r="A466"/>
      <c r="B466"/>
      <c r="C466"/>
      <c r="D466"/>
      <c r="E466"/>
      <c r="F466"/>
      <c r="G466"/>
      <c r="H466" s="65"/>
      <c r="I466" s="65"/>
      <c r="J466" s="65"/>
      <c r="K466" s="65"/>
      <c r="L466" s="65"/>
      <c r="Y466" s="10"/>
      <c r="Z466" s="10"/>
      <c r="AA466" s="10"/>
      <c r="AB466" s="10"/>
      <c r="AC466" s="10"/>
      <c r="AD466" s="10"/>
      <c r="AG466" s="10"/>
      <c r="AH466" s="10"/>
      <c r="AQ466"/>
      <c r="AR466"/>
      <c r="AS466"/>
      <c r="AT466"/>
      <c r="AU466"/>
    </row>
    <row r="467" spans="1:47">
      <c r="A467"/>
      <c r="B467"/>
      <c r="C467"/>
      <c r="D467"/>
      <c r="E467"/>
      <c r="F467"/>
      <c r="G467"/>
      <c r="H467" s="65"/>
      <c r="I467" s="65"/>
      <c r="J467" s="65"/>
      <c r="K467" s="65"/>
      <c r="L467" s="65"/>
      <c r="Y467" s="10"/>
      <c r="Z467" s="10"/>
      <c r="AA467" s="10"/>
      <c r="AB467" s="10"/>
      <c r="AC467" s="10"/>
      <c r="AD467" s="10"/>
      <c r="AG467" s="10"/>
      <c r="AH467" s="10"/>
      <c r="AQ467"/>
      <c r="AR467"/>
      <c r="AS467"/>
      <c r="AT467"/>
      <c r="AU467"/>
    </row>
    <row r="468" spans="1:47">
      <c r="A468"/>
      <c r="B468"/>
      <c r="C468"/>
      <c r="D468"/>
      <c r="E468"/>
      <c r="F468"/>
      <c r="G468"/>
      <c r="H468" s="65"/>
      <c r="I468" s="65"/>
      <c r="J468" s="65"/>
      <c r="K468" s="65"/>
      <c r="L468" s="65"/>
      <c r="Y468" s="10"/>
      <c r="Z468" s="10"/>
      <c r="AA468" s="10"/>
      <c r="AB468" s="10"/>
      <c r="AC468" s="10"/>
      <c r="AD468" s="10"/>
      <c r="AG468" s="10"/>
      <c r="AH468" s="10"/>
      <c r="AQ468"/>
      <c r="AR468"/>
      <c r="AS468"/>
      <c r="AT468"/>
      <c r="AU468"/>
    </row>
    <row r="469" spans="1:47">
      <c r="A469"/>
      <c r="B469"/>
      <c r="C469"/>
      <c r="D469"/>
      <c r="E469"/>
      <c r="F469"/>
      <c r="G469"/>
      <c r="H469" s="65"/>
      <c r="I469" s="65"/>
      <c r="J469" s="65"/>
      <c r="K469" s="65"/>
      <c r="L469" s="65"/>
      <c r="Y469" s="10"/>
      <c r="Z469" s="10"/>
      <c r="AA469" s="10"/>
      <c r="AB469" s="10"/>
      <c r="AC469" s="10"/>
      <c r="AD469" s="10"/>
      <c r="AG469" s="10"/>
      <c r="AH469" s="10"/>
      <c r="AQ469"/>
      <c r="AR469"/>
      <c r="AS469"/>
      <c r="AT469"/>
      <c r="AU469"/>
    </row>
    <row r="470" spans="1:47">
      <c r="A470"/>
      <c r="B470"/>
      <c r="C470"/>
      <c r="D470"/>
      <c r="E470"/>
      <c r="F470"/>
      <c r="G470"/>
      <c r="H470" s="65"/>
      <c r="I470" s="65"/>
      <c r="J470" s="65"/>
      <c r="K470" s="65"/>
      <c r="L470" s="65"/>
      <c r="Y470" s="10"/>
      <c r="Z470" s="10"/>
      <c r="AA470" s="10"/>
      <c r="AB470" s="10"/>
      <c r="AC470" s="10"/>
      <c r="AD470" s="10"/>
      <c r="AG470" s="10"/>
      <c r="AH470" s="10"/>
      <c r="AQ470"/>
      <c r="AR470"/>
      <c r="AS470"/>
      <c r="AT470"/>
      <c r="AU470"/>
    </row>
    <row r="471" spans="1:47">
      <c r="A471"/>
      <c r="B471"/>
      <c r="C471"/>
      <c r="D471"/>
      <c r="E471"/>
      <c r="F471"/>
      <c r="G471"/>
      <c r="H471" s="65"/>
      <c r="I471" s="65"/>
      <c r="J471" s="65"/>
      <c r="K471" s="65"/>
      <c r="L471" s="65"/>
      <c r="Y471" s="10"/>
      <c r="Z471" s="10"/>
      <c r="AA471" s="10"/>
      <c r="AB471" s="10"/>
      <c r="AC471" s="10"/>
      <c r="AD471" s="10"/>
      <c r="AG471" s="10"/>
      <c r="AH471" s="10"/>
      <c r="AQ471"/>
      <c r="AR471"/>
      <c r="AS471"/>
      <c r="AT471"/>
      <c r="AU471"/>
    </row>
    <row r="472" spans="1:47">
      <c r="A472"/>
      <c r="B472"/>
      <c r="C472"/>
      <c r="D472"/>
      <c r="E472"/>
      <c r="F472"/>
      <c r="G472"/>
      <c r="H472" s="65"/>
      <c r="I472" s="65"/>
      <c r="J472" s="65"/>
      <c r="K472" s="65"/>
      <c r="L472" s="65"/>
      <c r="Y472" s="10"/>
      <c r="Z472" s="10"/>
      <c r="AA472" s="10"/>
      <c r="AB472" s="10"/>
      <c r="AC472" s="10"/>
      <c r="AD472" s="10"/>
      <c r="AG472" s="10"/>
      <c r="AH472" s="10"/>
      <c r="AQ472"/>
      <c r="AR472"/>
      <c r="AS472"/>
      <c r="AT472"/>
      <c r="AU472"/>
    </row>
    <row r="473" spans="1:47">
      <c r="A473"/>
      <c r="B473"/>
      <c r="C473"/>
      <c r="D473"/>
      <c r="E473"/>
      <c r="F473"/>
      <c r="G473"/>
      <c r="H473" s="65"/>
      <c r="I473" s="65"/>
      <c r="J473" s="65"/>
      <c r="K473" s="65"/>
      <c r="L473" s="65"/>
      <c r="Y473" s="10"/>
      <c r="Z473" s="10"/>
      <c r="AA473" s="10"/>
      <c r="AB473" s="10"/>
      <c r="AC473" s="10"/>
      <c r="AD473" s="10"/>
      <c r="AG473" s="10"/>
      <c r="AH473" s="10"/>
      <c r="AQ473"/>
      <c r="AR473"/>
      <c r="AS473"/>
      <c r="AT473"/>
      <c r="AU473"/>
    </row>
    <row r="474" spans="1:47">
      <c r="A474"/>
      <c r="B474"/>
      <c r="C474"/>
      <c r="D474"/>
      <c r="E474"/>
      <c r="F474"/>
      <c r="G474"/>
      <c r="H474" s="65"/>
      <c r="I474" s="65"/>
      <c r="J474" s="65"/>
      <c r="K474" s="65"/>
      <c r="L474" s="65"/>
      <c r="Y474" s="10"/>
      <c r="Z474" s="10"/>
      <c r="AA474" s="10"/>
      <c r="AB474" s="10"/>
      <c r="AC474" s="10"/>
      <c r="AD474" s="10"/>
      <c r="AG474" s="10"/>
      <c r="AH474" s="10"/>
      <c r="AQ474"/>
      <c r="AR474"/>
      <c r="AS474"/>
      <c r="AT474"/>
      <c r="AU474"/>
    </row>
    <row r="475" spans="1:47">
      <c r="A475"/>
      <c r="B475"/>
      <c r="C475"/>
      <c r="D475"/>
      <c r="E475"/>
      <c r="F475"/>
      <c r="G475"/>
      <c r="H475" s="65"/>
      <c r="I475" s="65"/>
      <c r="J475" s="65"/>
      <c r="K475" s="65"/>
      <c r="L475" s="65"/>
      <c r="Y475" s="10"/>
      <c r="Z475" s="10"/>
      <c r="AA475" s="10"/>
      <c r="AB475" s="10"/>
      <c r="AC475" s="10"/>
      <c r="AD475" s="10"/>
      <c r="AG475" s="10"/>
      <c r="AH475" s="10"/>
      <c r="AQ475"/>
      <c r="AR475"/>
      <c r="AS475"/>
      <c r="AT475"/>
      <c r="AU475"/>
    </row>
    <row r="476" spans="1:47">
      <c r="A476"/>
      <c r="B476"/>
      <c r="C476"/>
      <c r="D476"/>
      <c r="E476"/>
      <c r="F476"/>
      <c r="G476"/>
      <c r="H476" s="65"/>
      <c r="I476" s="65"/>
      <c r="J476" s="65"/>
      <c r="K476" s="65"/>
      <c r="L476" s="65"/>
      <c r="Y476" s="10"/>
      <c r="Z476" s="10"/>
      <c r="AA476" s="10"/>
      <c r="AB476" s="10"/>
      <c r="AC476" s="10"/>
      <c r="AD476" s="10"/>
      <c r="AG476" s="10"/>
      <c r="AH476" s="10"/>
      <c r="AQ476"/>
      <c r="AR476"/>
      <c r="AS476"/>
      <c r="AT476"/>
      <c r="AU476"/>
    </row>
    <row r="477" spans="1:47">
      <c r="A477"/>
      <c r="B477"/>
      <c r="C477"/>
      <c r="D477"/>
      <c r="E477"/>
      <c r="F477"/>
      <c r="G477"/>
      <c r="H477" s="65"/>
      <c r="I477" s="65"/>
      <c r="J477" s="65"/>
      <c r="K477" s="65"/>
      <c r="L477" s="65"/>
      <c r="Y477" s="10"/>
      <c r="Z477" s="10"/>
      <c r="AA477" s="10"/>
      <c r="AB477" s="10"/>
      <c r="AC477" s="10"/>
      <c r="AD477" s="10"/>
      <c r="AG477" s="10"/>
      <c r="AH477" s="10"/>
      <c r="AQ477"/>
      <c r="AR477"/>
      <c r="AS477"/>
      <c r="AT477"/>
      <c r="AU477"/>
    </row>
    <row r="478" spans="1:47">
      <c r="A478"/>
      <c r="B478"/>
      <c r="C478"/>
      <c r="D478"/>
      <c r="E478"/>
      <c r="F478"/>
      <c r="G478"/>
      <c r="H478" s="65"/>
      <c r="I478" s="65"/>
      <c r="J478" s="65"/>
      <c r="K478" s="65"/>
      <c r="L478" s="65"/>
      <c r="Y478" s="10"/>
      <c r="Z478" s="10"/>
      <c r="AA478" s="10"/>
      <c r="AB478" s="10"/>
      <c r="AC478" s="10"/>
      <c r="AD478" s="10"/>
      <c r="AG478" s="10"/>
      <c r="AH478" s="10"/>
      <c r="AQ478"/>
      <c r="AR478"/>
      <c r="AS478"/>
      <c r="AT478"/>
      <c r="AU478"/>
    </row>
    <row r="479" spans="1:47">
      <c r="A479"/>
      <c r="B479"/>
      <c r="C479"/>
      <c r="D479"/>
      <c r="E479"/>
      <c r="F479"/>
      <c r="G479"/>
      <c r="H479" s="65"/>
      <c r="I479" s="65"/>
      <c r="J479" s="65"/>
      <c r="K479" s="65"/>
      <c r="L479" s="65"/>
      <c r="Y479" s="10"/>
      <c r="Z479" s="10"/>
      <c r="AA479" s="10"/>
      <c r="AB479" s="10"/>
      <c r="AC479" s="10"/>
      <c r="AD479" s="10"/>
      <c r="AG479" s="10"/>
      <c r="AH479" s="10"/>
      <c r="AQ479"/>
      <c r="AR479"/>
      <c r="AS479"/>
      <c r="AT479"/>
      <c r="AU479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60:XFD1048576">
    <cfRule type="cellIs" dxfId="3" priority="2" operator="equal">
      <formula>0</formula>
    </cfRule>
  </conditionalFormatting>
  <conditionalFormatting sqref="B1:XFD2 A3:XFD359">
    <cfRule type="cellIs" dxfId="2" priority="1" operator="equal">
      <formula>0</formula>
    </cfRule>
  </conditionalFormatting>
  <dataValidations count="4">
    <dataValidation type="list" allowBlank="1" showInputMessage="1" showErrorMessage="1" sqref="F1:F359" xr:uid="{00000000-0002-0000-1300-000000000000}">
      <formula1>$AQ$3:$AQ$4</formula1>
    </dataValidation>
    <dataValidation type="list" allowBlank="1" showInputMessage="1" showErrorMessage="1" sqref="E1:E359" xr:uid="{00000000-0002-0000-1300-000001000000}">
      <formula1>$AU$3:$AU$8</formula1>
    </dataValidation>
    <dataValidation type="list" allowBlank="1" showInputMessage="1" showErrorMessage="1" sqref="D1:D359" xr:uid="{00000000-0002-0000-1300-000002000000}">
      <formula1>$AT$3:$AT$5</formula1>
    </dataValidation>
    <dataValidation type="list" allowBlank="1" showInputMessage="1" showErrorMessage="1" sqref="H1:L359" xr:uid="{00000000-0002-0000-1300-000003000000}">
      <formula1>$BA:$BA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8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765</v>
      </c>
      <c r="B2" s="10" t="s">
        <v>874</v>
      </c>
      <c r="C2" s="10" t="s">
        <v>879</v>
      </c>
      <c r="D2" s="12"/>
      <c r="G2" s="10" t="s">
        <v>777</v>
      </c>
    </row>
    <row r="3" spans="1:13">
      <c r="A3" s="10" t="s">
        <v>764</v>
      </c>
      <c r="B3" s="10" t="s">
        <v>875</v>
      </c>
      <c r="C3" s="10" t="s">
        <v>880</v>
      </c>
      <c r="D3" s="12"/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876</v>
      </c>
      <c r="C4" s="10" t="s">
        <v>881</v>
      </c>
      <c r="D4" s="12"/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877</v>
      </c>
      <c r="C5" s="10" t="s">
        <v>882</v>
      </c>
      <c r="D5" s="12"/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878</v>
      </c>
      <c r="C6" s="10" t="s">
        <v>883</v>
      </c>
      <c r="D6" s="12"/>
      <c r="G6" s="10" t="s">
        <v>777</v>
      </c>
      <c r="K6" s="117" t="s">
        <v>767</v>
      </c>
      <c r="L6" s="117" t="s">
        <v>775</v>
      </c>
    </row>
    <row r="7" spans="1:13">
      <c r="A7" s="10" t="s">
        <v>873</v>
      </c>
      <c r="C7" s="10" t="s">
        <v>884</v>
      </c>
      <c r="D7" s="12"/>
      <c r="G7" s="10" t="s">
        <v>777</v>
      </c>
      <c r="K7" s="117" t="s">
        <v>768</v>
      </c>
      <c r="L7" s="117" t="s">
        <v>776</v>
      </c>
    </row>
    <row r="8" spans="1:13">
      <c r="A8" s="10" t="s">
        <v>765</v>
      </c>
      <c r="C8" s="10" t="s">
        <v>885</v>
      </c>
      <c r="D8" s="12"/>
      <c r="G8" s="10" t="s">
        <v>777</v>
      </c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400-000000000000}">
      <formula1>$K:$K</formula1>
    </dataValidation>
    <dataValidation type="list" allowBlank="1" showInputMessage="1" showErrorMessage="1" sqref="A23:A1048576 A20:A21 A13 A2:A6 A8:A11" xr:uid="{00000000-0002-0000-1400-000001000000}">
      <formula1>$K$3:$K$10</formula1>
    </dataValidation>
    <dataValidation type="list" allowBlank="1" showInputMessage="1" showErrorMessage="1" sqref="F2:F1048576" xr:uid="{00000000-0002-0000-1400-000002000000}">
      <formula1>$L$3:$L$7</formula1>
    </dataValidation>
    <dataValidation type="list" allowBlank="1" showInputMessage="1" showErrorMessage="1" sqref="G2:G1048576" xr:uid="{00000000-0002-0000-14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19"/>
  <sheetViews>
    <sheetView rightToLeft="1" zoomScale="130" zoomScaleNormal="130" workbookViewId="0">
      <pane xSplit="3" ySplit="1" topLeftCell="D65" activePane="bottomRight" state="frozen"/>
      <selection pane="topRight" activeCell="D1" sqref="D1"/>
      <selection pane="bottomLeft" activeCell="A2" sqref="A2"/>
      <selection pane="bottomRight" activeCell="E73" sqref="E7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9</v>
      </c>
      <c r="H9">
        <f t="shared" ref="H9:I9" si="2">SUM(E9:E22)</f>
        <v>5</v>
      </c>
      <c r="I9">
        <f t="shared" si="2"/>
        <v>4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/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1</v>
      </c>
      <c r="F13" s="10">
        <f t="shared" si="1"/>
        <v>1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3</v>
      </c>
      <c r="E17" s="10">
        <v>2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>
        <v>2</v>
      </c>
      <c r="E18" s="10">
        <v>1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2</v>
      </c>
      <c r="H38">
        <f t="shared" ref="H38:I38" si="6">SUM(E38:E44)</f>
        <v>1</v>
      </c>
      <c r="I38">
        <f t="shared" si="6"/>
        <v>1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/>
      <c r="F41" s="10">
        <f t="shared" si="1"/>
        <v>1</v>
      </c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1</v>
      </c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12</v>
      </c>
      <c r="E71" s="10">
        <v>9</v>
      </c>
      <c r="F71" s="10">
        <f t="shared" si="1"/>
        <v>3</v>
      </c>
      <c r="G71">
        <f>SUM(D71:D73)</f>
        <v>15</v>
      </c>
      <c r="H71">
        <f t="shared" ref="H71:I71" si="16">SUM(E71:E73)</f>
        <v>10</v>
      </c>
      <c r="I71">
        <f t="shared" si="16"/>
        <v>5</v>
      </c>
    </row>
    <row r="72" spans="1:9">
      <c r="A72" s="10" t="s">
        <v>719</v>
      </c>
      <c r="B72" s="81"/>
      <c r="C72" s="10" t="s">
        <v>721</v>
      </c>
      <c r="D72" s="10">
        <v>3</v>
      </c>
      <c r="E72" s="10">
        <v>1</v>
      </c>
      <c r="F72" s="10">
        <f t="shared" si="1"/>
        <v>2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01" t="s">
        <v>815</v>
      </c>
      <c r="B1" s="201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C1" workbookViewId="0">
      <selection activeCell="H256" sqref="H256"/>
    </sheetView>
  </sheetViews>
  <sheetFormatPr defaultColWidth="9.1796875" defaultRowHeight="14.5" outlineLevelRow="3"/>
  <cols>
    <col min="1" max="1" width="7" bestFit="1" customWidth="1"/>
    <col min="2" max="2" width="32" customWidth="1"/>
    <col min="3" max="3" width="28.1796875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854575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359400</v>
      </c>
      <c r="D2" s="26">
        <f>D3+D67</f>
        <v>359400</v>
      </c>
      <c r="E2" s="26">
        <f>E3+E67</f>
        <v>359400</v>
      </c>
      <c r="G2" s="39" t="s">
        <v>60</v>
      </c>
      <c r="H2" s="41">
        <f>C2</f>
        <v>359400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98400</v>
      </c>
      <c r="D3" s="23">
        <f>D4+D11+D38+D61</f>
        <v>98400</v>
      </c>
      <c r="E3" s="23">
        <f>E4+E11+E38+E61</f>
        <v>98400</v>
      </c>
      <c r="G3" s="39" t="s">
        <v>57</v>
      </c>
      <c r="H3" s="41">
        <f t="shared" ref="H3:H66" si="0">C3</f>
        <v>98400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28300</v>
      </c>
      <c r="D4" s="21">
        <f>SUM(D5:D10)</f>
        <v>28300</v>
      </c>
      <c r="E4" s="21">
        <f>SUM(E5:E10)</f>
        <v>28300</v>
      </c>
      <c r="F4" s="17"/>
      <c r="G4" s="39" t="s">
        <v>53</v>
      </c>
      <c r="H4" s="41">
        <f t="shared" si="0"/>
        <v>28300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10000</v>
      </c>
      <c r="D5" s="2">
        <f>C5</f>
        <v>10000</v>
      </c>
      <c r="E5" s="2">
        <f>D5</f>
        <v>10000</v>
      </c>
      <c r="F5" s="17"/>
      <c r="G5" s="17"/>
      <c r="H5" s="41">
        <f t="shared" si="0"/>
        <v>10000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</v>
      </c>
      <c r="D7" s="2">
        <f t="shared" si="1"/>
        <v>13000</v>
      </c>
      <c r="E7" s="2">
        <f t="shared" si="1"/>
        <v>13000</v>
      </c>
      <c r="F7" s="17"/>
      <c r="G7" s="17"/>
      <c r="H7" s="41">
        <f t="shared" si="0"/>
        <v>13000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30700</v>
      </c>
      <c r="D11" s="21">
        <f>SUM(D12:D37)</f>
        <v>30700</v>
      </c>
      <c r="E11" s="21">
        <f>SUM(E12:E37)</f>
        <v>30700</v>
      </c>
      <c r="F11" s="17"/>
      <c r="G11" s="39" t="s">
        <v>54</v>
      </c>
      <c r="H11" s="41">
        <f t="shared" si="0"/>
        <v>30700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28000</v>
      </c>
      <c r="D12" s="2">
        <f>C12</f>
        <v>28000</v>
      </c>
      <c r="E12" s="2">
        <f>D12</f>
        <v>28000</v>
      </c>
      <c r="H12" s="41">
        <f t="shared" si="0"/>
        <v>28000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</v>
      </c>
      <c r="D14" s="2">
        <f t="shared" si="2"/>
        <v>500</v>
      </c>
      <c r="E14" s="2">
        <f t="shared" si="2"/>
        <v>500</v>
      </c>
      <c r="H14" s="41">
        <f t="shared" si="0"/>
        <v>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100</v>
      </c>
      <c r="D36" s="2">
        <f t="shared" si="3"/>
        <v>100</v>
      </c>
      <c r="E36" s="2">
        <f t="shared" si="3"/>
        <v>100</v>
      </c>
      <c r="H36" s="41">
        <f t="shared" si="0"/>
        <v>100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39400</v>
      </c>
      <c r="D38" s="21">
        <f>SUM(D39:D60)</f>
        <v>39400</v>
      </c>
      <c r="E38" s="21">
        <f>SUM(E39:E60)</f>
        <v>39400</v>
      </c>
      <c r="G38" s="39" t="s">
        <v>55</v>
      </c>
      <c r="H38" s="41">
        <f t="shared" si="0"/>
        <v>39400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  <c r="H39" s="41">
        <f t="shared" si="0"/>
        <v>4000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21900</v>
      </c>
      <c r="D55" s="2">
        <f t="shared" si="4"/>
        <v>21900</v>
      </c>
      <c r="E55" s="2">
        <f t="shared" si="4"/>
        <v>21900</v>
      </c>
      <c r="H55" s="41">
        <f t="shared" si="0"/>
        <v>21900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261000</v>
      </c>
      <c r="D67" s="25">
        <f>D97+D68</f>
        <v>261000</v>
      </c>
      <c r="E67" s="25">
        <f>E97+E68</f>
        <v>261000</v>
      </c>
      <c r="G67" s="39" t="s">
        <v>59</v>
      </c>
      <c r="H67" s="41">
        <f t="shared" ref="H67:H130" si="7">C67</f>
        <v>261000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47000</v>
      </c>
      <c r="D68" s="21">
        <f>SUM(D69:D96)</f>
        <v>47000</v>
      </c>
      <c r="E68" s="21">
        <f>SUM(E69:E96)</f>
        <v>47000</v>
      </c>
      <c r="G68" s="39" t="s">
        <v>56</v>
      </c>
      <c r="H68" s="41">
        <f t="shared" si="7"/>
        <v>47000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</v>
      </c>
      <c r="D79" s="2">
        <f t="shared" si="8"/>
        <v>9000</v>
      </c>
      <c r="E79" s="2">
        <f t="shared" si="8"/>
        <v>9000</v>
      </c>
      <c r="H79" s="41">
        <f t="shared" si="7"/>
        <v>9000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10000</v>
      </c>
      <c r="D91" s="2">
        <f t="shared" si="9"/>
        <v>10000</v>
      </c>
      <c r="E91" s="2">
        <f t="shared" si="9"/>
        <v>10000</v>
      </c>
      <c r="H91" s="41">
        <f t="shared" si="7"/>
        <v>10000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25000</v>
      </c>
      <c r="D95" s="2">
        <f t="shared" si="9"/>
        <v>25000</v>
      </c>
      <c r="E95" s="2">
        <f t="shared" si="9"/>
        <v>25000</v>
      </c>
      <c r="H95" s="41">
        <f t="shared" si="7"/>
        <v>25000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214000</v>
      </c>
      <c r="D97" s="21">
        <f>SUM(D98:D113)</f>
        <v>214000</v>
      </c>
      <c r="E97" s="21">
        <f>SUM(E98:E113)</f>
        <v>214000</v>
      </c>
      <c r="G97" s="39" t="s">
        <v>58</v>
      </c>
      <c r="H97" s="41">
        <f t="shared" si="7"/>
        <v>214000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135000</v>
      </c>
      <c r="D98" s="2">
        <f>C98</f>
        <v>135000</v>
      </c>
      <c r="E98" s="2">
        <f>D98</f>
        <v>135000</v>
      </c>
      <c r="H98" s="41">
        <f t="shared" si="7"/>
        <v>135000</v>
      </c>
    </row>
    <row r="99" spans="1:10" ht="15" customHeight="1" outlineLevel="1">
      <c r="A99" s="3">
        <v>6002</v>
      </c>
      <c r="B99" s="1" t="s">
        <v>185</v>
      </c>
      <c r="C99" s="2">
        <v>53000</v>
      </c>
      <c r="D99" s="2">
        <f t="shared" ref="D99:E113" si="10">C99</f>
        <v>53000</v>
      </c>
      <c r="E99" s="2">
        <f t="shared" si="10"/>
        <v>53000</v>
      </c>
      <c r="H99" s="41">
        <f t="shared" si="7"/>
        <v>53000</v>
      </c>
    </row>
    <row r="100" spans="1:10" ht="15" customHeight="1" outlineLevel="1">
      <c r="A100" s="3">
        <v>6003</v>
      </c>
      <c r="B100" s="1" t="s">
        <v>186</v>
      </c>
      <c r="C100" s="2">
        <v>26000</v>
      </c>
      <c r="D100" s="2">
        <f t="shared" si="10"/>
        <v>26000</v>
      </c>
      <c r="E100" s="2">
        <f t="shared" si="10"/>
        <v>26000</v>
      </c>
      <c r="H100" s="41">
        <f t="shared" si="7"/>
        <v>26000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495175</v>
      </c>
      <c r="D114" s="26">
        <f>D115+D152+D177</f>
        <v>495175</v>
      </c>
      <c r="E114" s="26">
        <f>E115+E152+E177</f>
        <v>495175</v>
      </c>
      <c r="G114" s="39" t="s">
        <v>62</v>
      </c>
      <c r="H114" s="41">
        <f t="shared" si="7"/>
        <v>495175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495175</v>
      </c>
      <c r="D115" s="23">
        <f>D116+D135</f>
        <v>495175</v>
      </c>
      <c r="E115" s="23">
        <f>E116+E135</f>
        <v>495175</v>
      </c>
      <c r="G115" s="39" t="s">
        <v>61</v>
      </c>
      <c r="H115" s="41">
        <f t="shared" si="7"/>
        <v>495175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413675</v>
      </c>
      <c r="D116" s="21">
        <f>D117+D120+D123+D126+D129+D132</f>
        <v>413675</v>
      </c>
      <c r="E116" s="21">
        <f>E117+E120+E123+E126+E129+E132</f>
        <v>413675</v>
      </c>
      <c r="G116" s="39" t="s">
        <v>583</v>
      </c>
      <c r="H116" s="41">
        <f t="shared" si="7"/>
        <v>413675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373675</v>
      </c>
      <c r="D117" s="2">
        <f>D118+D119</f>
        <v>373675</v>
      </c>
      <c r="E117" s="2">
        <f>E118+E119</f>
        <v>373675</v>
      </c>
      <c r="H117" s="41">
        <f t="shared" si="7"/>
        <v>373675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373675</v>
      </c>
      <c r="D119" s="128">
        <f>C119</f>
        <v>373675</v>
      </c>
      <c r="E119" s="128">
        <f>D119</f>
        <v>373675</v>
      </c>
      <c r="H119" s="41">
        <f t="shared" si="7"/>
        <v>373675</v>
      </c>
    </row>
    <row r="120" spans="1:10" ht="15" customHeight="1" outlineLevel="1">
      <c r="A120" s="3">
        <v>7001</v>
      </c>
      <c r="B120" s="1" t="s">
        <v>197</v>
      </c>
      <c r="C120" s="2"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40000</v>
      </c>
      <c r="D129" s="2">
        <f>D130+D131</f>
        <v>40000</v>
      </c>
      <c r="E129" s="2">
        <f>E130+E131</f>
        <v>40000</v>
      </c>
      <c r="H129" s="41">
        <f t="shared" si="7"/>
        <v>40000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>
        <v>40000</v>
      </c>
      <c r="D131" s="128">
        <f>C131</f>
        <v>40000</v>
      </c>
      <c r="E131" s="128">
        <f>D131</f>
        <v>40000</v>
      </c>
      <c r="H131" s="41">
        <f t="shared" ref="H131:H178" si="11">C131</f>
        <v>40000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81500</v>
      </c>
      <c r="D135" s="21">
        <f>D136+D140+D143+D146+D149</f>
        <v>81500</v>
      </c>
      <c r="E135" s="21">
        <f>E136+E140+E143+E146+E149</f>
        <v>81500</v>
      </c>
      <c r="G135" s="39" t="s">
        <v>584</v>
      </c>
      <c r="H135" s="41">
        <f t="shared" si="11"/>
        <v>81500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81500</v>
      </c>
      <c r="D136" s="2">
        <f>D137+D138+D139</f>
        <v>81500</v>
      </c>
      <c r="E136" s="2">
        <f>E137+E138+E139</f>
        <v>81500</v>
      </c>
      <c r="H136" s="41">
        <f t="shared" si="11"/>
        <v>81500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f>35500+21000</f>
        <v>56500</v>
      </c>
      <c r="D138" s="128">
        <f t="shared" ref="D138:E139" si="12">C138</f>
        <v>56500</v>
      </c>
      <c r="E138" s="128">
        <f t="shared" si="12"/>
        <v>56500</v>
      </c>
      <c r="H138" s="41">
        <f t="shared" si="11"/>
        <v>56500</v>
      </c>
    </row>
    <row r="139" spans="1:10" ht="15" customHeight="1" outlineLevel="2">
      <c r="A139" s="130"/>
      <c r="B139" s="129" t="s">
        <v>861</v>
      </c>
      <c r="C139" s="128">
        <v>25000</v>
      </c>
      <c r="D139" s="128">
        <f t="shared" si="12"/>
        <v>25000</v>
      </c>
      <c r="E139" s="128">
        <f t="shared" si="12"/>
        <v>25000</v>
      </c>
      <c r="H139" s="41">
        <f t="shared" si="11"/>
        <v>25000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854575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354900</v>
      </c>
      <c r="D257" s="37">
        <f>D258+D550</f>
        <v>241500</v>
      </c>
      <c r="E257" s="37">
        <f>E258+E550</f>
        <v>241500</v>
      </c>
      <c r="G257" s="39" t="s">
        <v>60</v>
      </c>
      <c r="H257" s="41">
        <f>C257</f>
        <v>354900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350900</v>
      </c>
      <c r="D258" s="36">
        <f>D259+D339+D483+D547</f>
        <v>237500</v>
      </c>
      <c r="E258" s="36">
        <f>E259+E339+E483+E547</f>
        <v>237500</v>
      </c>
      <c r="G258" s="39" t="s">
        <v>57</v>
      </c>
      <c r="H258" s="41">
        <f t="shared" ref="H258:H321" si="21">C258</f>
        <v>350900</v>
      </c>
      <c r="I258" s="42"/>
      <c r="J258" s="40" t="b">
        <f>AND(H258=I258)</f>
        <v>0</v>
      </c>
    </row>
    <row r="259" spans="1:10">
      <c r="A259" s="151" t="s">
        <v>267</v>
      </c>
      <c r="B259" s="152"/>
      <c r="C259" s="33">
        <f>C260+C263+C314</f>
        <v>194728</v>
      </c>
      <c r="D259" s="33">
        <f>D260+D263+D314</f>
        <v>81328</v>
      </c>
      <c r="E259" s="33">
        <f>E260+E263+E314</f>
        <v>81328</v>
      </c>
      <c r="G259" s="39" t="s">
        <v>590</v>
      </c>
      <c r="H259" s="41">
        <f t="shared" si="21"/>
        <v>194728</v>
      </c>
      <c r="I259" s="42"/>
      <c r="J259" s="40" t="b">
        <f>AND(H259=I259)</f>
        <v>0</v>
      </c>
    </row>
    <row r="260" spans="1:10" outlineLevel="1">
      <c r="A260" s="147" t="s">
        <v>268</v>
      </c>
      <c r="B260" s="148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47" t="s">
        <v>269</v>
      </c>
      <c r="B263" s="148"/>
      <c r="C263" s="32">
        <f>C264+C265+C289+C296+C298+C302+C305+C308+C313</f>
        <v>164000</v>
      </c>
      <c r="D263" s="32">
        <f>D264+D265+D289+D296+D298+D302+D305+D308+D313</f>
        <v>79600</v>
      </c>
      <c r="E263" s="32">
        <f>E264+E265+E289+E296+E298+E302+E305+E308+E313</f>
        <v>79600</v>
      </c>
      <c r="H263" s="41">
        <f t="shared" si="21"/>
        <v>164000</v>
      </c>
    </row>
    <row r="264" spans="1:10" outlineLevel="2">
      <c r="A264" s="6">
        <v>1101</v>
      </c>
      <c r="B264" s="4" t="s">
        <v>34</v>
      </c>
      <c r="C264" s="5">
        <v>79600</v>
      </c>
      <c r="D264" s="5">
        <f>C264</f>
        <v>79600</v>
      </c>
      <c r="E264" s="5">
        <f>D264</f>
        <v>79600</v>
      </c>
      <c r="H264" s="41">
        <f t="shared" si="21"/>
        <v>79600</v>
      </c>
    </row>
    <row r="265" spans="1:10" outlineLevel="2">
      <c r="A265" s="6">
        <v>1101</v>
      </c>
      <c r="B265" s="4" t="s">
        <v>35</v>
      </c>
      <c r="C265" s="5">
        <v>74400</v>
      </c>
      <c r="D265" s="5">
        <f>SUM(D266:D288)</f>
        <v>0</v>
      </c>
      <c r="E265" s="5">
        <f>SUM(E266:E288)</f>
        <v>0</v>
      </c>
      <c r="H265" s="41">
        <f t="shared" si="21"/>
        <v>74400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</v>
      </c>
      <c r="D289" s="5">
        <f>SUM(D290:D295)</f>
        <v>0</v>
      </c>
      <c r="E289" s="5">
        <f>SUM(E290:E295)</f>
        <v>0</v>
      </c>
      <c r="H289" s="41">
        <f t="shared" si="21"/>
        <v>1200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6600</v>
      </c>
      <c r="D298" s="5">
        <f>SUM(D299:D301)</f>
        <v>0</v>
      </c>
      <c r="E298" s="5">
        <f>SUM(E299:E301)</f>
        <v>0</v>
      </c>
      <c r="H298" s="41">
        <f t="shared" si="21"/>
        <v>6600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1900</v>
      </c>
      <c r="D308" s="5">
        <f>SUM(D309:D312)</f>
        <v>0</v>
      </c>
      <c r="E308" s="5">
        <f>SUM(E309:E312)</f>
        <v>0</v>
      </c>
      <c r="H308" s="41">
        <f t="shared" si="21"/>
        <v>1900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7" t="s">
        <v>601</v>
      </c>
      <c r="B314" s="148"/>
      <c r="C314" s="32">
        <f>C315+C325+C331+C336+C337+C338+C328</f>
        <v>29000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29000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29000</v>
      </c>
      <c r="D331" s="5">
        <f>SUM(D332:D335)</f>
        <v>0</v>
      </c>
      <c r="E331" s="5">
        <f>SUM(E332:E335)</f>
        <v>0</v>
      </c>
      <c r="H331" s="41">
        <f t="shared" si="28"/>
        <v>29000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1" t="s">
        <v>270</v>
      </c>
      <c r="B339" s="152"/>
      <c r="C339" s="33">
        <f>C340+C444+C482</f>
        <v>153300</v>
      </c>
      <c r="D339" s="33">
        <f>D340+D444+D482</f>
        <v>153300</v>
      </c>
      <c r="E339" s="33">
        <f>E340+E444+E482</f>
        <v>153300</v>
      </c>
      <c r="G339" s="39" t="s">
        <v>591</v>
      </c>
      <c r="H339" s="41">
        <f t="shared" si="28"/>
        <v>153300</v>
      </c>
      <c r="I339" s="42"/>
      <c r="J339" s="40" t="b">
        <f>AND(H339=I339)</f>
        <v>0</v>
      </c>
    </row>
    <row r="340" spans="1:10" outlineLevel="1">
      <c r="A340" s="147" t="s">
        <v>271</v>
      </c>
      <c r="B340" s="148"/>
      <c r="C340" s="32">
        <f>C341+C342+C343+C344+C347+C348+C353+C356+C357+C362+C367+C368+C371+C372+C373+C376+C377+C378+C382+C388+C391+C392+C395+C398+C399+C404+C407+C408+C409+C412+C415+C416+C419+C420+C421+C422+C429+C443</f>
        <v>147400</v>
      </c>
      <c r="D340" s="32">
        <f>D341+D342+D343+D344+D347+D348+D353+D356+D357+D362+D367+BH290668+D371+D372+D373+D376+D377+D378+D382+D388+D391+D392+D395+D398+D399+D404+D407+D408+D409+D412+D415+D416+D419+D420+D421+D422+D429+D443</f>
        <v>147400</v>
      </c>
      <c r="E340" s="32">
        <f>E341+E342+E343+E344+E347+E348+E353+E356+E357+E362+E367+BI290668+E371+E372+E373+E376+E377+E378+E382+E388+E391+E392+E395+E398+E399+E404+E407+E408+E409+E412+E415+E416+E419+E420+E421+E422+E429+E443</f>
        <v>147400</v>
      </c>
      <c r="H340" s="41">
        <f t="shared" si="28"/>
        <v>147400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outlineLevel="2">
      <c r="A343" s="6">
        <v>2201</v>
      </c>
      <c r="B343" s="4" t="s">
        <v>41</v>
      </c>
      <c r="C343" s="5">
        <v>45400</v>
      </c>
      <c r="D343" s="5">
        <f t="shared" si="31"/>
        <v>45400</v>
      </c>
      <c r="E343" s="5">
        <f t="shared" si="31"/>
        <v>45400</v>
      </c>
      <c r="H343" s="41">
        <f t="shared" si="28"/>
        <v>45400</v>
      </c>
    </row>
    <row r="344" spans="1:10" outlineLevel="2">
      <c r="A344" s="6">
        <v>2201</v>
      </c>
      <c r="B344" s="4" t="s">
        <v>273</v>
      </c>
      <c r="C344" s="5">
        <f>SUM(C345:C346)</f>
        <v>3200</v>
      </c>
      <c r="D344" s="5">
        <f>SUM(D345:D346)</f>
        <v>3200</v>
      </c>
      <c r="E344" s="5">
        <f>SUM(E345:E346)</f>
        <v>3200</v>
      </c>
      <c r="H344" s="41">
        <f t="shared" si="28"/>
        <v>3200</v>
      </c>
    </row>
    <row r="345" spans="1:10" outlineLevel="3">
      <c r="A345" s="29"/>
      <c r="B345" s="28" t="s">
        <v>274</v>
      </c>
      <c r="C345" s="30">
        <v>3200</v>
      </c>
      <c r="D345" s="30">
        <f t="shared" ref="D345:E347" si="32">C345</f>
        <v>3200</v>
      </c>
      <c r="E345" s="30">
        <f t="shared" si="32"/>
        <v>3200</v>
      </c>
      <c r="H345" s="41">
        <f t="shared" si="28"/>
        <v>3200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1">
        <f t="shared" si="28"/>
        <v>18000</v>
      </c>
    </row>
    <row r="349" spans="1:10" outlineLevel="3">
      <c r="A349" s="29"/>
      <c r="B349" s="28" t="s">
        <v>278</v>
      </c>
      <c r="C349" s="30">
        <v>18000</v>
      </c>
      <c r="D349" s="30">
        <f>C349</f>
        <v>18000</v>
      </c>
      <c r="E349" s="30">
        <f>D349</f>
        <v>18000</v>
      </c>
      <c r="H349" s="41">
        <f t="shared" si="28"/>
        <v>18000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outlineLevel="2">
      <c r="A357" s="6">
        <v>2201</v>
      </c>
      <c r="B357" s="4" t="s">
        <v>285</v>
      </c>
      <c r="C357" s="5">
        <f>SUM(C358:C361)</f>
        <v>1500</v>
      </c>
      <c r="D357" s="5">
        <f>SUM(D358:D361)</f>
        <v>1500</v>
      </c>
      <c r="E357" s="5">
        <f>SUM(E358:E361)</f>
        <v>1500</v>
      </c>
      <c r="H357" s="41">
        <f t="shared" si="28"/>
        <v>1500</v>
      </c>
    </row>
    <row r="358" spans="1:8" outlineLevel="3">
      <c r="A358" s="29"/>
      <c r="B358" s="28" t="s">
        <v>286</v>
      </c>
      <c r="C358" s="30">
        <v>1500</v>
      </c>
      <c r="D358" s="30">
        <f>C358</f>
        <v>1500</v>
      </c>
      <c r="E358" s="30">
        <f>D358</f>
        <v>1500</v>
      </c>
      <c r="H358" s="41">
        <f t="shared" si="28"/>
        <v>1500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9400</v>
      </c>
      <c r="D362" s="5">
        <f>SUM(D363:D366)</f>
        <v>9400</v>
      </c>
      <c r="E362" s="5">
        <f>SUM(E363:E366)</f>
        <v>9400</v>
      </c>
      <c r="H362" s="41">
        <f t="shared" si="28"/>
        <v>9400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9400</v>
      </c>
      <c r="D364" s="30">
        <f t="shared" ref="D364:E366" si="36">C364</f>
        <v>9400</v>
      </c>
      <c r="E364" s="30">
        <f t="shared" si="36"/>
        <v>9400</v>
      </c>
      <c r="H364" s="41">
        <f t="shared" si="28"/>
        <v>9400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1200</v>
      </c>
      <c r="D378" s="5">
        <f>SUM(D379:D381)</f>
        <v>1200</v>
      </c>
      <c r="E378" s="5">
        <f>SUM(E379:E381)</f>
        <v>1200</v>
      </c>
      <c r="H378" s="41">
        <f t="shared" si="28"/>
        <v>1200</v>
      </c>
    </row>
    <row r="379" spans="1:8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8"/>
        <v>1200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1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1"/>
        <v>1000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1"/>
        <v>300</v>
      </c>
    </row>
    <row r="396" spans="1:8" outlineLevel="3">
      <c r="A396" s="29"/>
      <c r="B396" s="28" t="s">
        <v>315</v>
      </c>
      <c r="C396" s="30">
        <v>300</v>
      </c>
      <c r="D396" s="30">
        <f t="shared" ref="D396:E398" si="43">C396</f>
        <v>300</v>
      </c>
      <c r="E396" s="30">
        <f t="shared" si="43"/>
        <v>300</v>
      </c>
      <c r="H396" s="41">
        <f t="shared" si="41"/>
        <v>300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63000</v>
      </c>
      <c r="D429" s="5">
        <f>SUM(D430:D442)</f>
        <v>63000</v>
      </c>
      <c r="E429" s="5">
        <f>SUM(E430:E442)</f>
        <v>63000</v>
      </c>
      <c r="H429" s="41">
        <f t="shared" si="41"/>
        <v>63000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43500</v>
      </c>
      <c r="D431" s="30">
        <f t="shared" ref="D431:E442" si="49">C431</f>
        <v>43500</v>
      </c>
      <c r="E431" s="30">
        <f t="shared" si="49"/>
        <v>43500</v>
      </c>
      <c r="H431" s="41">
        <f t="shared" si="41"/>
        <v>43500</v>
      </c>
    </row>
    <row r="432" spans="1:8" outlineLevel="3">
      <c r="A432" s="29"/>
      <c r="B432" s="28" t="s">
        <v>345</v>
      </c>
      <c r="C432" s="30">
        <v>1500</v>
      </c>
      <c r="D432" s="30">
        <f t="shared" si="49"/>
        <v>1500</v>
      </c>
      <c r="E432" s="30">
        <f t="shared" si="49"/>
        <v>1500</v>
      </c>
      <c r="H432" s="41">
        <f t="shared" si="41"/>
        <v>1500</v>
      </c>
    </row>
    <row r="433" spans="1:8" outlineLevel="3">
      <c r="A433" s="29"/>
      <c r="B433" s="28" t="s">
        <v>346</v>
      </c>
      <c r="C433" s="30">
        <v>5000</v>
      </c>
      <c r="D433" s="30">
        <f t="shared" si="49"/>
        <v>5000</v>
      </c>
      <c r="E433" s="30">
        <f t="shared" si="49"/>
        <v>5000</v>
      </c>
      <c r="H433" s="41">
        <f t="shared" si="41"/>
        <v>5000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7" t="s">
        <v>357</v>
      </c>
      <c r="B444" s="148"/>
      <c r="C444" s="32">
        <f>C445+C454+C455+C459+C462+C463+C468+C474+C477+C480+C481+C450</f>
        <v>5900</v>
      </c>
      <c r="D444" s="32">
        <f>D445+D454+D455+D459+D462+D463+D468+D474+D477+D480+D481+D450</f>
        <v>5900</v>
      </c>
      <c r="E444" s="32">
        <f>E445+E454+E455+E459+E462+E463+E468+E474+E477+E480+E481+E450</f>
        <v>5900</v>
      </c>
      <c r="H444" s="41">
        <f t="shared" si="41"/>
        <v>5900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3">C457</f>
        <v>3000</v>
      </c>
      <c r="E457" s="30">
        <f t="shared" si="53"/>
        <v>3000</v>
      </c>
      <c r="H457" s="41">
        <f t="shared" si="51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400</v>
      </c>
      <c r="D477" s="5">
        <f>SUM(D478:D479)</f>
        <v>400</v>
      </c>
      <c r="E477" s="5">
        <f>SUM(E478:E479)</f>
        <v>400</v>
      </c>
      <c r="H477" s="41">
        <f t="shared" si="51"/>
        <v>400</v>
      </c>
    </row>
    <row r="478" spans="1:8" ht="15" customHeight="1" outlineLevel="3">
      <c r="A478" s="28"/>
      <c r="B478" s="28" t="s">
        <v>383</v>
      </c>
      <c r="C478" s="30">
        <v>400</v>
      </c>
      <c r="D478" s="30">
        <f t="shared" ref="D478:E481" si="57">C478</f>
        <v>400</v>
      </c>
      <c r="E478" s="30">
        <f t="shared" si="57"/>
        <v>400</v>
      </c>
      <c r="H478" s="41">
        <f t="shared" si="51"/>
        <v>400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7" t="s">
        <v>388</v>
      </c>
      <c r="B482" s="14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1845</v>
      </c>
      <c r="D483" s="35">
        <f>D484+D504+D509+D522+D528+D538</f>
        <v>1845</v>
      </c>
      <c r="E483" s="35">
        <f>E484+E504+E509+E522+E528+E538</f>
        <v>1845</v>
      </c>
      <c r="G483" s="39" t="s">
        <v>592</v>
      </c>
      <c r="H483" s="41">
        <f t="shared" si="51"/>
        <v>1845</v>
      </c>
      <c r="I483" s="42"/>
      <c r="J483" s="40" t="b">
        <f>AND(H483=I483)</f>
        <v>0</v>
      </c>
    </row>
    <row r="484" spans="1:10" outlineLevel="1">
      <c r="A484" s="147" t="s">
        <v>390</v>
      </c>
      <c r="B484" s="148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  <c r="H484" s="41">
        <f t="shared" si="51"/>
        <v>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500</v>
      </c>
      <c r="D486" s="5">
        <f>SUM(D487:D489)</f>
        <v>500</v>
      </c>
      <c r="E486" s="5">
        <f>SUM(E487:E489)</f>
        <v>500</v>
      </c>
      <c r="H486" s="41">
        <f t="shared" si="51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500</v>
      </c>
      <c r="D488" s="30">
        <f t="shared" ref="D488:E489" si="58">C488</f>
        <v>500</v>
      </c>
      <c r="E488" s="30">
        <f t="shared" si="58"/>
        <v>500</v>
      </c>
      <c r="H488" s="41">
        <f t="shared" si="51"/>
        <v>500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7" t="s">
        <v>410</v>
      </c>
      <c r="B504" s="148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1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7" t="s">
        <v>414</v>
      </c>
      <c r="B509" s="14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7" t="s">
        <v>441</v>
      </c>
      <c r="B538" s="148"/>
      <c r="C538" s="32">
        <f>SUM(C539:C544)</f>
        <v>345</v>
      </c>
      <c r="D538" s="32">
        <f>SUM(D539:D544)</f>
        <v>345</v>
      </c>
      <c r="E538" s="32">
        <f>SUM(E539:E544)</f>
        <v>345</v>
      </c>
      <c r="H538" s="41">
        <f t="shared" si="63"/>
        <v>345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345</v>
      </c>
      <c r="D540" s="5">
        <f t="shared" ref="D540:E543" si="66">C540</f>
        <v>345</v>
      </c>
      <c r="E540" s="5">
        <f t="shared" si="66"/>
        <v>345</v>
      </c>
      <c r="H540" s="41">
        <f t="shared" si="63"/>
        <v>345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1027</v>
      </c>
      <c r="D547" s="35">
        <f>D548+D549</f>
        <v>1027</v>
      </c>
      <c r="E547" s="35">
        <f>E548+E549</f>
        <v>1027</v>
      </c>
      <c r="G547" s="39" t="s">
        <v>593</v>
      </c>
      <c r="H547" s="41">
        <f t="shared" si="63"/>
        <v>1027</v>
      </c>
      <c r="I547" s="42"/>
      <c r="J547" s="40" t="b">
        <f>AND(H547=I547)</f>
        <v>0</v>
      </c>
    </row>
    <row r="548" spans="1:10" outlineLevel="1">
      <c r="A548" s="147" t="s">
        <v>450</v>
      </c>
      <c r="B548" s="148"/>
      <c r="C548" s="32">
        <v>1027</v>
      </c>
      <c r="D548" s="32">
        <f>C548</f>
        <v>1027</v>
      </c>
      <c r="E548" s="32">
        <f>D548</f>
        <v>1027</v>
      </c>
      <c r="H548" s="41">
        <f t="shared" si="63"/>
        <v>1027</v>
      </c>
    </row>
    <row r="549" spans="1:10" outlineLevel="1">
      <c r="A549" s="147" t="s">
        <v>451</v>
      </c>
      <c r="B549" s="14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4000</v>
      </c>
      <c r="D550" s="36">
        <f>D551</f>
        <v>4000</v>
      </c>
      <c r="E550" s="36">
        <f>E551</f>
        <v>4000</v>
      </c>
      <c r="G550" s="39" t="s">
        <v>59</v>
      </c>
      <c r="H550" s="41">
        <f t="shared" si="63"/>
        <v>4000</v>
      </c>
      <c r="I550" s="42"/>
      <c r="J550" s="40" t="b">
        <f>AND(H550=I550)</f>
        <v>0</v>
      </c>
    </row>
    <row r="551" spans="1:10">
      <c r="A551" s="151" t="s">
        <v>456</v>
      </c>
      <c r="B551" s="152"/>
      <c r="C551" s="33">
        <f>C552+C556</f>
        <v>4000</v>
      </c>
      <c r="D551" s="33">
        <f>D552+D556</f>
        <v>4000</v>
      </c>
      <c r="E551" s="33">
        <f>E552+E556</f>
        <v>4000</v>
      </c>
      <c r="G551" s="39" t="s">
        <v>594</v>
      </c>
      <c r="H551" s="41">
        <f t="shared" si="63"/>
        <v>4000</v>
      </c>
      <c r="I551" s="42"/>
      <c r="J551" s="40" t="b">
        <f>AND(H551=I551)</f>
        <v>0</v>
      </c>
    </row>
    <row r="552" spans="1:10" outlineLevel="1">
      <c r="A552" s="147" t="s">
        <v>457</v>
      </c>
      <c r="B552" s="148"/>
      <c r="C552" s="32">
        <f>SUM(C553:C555)</f>
        <v>4000</v>
      </c>
      <c r="D552" s="32">
        <f>SUM(D553:D555)</f>
        <v>4000</v>
      </c>
      <c r="E552" s="32">
        <f>SUM(E553:E555)</f>
        <v>4000</v>
      </c>
      <c r="H552" s="41">
        <f t="shared" si="63"/>
        <v>4000</v>
      </c>
    </row>
    <row r="553" spans="1:10" outlineLevel="2" collapsed="1">
      <c r="A553" s="6">
        <v>5500</v>
      </c>
      <c r="B553" s="4" t="s">
        <v>458</v>
      </c>
      <c r="C553" s="5">
        <v>4000</v>
      </c>
      <c r="D553" s="5">
        <f t="shared" ref="D553:E555" si="67">C553</f>
        <v>4000</v>
      </c>
      <c r="E553" s="5">
        <f t="shared" si="67"/>
        <v>4000</v>
      </c>
      <c r="H553" s="41">
        <f t="shared" si="63"/>
        <v>4000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499675</v>
      </c>
      <c r="D559" s="37">
        <f>D560+D716+D725</f>
        <v>499675</v>
      </c>
      <c r="E559" s="37">
        <f>E560+E716+E725</f>
        <v>499675</v>
      </c>
      <c r="G559" s="39" t="s">
        <v>62</v>
      </c>
      <c r="H559" s="41">
        <f t="shared" si="63"/>
        <v>499675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449175</v>
      </c>
      <c r="D560" s="36">
        <f>D561+D638+D642+D645</f>
        <v>449175</v>
      </c>
      <c r="E560" s="36">
        <f>E561+E638+E642+E645</f>
        <v>449175</v>
      </c>
      <c r="G560" s="39" t="s">
        <v>61</v>
      </c>
      <c r="H560" s="41">
        <f t="shared" si="63"/>
        <v>449175</v>
      </c>
      <c r="I560" s="42"/>
      <c r="J560" s="40" t="b">
        <f>AND(H560=I560)</f>
        <v>0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449175</v>
      </c>
      <c r="D561" s="38">
        <f>D562+D567+D568+D569+D576+D577+D581+D584+D585+D586+D587+D592+D595+D599+D603+D610+D616+D628</f>
        <v>449175</v>
      </c>
      <c r="E561" s="38">
        <f>E562+E567+E568+E569+E576+E577+E581+E584+E585+E586+E587+E592+E595+E599+E603+E610+E616+E628</f>
        <v>449175</v>
      </c>
      <c r="G561" s="39" t="s">
        <v>595</v>
      </c>
      <c r="H561" s="41">
        <f t="shared" si="63"/>
        <v>449175</v>
      </c>
      <c r="I561" s="42"/>
      <c r="J561" s="40" t="b">
        <f>AND(H561=I561)</f>
        <v>0</v>
      </c>
    </row>
    <row r="562" spans="1:10" outlineLevel="1">
      <c r="A562" s="147" t="s">
        <v>466</v>
      </c>
      <c r="B562" s="14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7" t="s">
        <v>467</v>
      </c>
      <c r="B567" s="14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7" t="s">
        <v>472</v>
      </c>
      <c r="B568" s="14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7" t="s">
        <v>473</v>
      </c>
      <c r="B569" s="148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3"/>
        <v>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3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47" t="s">
        <v>480</v>
      </c>
      <c r="B576" s="14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7" t="s">
        <v>481</v>
      </c>
      <c r="B577" s="148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outlineLevel="1">
      <c r="A581" s="147" t="s">
        <v>485</v>
      </c>
      <c r="B581" s="148"/>
      <c r="C581" s="32">
        <f>SUM(C582:C583)</f>
        <v>57675</v>
      </c>
      <c r="D581" s="32">
        <f>SUM(D582:D583)</f>
        <v>57675</v>
      </c>
      <c r="E581" s="32">
        <f>SUM(E582:E583)</f>
        <v>57675</v>
      </c>
      <c r="H581" s="41">
        <f t="shared" si="71"/>
        <v>57675</v>
      </c>
    </row>
    <row r="582" spans="1:8" outlineLevel="2">
      <c r="A582" s="7">
        <v>6606</v>
      </c>
      <c r="B582" s="4" t="s">
        <v>486</v>
      </c>
      <c r="C582" s="5">
        <v>10990</v>
      </c>
      <c r="D582" s="5">
        <f t="shared" ref="D582:E586" si="72">C582</f>
        <v>10990</v>
      </c>
      <c r="E582" s="5">
        <f t="shared" si="72"/>
        <v>10990</v>
      </c>
      <c r="H582" s="41">
        <f t="shared" si="71"/>
        <v>10990</v>
      </c>
    </row>
    <row r="583" spans="1:8" outlineLevel="2">
      <c r="A583" s="7">
        <v>6606</v>
      </c>
      <c r="B583" s="4" t="s">
        <v>487</v>
      </c>
      <c r="C583" s="5">
        <v>46685</v>
      </c>
      <c r="D583" s="5">
        <f t="shared" si="72"/>
        <v>46685</v>
      </c>
      <c r="E583" s="5">
        <f t="shared" si="72"/>
        <v>46685</v>
      </c>
      <c r="H583" s="41">
        <f t="shared" si="71"/>
        <v>46685</v>
      </c>
    </row>
    <row r="584" spans="1:8" outlineLevel="1">
      <c r="A584" s="147" t="s">
        <v>488</v>
      </c>
      <c r="B584" s="14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7" t="s">
        <v>489</v>
      </c>
      <c r="B585" s="14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7" t="s">
        <v>490</v>
      </c>
      <c r="B586" s="14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7" t="s">
        <v>491</v>
      </c>
      <c r="B587" s="148"/>
      <c r="C587" s="32">
        <f>SUM(C588:C591)</f>
        <v>10000</v>
      </c>
      <c r="D587" s="32">
        <f>SUM(D588:D591)</f>
        <v>10000</v>
      </c>
      <c r="E587" s="32">
        <f>SUM(E588:E591)</f>
        <v>10000</v>
      </c>
      <c r="H587" s="41">
        <f t="shared" si="71"/>
        <v>10000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10000</v>
      </c>
      <c r="D591" s="5">
        <f t="shared" si="73"/>
        <v>10000</v>
      </c>
      <c r="E591" s="5">
        <f t="shared" si="73"/>
        <v>10000</v>
      </c>
      <c r="H591" s="41">
        <f t="shared" si="71"/>
        <v>10000</v>
      </c>
    </row>
    <row r="592" spans="1:8" outlineLevel="1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7" t="s">
        <v>503</v>
      </c>
      <c r="B599" s="148"/>
      <c r="C599" s="32">
        <f>SUM(C600:C602)</f>
        <v>314000</v>
      </c>
      <c r="D599" s="32">
        <f>SUM(D600:D602)</f>
        <v>314000</v>
      </c>
      <c r="E599" s="32">
        <f>SUM(E600:E602)</f>
        <v>314000</v>
      </c>
      <c r="H599" s="41">
        <f t="shared" si="71"/>
        <v>314000</v>
      </c>
    </row>
    <row r="600" spans="1:8" outlineLevel="2">
      <c r="A600" s="7">
        <v>6613</v>
      </c>
      <c r="B600" s="4" t="s">
        <v>504</v>
      </c>
      <c r="C600" s="5">
        <v>18000</v>
      </c>
      <c r="D600" s="5">
        <f t="shared" ref="D600:E602" si="75">C600</f>
        <v>18000</v>
      </c>
      <c r="E600" s="5">
        <f t="shared" si="75"/>
        <v>18000</v>
      </c>
      <c r="H600" s="41">
        <f t="shared" si="71"/>
        <v>18000</v>
      </c>
    </row>
    <row r="601" spans="1:8" outlineLevel="2">
      <c r="A601" s="7">
        <v>6613</v>
      </c>
      <c r="B601" s="4" t="s">
        <v>505</v>
      </c>
      <c r="C601" s="5">
        <v>296000</v>
      </c>
      <c r="D601" s="5">
        <f t="shared" si="75"/>
        <v>296000</v>
      </c>
      <c r="E601" s="5">
        <f t="shared" si="75"/>
        <v>296000</v>
      </c>
      <c r="H601" s="41">
        <f t="shared" si="71"/>
        <v>296000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7" t="s">
        <v>531</v>
      </c>
      <c r="B628" s="148"/>
      <c r="C628" s="32">
        <f>SUM(C629:C637)</f>
        <v>7500</v>
      </c>
      <c r="D628" s="32">
        <f>SUM(D629:D637)</f>
        <v>7500</v>
      </c>
      <c r="E628" s="32">
        <f>SUM(E629:E637)</f>
        <v>7500</v>
      </c>
      <c r="H628" s="41">
        <f t="shared" si="71"/>
        <v>7500</v>
      </c>
    </row>
    <row r="629" spans="1:10" outlineLevel="2">
      <c r="A629" s="7">
        <v>6617</v>
      </c>
      <c r="B629" s="4" t="s">
        <v>532</v>
      </c>
      <c r="C629" s="5">
        <v>7500</v>
      </c>
      <c r="D629" s="5">
        <f>C629</f>
        <v>7500</v>
      </c>
      <c r="E629" s="5">
        <f>D629</f>
        <v>7500</v>
      </c>
      <c r="H629" s="41">
        <f t="shared" si="71"/>
        <v>7500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7" t="s">
        <v>542</v>
      </c>
      <c r="B639" s="14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7" t="s">
        <v>543</v>
      </c>
      <c r="B640" s="14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7" t="s">
        <v>544</v>
      </c>
      <c r="B641" s="14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1" t="s">
        <v>545</v>
      </c>
      <c r="B642" s="15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7" t="s">
        <v>547</v>
      </c>
      <c r="B644" s="14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7" t="s">
        <v>550</v>
      </c>
      <c r="B651" s="14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7" t="s">
        <v>551</v>
      </c>
      <c r="B652" s="14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7" t="s">
        <v>553</v>
      </c>
      <c r="B660" s="14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7" t="s">
        <v>556</v>
      </c>
      <c r="B668" s="14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7" t="s">
        <v>557</v>
      </c>
      <c r="B669" s="14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7" t="s">
        <v>558</v>
      </c>
      <c r="B670" s="14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7" t="s">
        <v>566</v>
      </c>
      <c r="B712" s="14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7" t="s">
        <v>567</v>
      </c>
      <c r="B713" s="14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7" t="s">
        <v>568</v>
      </c>
      <c r="B714" s="14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7" t="s">
        <v>569</v>
      </c>
      <c r="B715" s="14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50500</v>
      </c>
      <c r="D716" s="36">
        <f>D717</f>
        <v>50500</v>
      </c>
      <c r="E716" s="36">
        <f>E717</f>
        <v>50500</v>
      </c>
      <c r="G716" s="39" t="s">
        <v>66</v>
      </c>
      <c r="H716" s="41">
        <f t="shared" si="92"/>
        <v>50500</v>
      </c>
      <c r="I716" s="42"/>
      <c r="J716" s="40" t="b">
        <f>AND(H716=I716)</f>
        <v>0</v>
      </c>
    </row>
    <row r="717" spans="1:10">
      <c r="A717" s="151" t="s">
        <v>571</v>
      </c>
      <c r="B717" s="152"/>
      <c r="C717" s="33">
        <f>C718+C722</f>
        <v>50500</v>
      </c>
      <c r="D717" s="33">
        <f>D718+D722</f>
        <v>50500</v>
      </c>
      <c r="E717" s="33">
        <f>E718+E722</f>
        <v>50500</v>
      </c>
      <c r="G717" s="39" t="s">
        <v>599</v>
      </c>
      <c r="H717" s="41">
        <f t="shared" si="92"/>
        <v>50500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50500</v>
      </c>
      <c r="D718" s="31">
        <f>SUM(D719:D721)</f>
        <v>50500</v>
      </c>
      <c r="E718" s="31">
        <f>SUM(E719:E721)</f>
        <v>50500</v>
      </c>
      <c r="H718" s="41">
        <f t="shared" si="92"/>
        <v>50500</v>
      </c>
    </row>
    <row r="719" spans="1:10" ht="15" customHeight="1" outlineLevel="2">
      <c r="A719" s="6">
        <v>10950</v>
      </c>
      <c r="B719" s="4" t="s">
        <v>572</v>
      </c>
      <c r="C719" s="5">
        <v>50500</v>
      </c>
      <c r="D719" s="5">
        <f>C719</f>
        <v>50500</v>
      </c>
      <c r="E719" s="5">
        <f>D719</f>
        <v>50500</v>
      </c>
      <c r="H719" s="41">
        <f t="shared" si="92"/>
        <v>50500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topLeftCell="A328" zoomScale="110" zoomScaleNormal="110" workbookViewId="0">
      <selection activeCell="C486" sqref="C486:E48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4.179687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1" t="s">
        <v>30</v>
      </c>
      <c r="B1" s="161"/>
      <c r="C1" s="161"/>
      <c r="D1" s="140" t="s">
        <v>853</v>
      </c>
      <c r="E1" s="140" t="s">
        <v>852</v>
      </c>
      <c r="G1" s="43" t="s">
        <v>31</v>
      </c>
      <c r="H1" s="44">
        <f>C2+C114</f>
        <v>437500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391500</v>
      </c>
      <c r="D2" s="26">
        <f>D3+D67</f>
        <v>391500</v>
      </c>
      <c r="E2" s="26">
        <f>E3+E67</f>
        <v>391500</v>
      </c>
      <c r="G2" s="39" t="s">
        <v>60</v>
      </c>
      <c r="H2" s="41">
        <f>C2</f>
        <v>391500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96000</v>
      </c>
      <c r="D3" s="23">
        <f>D4+D11+D38+D61</f>
        <v>96000</v>
      </c>
      <c r="E3" s="23">
        <f>E4+E11+E38+E61</f>
        <v>96000</v>
      </c>
      <c r="G3" s="39" t="s">
        <v>57</v>
      </c>
      <c r="H3" s="41">
        <f t="shared" ref="H3:H66" si="0">C3</f>
        <v>96000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38300</v>
      </c>
      <c r="D4" s="21">
        <f>SUM(D5:D10)</f>
        <v>38300</v>
      </c>
      <c r="E4" s="21">
        <f>SUM(E5:E10)</f>
        <v>38300</v>
      </c>
      <c r="F4" s="17"/>
      <c r="G4" s="39" t="s">
        <v>53</v>
      </c>
      <c r="H4" s="41">
        <f t="shared" si="0"/>
        <v>38300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</v>
      </c>
      <c r="D5" s="2">
        <f>C5</f>
        <v>14000</v>
      </c>
      <c r="E5" s="2">
        <f>D5</f>
        <v>14000</v>
      </c>
      <c r="F5" s="17"/>
      <c r="G5" s="17"/>
      <c r="H5" s="41">
        <f t="shared" si="0"/>
        <v>14000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19000</v>
      </c>
      <c r="D7" s="2">
        <f t="shared" si="1"/>
        <v>19000</v>
      </c>
      <c r="E7" s="2">
        <f t="shared" si="1"/>
        <v>19000</v>
      </c>
      <c r="F7" s="17"/>
      <c r="G7" s="17"/>
      <c r="H7" s="41">
        <f t="shared" si="0"/>
        <v>19000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34700</v>
      </c>
      <c r="D11" s="21">
        <f>SUM(D12:D37)</f>
        <v>34700</v>
      </c>
      <c r="E11" s="21">
        <f>SUM(E12:E37)</f>
        <v>34700</v>
      </c>
      <c r="F11" s="17"/>
      <c r="G11" s="39" t="s">
        <v>54</v>
      </c>
      <c r="H11" s="41">
        <f t="shared" si="0"/>
        <v>34700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31900</v>
      </c>
      <c r="D12" s="2">
        <f>C12</f>
        <v>31900</v>
      </c>
      <c r="E12" s="2">
        <f>D12</f>
        <v>31900</v>
      </c>
      <c r="H12" s="41">
        <f t="shared" si="0"/>
        <v>31900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500</v>
      </c>
      <c r="D14" s="2">
        <f t="shared" si="2"/>
        <v>500</v>
      </c>
      <c r="E14" s="2">
        <f t="shared" si="2"/>
        <v>500</v>
      </c>
      <c r="H14" s="41">
        <f t="shared" si="0"/>
        <v>500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23000</v>
      </c>
      <c r="D38" s="21">
        <f>SUM(D39:D60)</f>
        <v>23000</v>
      </c>
      <c r="E38" s="21">
        <f>SUM(E39:E60)</f>
        <v>23000</v>
      </c>
      <c r="G38" s="39" t="s">
        <v>55</v>
      </c>
      <c r="H38" s="41">
        <f t="shared" si="0"/>
        <v>23000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6000</v>
      </c>
      <c r="D53" s="2">
        <f t="shared" si="4"/>
        <v>6000</v>
      </c>
      <c r="E53" s="2">
        <f t="shared" si="4"/>
        <v>6000</v>
      </c>
      <c r="H53" s="41">
        <f t="shared" si="0"/>
        <v>6000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outlineLevel="1">
      <c r="A56" s="20">
        <v>3303</v>
      </c>
      <c r="B56" s="20" t="s">
        <v>154</v>
      </c>
      <c r="C56" s="2">
        <v>7000</v>
      </c>
      <c r="D56" s="2">
        <f t="shared" ref="D56:E60" si="5">C56</f>
        <v>7000</v>
      </c>
      <c r="E56" s="2">
        <f t="shared" si="5"/>
        <v>7000</v>
      </c>
      <c r="H56" s="41">
        <f t="shared" si="0"/>
        <v>7000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295500</v>
      </c>
      <c r="D67" s="25">
        <f>D97+D68</f>
        <v>295500</v>
      </c>
      <c r="E67" s="25">
        <f>E97+E68</f>
        <v>295500</v>
      </c>
      <c r="G67" s="39" t="s">
        <v>59</v>
      </c>
      <c r="H67" s="41">
        <f t="shared" ref="H67:H130" si="7">C67</f>
        <v>295500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56200</v>
      </c>
      <c r="D68" s="21">
        <f>SUM(D69:D96)</f>
        <v>56200</v>
      </c>
      <c r="E68" s="21">
        <f>SUM(E69:E96)</f>
        <v>56200</v>
      </c>
      <c r="G68" s="39" t="s">
        <v>56</v>
      </c>
      <c r="H68" s="41">
        <f t="shared" si="7"/>
        <v>56200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4000</v>
      </c>
      <c r="D80" s="2">
        <f t="shared" si="8"/>
        <v>4000</v>
      </c>
      <c r="E80" s="2">
        <f t="shared" si="8"/>
        <v>4000</v>
      </c>
      <c r="H80" s="41">
        <f t="shared" si="7"/>
        <v>4000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200</v>
      </c>
      <c r="D89" s="2">
        <f t="shared" si="9"/>
        <v>200</v>
      </c>
      <c r="E89" s="2">
        <f t="shared" si="9"/>
        <v>200</v>
      </c>
      <c r="H89" s="41">
        <f t="shared" si="7"/>
        <v>200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12000</v>
      </c>
      <c r="D91" s="2">
        <f t="shared" si="9"/>
        <v>12000</v>
      </c>
      <c r="E91" s="2">
        <f t="shared" si="9"/>
        <v>12000</v>
      </c>
      <c r="H91" s="41">
        <f t="shared" si="7"/>
        <v>12000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25000</v>
      </c>
      <c r="D95" s="2">
        <f t="shared" si="9"/>
        <v>25000</v>
      </c>
      <c r="E95" s="2">
        <f t="shared" si="9"/>
        <v>25000</v>
      </c>
      <c r="H95" s="41">
        <f t="shared" si="7"/>
        <v>25000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239300</v>
      </c>
      <c r="D97" s="21">
        <f>SUM(D98:D113)</f>
        <v>239300</v>
      </c>
      <c r="E97" s="21">
        <f>SUM(E98:E113)</f>
        <v>239300</v>
      </c>
      <c r="G97" s="39" t="s">
        <v>58</v>
      </c>
      <c r="H97" s="41">
        <f t="shared" si="7"/>
        <v>239300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175000</v>
      </c>
      <c r="D98" s="2">
        <f>C98</f>
        <v>175000</v>
      </c>
      <c r="E98" s="2">
        <f>D98</f>
        <v>175000</v>
      </c>
      <c r="H98" s="41">
        <f t="shared" si="7"/>
        <v>175000</v>
      </c>
    </row>
    <row r="99" spans="1:10" ht="15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customHeight="1" outlineLevel="1">
      <c r="A100" s="3">
        <v>6003</v>
      </c>
      <c r="B100" s="1" t="s">
        <v>186</v>
      </c>
      <c r="C100" s="2">
        <v>38500</v>
      </c>
      <c r="D100" s="2">
        <f t="shared" si="10"/>
        <v>38500</v>
      </c>
      <c r="E100" s="2">
        <f t="shared" si="10"/>
        <v>38500</v>
      </c>
      <c r="H100" s="41">
        <f t="shared" si="7"/>
        <v>38500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65" t="s">
        <v>62</v>
      </c>
      <c r="B114" s="166"/>
      <c r="C114" s="26">
        <f>C115+C152+C177</f>
        <v>46000</v>
      </c>
      <c r="D114" s="26">
        <f>D115+D152+D177</f>
        <v>46000</v>
      </c>
      <c r="E114" s="26">
        <f>E115+E152+E177</f>
        <v>46000</v>
      </c>
      <c r="G114" s="39" t="s">
        <v>62</v>
      </c>
      <c r="H114" s="41">
        <f t="shared" si="7"/>
        <v>46000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46000</v>
      </c>
      <c r="D115" s="23">
        <f>D116+D135</f>
        <v>46000</v>
      </c>
      <c r="E115" s="23">
        <f>E116+E135</f>
        <v>46000</v>
      </c>
      <c r="G115" s="39" t="s">
        <v>61</v>
      </c>
      <c r="H115" s="41">
        <f t="shared" si="7"/>
        <v>46000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10000</v>
      </c>
      <c r="D116" s="21">
        <f>D117+D120+D123+D126+D129+D132</f>
        <v>10000</v>
      </c>
      <c r="E116" s="21">
        <f>E117+E120+E123+E126+E129+E132</f>
        <v>10000</v>
      </c>
      <c r="G116" s="39" t="s">
        <v>583</v>
      </c>
      <c r="H116" s="41">
        <f t="shared" si="7"/>
        <v>10000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10000</v>
      </c>
      <c r="D123" s="2">
        <f>D124+D125</f>
        <v>10000</v>
      </c>
      <c r="E123" s="2">
        <f>E124+E125</f>
        <v>10000</v>
      </c>
      <c r="H123" s="41">
        <f t="shared" si="7"/>
        <v>10000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>
        <v>10000</v>
      </c>
      <c r="D125" s="128">
        <f>C125</f>
        <v>10000</v>
      </c>
      <c r="E125" s="128">
        <f>D125</f>
        <v>10000</v>
      </c>
      <c r="H125" s="41">
        <f t="shared" si="7"/>
        <v>10000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36000</v>
      </c>
      <c r="D135" s="21">
        <f>D136+D140+D143+D146+D149</f>
        <v>36000</v>
      </c>
      <c r="E135" s="21">
        <f>E136+E140+E143+E146+E149</f>
        <v>36000</v>
      </c>
      <c r="G135" s="39" t="s">
        <v>584</v>
      </c>
      <c r="H135" s="41">
        <f t="shared" si="11"/>
        <v>36000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v>36000</v>
      </c>
      <c r="D136" s="2">
        <v>36000</v>
      </c>
      <c r="E136" s="2">
        <v>36000</v>
      </c>
      <c r="H136" s="41">
        <f t="shared" si="11"/>
        <v>36000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1" t="s">
        <v>67</v>
      </c>
      <c r="B256" s="161"/>
      <c r="C256" s="161"/>
      <c r="D256" s="140" t="s">
        <v>853</v>
      </c>
      <c r="E256" s="140" t="s">
        <v>852</v>
      </c>
      <c r="G256" s="47" t="s">
        <v>589</v>
      </c>
      <c r="H256" s="48">
        <f>C257+C559</f>
        <v>707000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300500</v>
      </c>
      <c r="D257" s="37">
        <f>D258+D550</f>
        <v>164400</v>
      </c>
      <c r="E257" s="37">
        <f>E258+E550</f>
        <v>164400</v>
      </c>
      <c r="G257" s="39" t="s">
        <v>60</v>
      </c>
      <c r="H257" s="41">
        <f>C257</f>
        <v>300500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296500</v>
      </c>
      <c r="D258" s="36">
        <f>D259+D339+D483+D547</f>
        <v>160400</v>
      </c>
      <c r="E258" s="36">
        <f>E259+E339+E483+E547</f>
        <v>160400</v>
      </c>
      <c r="G258" s="39" t="s">
        <v>57</v>
      </c>
      <c r="H258" s="41">
        <f t="shared" ref="H258:H321" si="21">C258</f>
        <v>296500</v>
      </c>
      <c r="I258" s="42"/>
      <c r="J258" s="40" t="b">
        <f>AND(H258=I258)</f>
        <v>0</v>
      </c>
    </row>
    <row r="259" spans="1:10">
      <c r="A259" s="151" t="s">
        <v>267</v>
      </c>
      <c r="B259" s="152"/>
      <c r="C259" s="33">
        <f>C260+C263+C314</f>
        <v>194728</v>
      </c>
      <c r="D259" s="33">
        <f>D260+D263+D314</f>
        <v>81728</v>
      </c>
      <c r="E259" s="33">
        <f>E260+E263+E314</f>
        <v>81728</v>
      </c>
      <c r="G259" s="39" t="s">
        <v>590</v>
      </c>
      <c r="H259" s="41">
        <f t="shared" si="21"/>
        <v>194728</v>
      </c>
      <c r="I259" s="42"/>
      <c r="J259" s="40" t="b">
        <f>AND(H259=I259)</f>
        <v>0</v>
      </c>
    </row>
    <row r="260" spans="1:10" outlineLevel="1">
      <c r="A260" s="147" t="s">
        <v>268</v>
      </c>
      <c r="B260" s="148"/>
      <c r="C260" s="32">
        <f>SUM(C261:C262)</f>
        <v>1728</v>
      </c>
      <c r="D260" s="32">
        <f>SUM(D261:D262)</f>
        <v>1728</v>
      </c>
      <c r="E260" s="32">
        <f>SUM(E261:E262)</f>
        <v>1728</v>
      </c>
      <c r="H260" s="41">
        <f t="shared" si="21"/>
        <v>1728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>
        <v>1008</v>
      </c>
      <c r="D262" s="5">
        <f>C262</f>
        <v>1008</v>
      </c>
      <c r="E262" s="5">
        <f>D262</f>
        <v>1008</v>
      </c>
      <c r="H262" s="41">
        <f t="shared" si="21"/>
        <v>1008</v>
      </c>
    </row>
    <row r="263" spans="1:10" outlineLevel="1">
      <c r="A263" s="147" t="s">
        <v>269</v>
      </c>
      <c r="B263" s="148"/>
      <c r="C263" s="32">
        <f>C264+C265+C289+C296+C298+C302+C305+C308+C313</f>
        <v>193000</v>
      </c>
      <c r="D263" s="32">
        <f t="shared" ref="D263:E263" si="22">D264+D265+D289+D296+D298+D302+D305+D308+D313</f>
        <v>80000</v>
      </c>
      <c r="E263" s="32">
        <f t="shared" si="22"/>
        <v>80000</v>
      </c>
      <c r="H263" s="41">
        <f t="shared" si="21"/>
        <v>193000</v>
      </c>
    </row>
    <row r="264" spans="1:10" outlineLevel="2">
      <c r="A264" s="6">
        <v>1101</v>
      </c>
      <c r="B264" s="4" t="s">
        <v>34</v>
      </c>
      <c r="C264" s="5">
        <v>80000</v>
      </c>
      <c r="D264" s="5">
        <f>C264</f>
        <v>80000</v>
      </c>
      <c r="E264" s="5">
        <f>D264</f>
        <v>80000</v>
      </c>
      <c r="H264" s="41">
        <f t="shared" si="21"/>
        <v>80000</v>
      </c>
    </row>
    <row r="265" spans="1:10" outlineLevel="2">
      <c r="A265" s="6">
        <v>1101</v>
      </c>
      <c r="B265" s="4" t="s">
        <v>35</v>
      </c>
      <c r="C265" s="5">
        <v>74400</v>
      </c>
      <c r="D265" s="5">
        <f>SUM(D266:D288)</f>
        <v>0</v>
      </c>
      <c r="E265" s="5">
        <f>SUM(E266:E288)</f>
        <v>0</v>
      </c>
      <c r="H265" s="41">
        <f t="shared" si="21"/>
        <v>74400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1200</v>
      </c>
      <c r="D289" s="5">
        <f>SUM(D290:D295)</f>
        <v>0</v>
      </c>
      <c r="E289" s="5">
        <f>SUM(E290:E295)</f>
        <v>0</v>
      </c>
      <c r="H289" s="41">
        <f t="shared" si="21"/>
        <v>1200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6600</v>
      </c>
      <c r="D298" s="5">
        <f>SUM(D299:D301)</f>
        <v>0</v>
      </c>
      <c r="E298" s="5">
        <f>SUM(E299:E301)</f>
        <v>0</v>
      </c>
      <c r="H298" s="41">
        <f t="shared" si="21"/>
        <v>6600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1500</v>
      </c>
      <c r="D305" s="5">
        <f>SUM(D306:D307)</f>
        <v>0</v>
      </c>
      <c r="E305" s="5">
        <f>SUM(E306:E307)</f>
        <v>0</v>
      </c>
      <c r="H305" s="41">
        <f t="shared" si="21"/>
        <v>1500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29000</v>
      </c>
      <c r="D308" s="5">
        <f>SUM(D309:D312)</f>
        <v>0</v>
      </c>
      <c r="E308" s="5">
        <f>SUM(E309:E312)</f>
        <v>0</v>
      </c>
      <c r="H308" s="41">
        <f t="shared" si="21"/>
        <v>29000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7" t="s">
        <v>601</v>
      </c>
      <c r="B314" s="14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9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9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51" t="s">
        <v>270</v>
      </c>
      <c r="B339" s="152"/>
      <c r="C339" s="33">
        <f>C340+C444+C482</f>
        <v>98900</v>
      </c>
      <c r="D339" s="33">
        <f>D340+D444+D482</f>
        <v>75800</v>
      </c>
      <c r="E339" s="33">
        <f>E340+E444+E482</f>
        <v>75800</v>
      </c>
      <c r="G339" s="39" t="s">
        <v>591</v>
      </c>
      <c r="H339" s="41">
        <f t="shared" si="29"/>
        <v>98900</v>
      </c>
      <c r="I339" s="42"/>
      <c r="J339" s="40" t="b">
        <f>AND(H339=I339)</f>
        <v>0</v>
      </c>
    </row>
    <row r="340" spans="1:10" outlineLevel="1">
      <c r="A340" s="147" t="s">
        <v>271</v>
      </c>
      <c r="B340" s="148"/>
      <c r="C340" s="32">
        <f>C341+C342+C343+C344+C347+C348+C353+C356+C357+C362+C367+C368+C371+C372+C373+C376+C377+C378+C382+C388+C391+C392+C395+C398+C399+C404+C407+C408+C409+C412+C415+C416+C419+C420+C421+C422+C429+C443</f>
        <v>93000</v>
      </c>
      <c r="D340" s="32">
        <f>D341+D342+D343+D344+D347+D348+D353+D356+D357+D362+D367+BH290668+D371+D372+D373+D376+D377+D378+D382+D388+D391+D392+D395+D398+D399+D404+D407+D408+D409+D412+D415+D416+D419+D420+D421+D422+D429+D443</f>
        <v>69900</v>
      </c>
      <c r="E340" s="32">
        <f>E341+E342+E343+E344+E347+E348+E353+E356+E357+E362+E367+BI290668+E371+E372+E373+E376+E377+E378+E382+E388+E391+E392+E395+E398+E399+E404+E407+E408+E409+E412+E415+E416+E419+E420+E421+E422+E429+E443</f>
        <v>69900</v>
      </c>
      <c r="H340" s="41">
        <f t="shared" si="29"/>
        <v>93000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9"/>
        <v>0</v>
      </c>
    </row>
    <row r="342" spans="1:10" outlineLevel="2">
      <c r="A342" s="6">
        <v>2201</v>
      </c>
      <c r="B342" s="4" t="s">
        <v>40</v>
      </c>
      <c r="C342" s="5">
        <v>1500</v>
      </c>
      <c r="D342" s="5">
        <f t="shared" ref="D342:E343" si="32">C342</f>
        <v>1500</v>
      </c>
      <c r="E342" s="5">
        <f t="shared" si="32"/>
        <v>1500</v>
      </c>
      <c r="H342" s="41">
        <f t="shared" si="29"/>
        <v>1500</v>
      </c>
    </row>
    <row r="343" spans="1:10" outlineLevel="2">
      <c r="A343" s="6">
        <v>2201</v>
      </c>
      <c r="B343" s="4" t="s">
        <v>41</v>
      </c>
      <c r="C343" s="5">
        <v>35000</v>
      </c>
      <c r="D343" s="5">
        <f t="shared" si="32"/>
        <v>35000</v>
      </c>
      <c r="E343" s="5">
        <f t="shared" si="32"/>
        <v>35000</v>
      </c>
      <c r="H343" s="41">
        <f t="shared" si="29"/>
        <v>35000</v>
      </c>
    </row>
    <row r="344" spans="1:10" outlineLevel="2">
      <c r="A344" s="6">
        <v>2201</v>
      </c>
      <c r="B344" s="4" t="s">
        <v>273</v>
      </c>
      <c r="C344" s="5">
        <v>3200</v>
      </c>
      <c r="D344" s="5">
        <f>SUM(D345:D346)</f>
        <v>0</v>
      </c>
      <c r="E344" s="5">
        <f>SUM(E345:E346)</f>
        <v>0</v>
      </c>
      <c r="H344" s="41">
        <f t="shared" si="29"/>
        <v>3200</v>
      </c>
    </row>
    <row r="345" spans="1:10" outlineLevel="3">
      <c r="A345" s="29"/>
      <c r="B345" s="28" t="s">
        <v>274</v>
      </c>
      <c r="C345" s="30"/>
      <c r="D345" s="30">
        <f t="shared" ref="D345:E347" si="33">C345</f>
        <v>0</v>
      </c>
      <c r="E345" s="30">
        <f t="shared" si="33"/>
        <v>0</v>
      </c>
      <c r="H345" s="41">
        <f t="shared" si="29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3"/>
        <v>0</v>
      </c>
      <c r="E346" s="30">
        <f t="shared" si="33"/>
        <v>0</v>
      </c>
      <c r="H346" s="41">
        <f t="shared" si="29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f t="shared" si="33"/>
        <v>0</v>
      </c>
      <c r="H347" s="41">
        <f t="shared" si="29"/>
        <v>0</v>
      </c>
    </row>
    <row r="348" spans="1:10" outlineLevel="2">
      <c r="A348" s="6">
        <v>2201</v>
      </c>
      <c r="B348" s="4" t="s">
        <v>277</v>
      </c>
      <c r="C348" s="5">
        <v>18000</v>
      </c>
      <c r="D348" s="5">
        <f>SUM(D349:D352)</f>
        <v>0</v>
      </c>
      <c r="E348" s="5">
        <f>SUM(E349:E352)</f>
        <v>0</v>
      </c>
      <c r="H348" s="41">
        <f t="shared" si="29"/>
        <v>18000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9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v>400</v>
      </c>
      <c r="D353" s="5">
        <f>SUM(D354:D355)</f>
        <v>0</v>
      </c>
      <c r="E353" s="5">
        <f>SUM(E354:E355)</f>
        <v>0</v>
      </c>
      <c r="H353" s="41">
        <f t="shared" si="29"/>
        <v>400</v>
      </c>
    </row>
    <row r="354" spans="1:8" outlineLevel="3">
      <c r="A354" s="29"/>
      <c r="B354" s="28" t="s">
        <v>42</v>
      </c>
      <c r="C354" s="30"/>
      <c r="D354" s="30">
        <f t="shared" ref="D354:E356" si="35">C354</f>
        <v>0</v>
      </c>
      <c r="E354" s="30">
        <f t="shared" si="35"/>
        <v>0</v>
      </c>
      <c r="H354" s="41">
        <f t="shared" si="29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1500</v>
      </c>
      <c r="D356" s="5">
        <f t="shared" si="35"/>
        <v>1500</v>
      </c>
      <c r="E356" s="5">
        <f t="shared" si="35"/>
        <v>1500</v>
      </c>
      <c r="H356" s="41">
        <f t="shared" si="29"/>
        <v>1500</v>
      </c>
    </row>
    <row r="357" spans="1:8" outlineLevel="2">
      <c r="A357" s="6">
        <v>2201</v>
      </c>
      <c r="B357" s="4" t="s">
        <v>285</v>
      </c>
      <c r="C357" s="5">
        <v>1500</v>
      </c>
      <c r="D357" s="5">
        <f>SUM(D358:D361)</f>
        <v>0</v>
      </c>
      <c r="E357" s="5">
        <f>SUM(E358:E361)</f>
        <v>0</v>
      </c>
      <c r="H357" s="41">
        <f t="shared" si="29"/>
        <v>1500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9"/>
        <v>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500</v>
      </c>
      <c r="D362" s="5">
        <f>SUM(D363:D366)</f>
        <v>500</v>
      </c>
      <c r="E362" s="5">
        <f>SUM(E363:E366)</f>
        <v>500</v>
      </c>
      <c r="H362" s="41">
        <f t="shared" si="29"/>
        <v>500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9"/>
        <v>0</v>
      </c>
    </row>
    <row r="364" spans="1:8" outlineLevel="3">
      <c r="A364" s="29"/>
      <c r="B364" s="28" t="s">
        <v>292</v>
      </c>
      <c r="C364" s="30">
        <v>500</v>
      </c>
      <c r="D364" s="30">
        <f t="shared" ref="D364:E366" si="37">C364</f>
        <v>500</v>
      </c>
      <c r="E364" s="30">
        <f t="shared" si="37"/>
        <v>500</v>
      </c>
      <c r="H364" s="41">
        <f t="shared" si="29"/>
        <v>500</v>
      </c>
    </row>
    <row r="365" spans="1:8" outlineLevel="3">
      <c r="A365" s="29"/>
      <c r="B365" s="28" t="s">
        <v>293</v>
      </c>
      <c r="C365" s="30"/>
      <c r="D365" s="30">
        <f t="shared" si="37"/>
        <v>0</v>
      </c>
      <c r="E365" s="30">
        <f t="shared" si="37"/>
        <v>0</v>
      </c>
      <c r="H365" s="41">
        <f t="shared" si="29"/>
        <v>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9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8"/>
        <v>0</v>
      </c>
      <c r="E371" s="5">
        <f t="shared" si="38"/>
        <v>0</v>
      </c>
      <c r="H371" s="41">
        <f t="shared" si="29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8"/>
        <v>0</v>
      </c>
      <c r="E372" s="5">
        <f t="shared" si="38"/>
        <v>0</v>
      </c>
      <c r="H372" s="41">
        <f t="shared" si="29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9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9">C374</f>
        <v>0</v>
      </c>
      <c r="E374" s="30">
        <f t="shared" si="39"/>
        <v>0</v>
      </c>
      <c r="H374" s="41">
        <f t="shared" si="29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9"/>
        <v>0</v>
      </c>
      <c r="E377" s="5">
        <f t="shared" si="39"/>
        <v>0</v>
      </c>
      <c r="H377" s="41">
        <f t="shared" si="29"/>
        <v>0</v>
      </c>
    </row>
    <row r="378" spans="1:8" outlineLevel="2">
      <c r="A378" s="6">
        <v>2201</v>
      </c>
      <c r="B378" s="4" t="s">
        <v>303</v>
      </c>
      <c r="C378" s="5">
        <f>SUM(C379:C381)</f>
        <v>1200</v>
      </c>
      <c r="D378" s="5">
        <f>SUM(D379:D381)</f>
        <v>1200</v>
      </c>
      <c r="E378" s="5">
        <f>SUM(E379:E381)</f>
        <v>1200</v>
      </c>
      <c r="H378" s="41">
        <f t="shared" si="29"/>
        <v>1200</v>
      </c>
    </row>
    <row r="379" spans="1:8" outlineLevel="3">
      <c r="A379" s="29"/>
      <c r="B379" s="28" t="s">
        <v>46</v>
      </c>
      <c r="C379" s="30">
        <v>1200</v>
      </c>
      <c r="D379" s="30">
        <f>C379</f>
        <v>1200</v>
      </c>
      <c r="E379" s="30">
        <f>D379</f>
        <v>1200</v>
      </c>
      <c r="H379" s="41">
        <f t="shared" si="29"/>
        <v>1200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/>
      <c r="D381" s="30">
        <f t="shared" si="40"/>
        <v>0</v>
      </c>
      <c r="E381" s="30">
        <f t="shared" si="40"/>
        <v>0</v>
      </c>
      <c r="H381" s="41">
        <f t="shared" si="29"/>
        <v>0</v>
      </c>
    </row>
    <row r="382" spans="1:8" outlineLevel="2">
      <c r="A382" s="6">
        <v>2201</v>
      </c>
      <c r="B382" s="4" t="s">
        <v>114</v>
      </c>
      <c r="C382" s="5">
        <f>SUM(C383:C387)</f>
        <v>2400</v>
      </c>
      <c r="D382" s="5">
        <f>SUM(D383:D387)</f>
        <v>2400</v>
      </c>
      <c r="E382" s="5">
        <f>SUM(E383:E387)</f>
        <v>2400</v>
      </c>
      <c r="H382" s="41">
        <f t="shared" si="29"/>
        <v>2400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9"/>
        <v>800</v>
      </c>
    </row>
    <row r="384" spans="1:8" outlineLevel="3">
      <c r="A384" s="29"/>
      <c r="B384" s="28" t="s">
        <v>305</v>
      </c>
      <c r="C384" s="30"/>
      <c r="D384" s="30">
        <f t="shared" ref="D384:E387" si="41">C384</f>
        <v>0</v>
      </c>
      <c r="E384" s="30">
        <f t="shared" si="41"/>
        <v>0</v>
      </c>
      <c r="H384" s="41">
        <f t="shared" si="29"/>
        <v>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1600</v>
      </c>
      <c r="D386" s="30">
        <f t="shared" si="41"/>
        <v>1600</v>
      </c>
      <c r="E386" s="30">
        <f t="shared" si="41"/>
        <v>1600</v>
      </c>
      <c r="H386" s="41">
        <f t="shared" ref="H386:H449" si="42">C386</f>
        <v>1600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2"/>
        <v>0</v>
      </c>
    </row>
    <row r="389" spans="1:8" outlineLevel="3">
      <c r="A389" s="29"/>
      <c r="B389" s="28" t="s">
        <v>48</v>
      </c>
      <c r="C389" s="30"/>
      <c r="D389" s="30">
        <f t="shared" ref="D389:E391" si="43">C389</f>
        <v>0</v>
      </c>
      <c r="E389" s="30">
        <f t="shared" si="43"/>
        <v>0</v>
      </c>
      <c r="H389" s="41">
        <f t="shared" si="42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2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2"/>
        <v>1000</v>
      </c>
    </row>
    <row r="395" spans="1:8" outlineLevel="2">
      <c r="A395" s="6">
        <v>2201</v>
      </c>
      <c r="B395" s="4" t="s">
        <v>115</v>
      </c>
      <c r="C395" s="5">
        <f>SUM(C396:C397)</f>
        <v>300</v>
      </c>
      <c r="D395" s="5">
        <f>SUM(D396:D397)</f>
        <v>300</v>
      </c>
      <c r="E395" s="5">
        <f>SUM(E396:E397)</f>
        <v>300</v>
      </c>
      <c r="H395" s="41">
        <f t="shared" si="42"/>
        <v>300</v>
      </c>
    </row>
    <row r="396" spans="1:8" outlineLevel="3">
      <c r="A396" s="29"/>
      <c r="B396" s="28" t="s">
        <v>315</v>
      </c>
      <c r="C396" s="30"/>
      <c r="D396" s="30">
        <f t="shared" ref="D396:E398" si="44">C396</f>
        <v>0</v>
      </c>
      <c r="E396" s="30">
        <f t="shared" si="44"/>
        <v>0</v>
      </c>
      <c r="H396" s="41">
        <f t="shared" si="42"/>
        <v>0</v>
      </c>
    </row>
    <row r="397" spans="1:8" outlineLevel="3">
      <c r="A397" s="29"/>
      <c r="B397" s="28" t="s">
        <v>316</v>
      </c>
      <c r="C397" s="30">
        <v>300</v>
      </c>
      <c r="D397" s="30">
        <f t="shared" si="44"/>
        <v>300</v>
      </c>
      <c r="E397" s="30">
        <f t="shared" si="44"/>
        <v>300</v>
      </c>
      <c r="H397" s="41">
        <f t="shared" si="42"/>
        <v>300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4"/>
        <v>0</v>
      </c>
      <c r="E398" s="5">
        <f t="shared" si="44"/>
        <v>0</v>
      </c>
      <c r="H398" s="41">
        <f t="shared" si="42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2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6">C405</f>
        <v>0</v>
      </c>
      <c r="E405" s="30">
        <f t="shared" si="46"/>
        <v>0</v>
      </c>
      <c r="H405" s="41">
        <f t="shared" si="42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6"/>
        <v>0</v>
      </c>
      <c r="E406" s="30">
        <f t="shared" si="46"/>
        <v>0</v>
      </c>
      <c r="H406" s="41">
        <f t="shared" si="42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2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2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2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7">C413</f>
        <v>2000</v>
      </c>
      <c r="E413" s="30">
        <f t="shared" si="47"/>
        <v>2000</v>
      </c>
      <c r="H413" s="41">
        <f t="shared" si="42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7"/>
        <v>0</v>
      </c>
      <c r="E415" s="5">
        <f t="shared" si="47"/>
        <v>0</v>
      </c>
      <c r="H415" s="41">
        <f t="shared" si="42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2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2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/>
      <c r="D425" s="30">
        <f t="shared" si="49"/>
        <v>0</v>
      </c>
      <c r="E425" s="30">
        <f t="shared" si="49"/>
        <v>0</v>
      </c>
      <c r="H425" s="41">
        <f t="shared" si="42"/>
        <v>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23500</v>
      </c>
      <c r="D429" s="5">
        <f>SUM(D430:D442)</f>
        <v>23500</v>
      </c>
      <c r="E429" s="5">
        <f>SUM(E430:E442)</f>
        <v>23500</v>
      </c>
      <c r="H429" s="41">
        <f t="shared" si="42"/>
        <v>23500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>
        <v>4000</v>
      </c>
      <c r="D431" s="30">
        <f t="shared" ref="D431:E442" si="50">C431</f>
        <v>4000</v>
      </c>
      <c r="E431" s="30">
        <f t="shared" si="50"/>
        <v>4000</v>
      </c>
      <c r="H431" s="41">
        <f t="shared" si="42"/>
        <v>4000</v>
      </c>
    </row>
    <row r="432" spans="1:8" outlineLevel="3">
      <c r="A432" s="29"/>
      <c r="B432" s="28" t="s">
        <v>345</v>
      </c>
      <c r="C432" s="30">
        <v>1500</v>
      </c>
      <c r="D432" s="30">
        <f t="shared" si="50"/>
        <v>1500</v>
      </c>
      <c r="E432" s="30">
        <f t="shared" si="50"/>
        <v>1500</v>
      </c>
      <c r="H432" s="41">
        <f t="shared" si="42"/>
        <v>1500</v>
      </c>
    </row>
    <row r="433" spans="1:8" outlineLevel="3">
      <c r="A433" s="29"/>
      <c r="B433" s="28" t="s">
        <v>346</v>
      </c>
      <c r="C433" s="30">
        <v>5000</v>
      </c>
      <c r="D433" s="30">
        <f t="shared" si="50"/>
        <v>5000</v>
      </c>
      <c r="E433" s="30">
        <f t="shared" si="50"/>
        <v>5000</v>
      </c>
      <c r="H433" s="41">
        <f t="shared" si="42"/>
        <v>5000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50"/>
        <v>3000</v>
      </c>
      <c r="E441" s="30">
        <f t="shared" si="50"/>
        <v>3000</v>
      </c>
      <c r="H441" s="41">
        <f t="shared" si="42"/>
        <v>3000</v>
      </c>
    </row>
    <row r="442" spans="1:8" outlineLevel="3">
      <c r="A442" s="29"/>
      <c r="B442" s="28" t="s">
        <v>355</v>
      </c>
      <c r="C442" s="30">
        <v>10000</v>
      </c>
      <c r="D442" s="30">
        <f t="shared" si="50"/>
        <v>10000</v>
      </c>
      <c r="E442" s="30">
        <f t="shared" si="50"/>
        <v>10000</v>
      </c>
      <c r="H442" s="41">
        <f t="shared" si="42"/>
        <v>10000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47" t="s">
        <v>357</v>
      </c>
      <c r="B444" s="148"/>
      <c r="C444" s="32">
        <f>C445+C454+C455+C459+C462+C463+C468+C474+C477+C480+C481+C450</f>
        <v>5900</v>
      </c>
      <c r="D444" s="32">
        <f>D445+D454+D455+D459+D462+D463+D468+D474+D477+D480+D481+D450</f>
        <v>5900</v>
      </c>
      <c r="E444" s="32">
        <f>E445+E454+E455+E459+E462+E463+E468+E474+E477+E480+E481+E450</f>
        <v>5900</v>
      </c>
      <c r="H444" s="41">
        <f t="shared" si="42"/>
        <v>5900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2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2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1">C447</f>
        <v>0</v>
      </c>
      <c r="E447" s="30">
        <f t="shared" si="51"/>
        <v>0</v>
      </c>
      <c r="H447" s="41">
        <f t="shared" si="42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1"/>
        <v>0</v>
      </c>
      <c r="E448" s="30">
        <f t="shared" si="51"/>
        <v>0</v>
      </c>
      <c r="H448" s="41">
        <f t="shared" si="42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1"/>
        <v>0</v>
      </c>
      <c r="E449" s="30">
        <f t="shared" si="51"/>
        <v>0</v>
      </c>
      <c r="H449" s="41">
        <f t="shared" si="42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2"/>
        <v>2500</v>
      </c>
    </row>
    <row r="455" spans="1:8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2"/>
        <v>3000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2"/>
        <v>0</v>
      </c>
    </row>
    <row r="457" spans="1:8" ht="15" customHeight="1" outlineLevel="3">
      <c r="A457" s="28"/>
      <c r="B457" s="28" t="s">
        <v>368</v>
      </c>
      <c r="C457" s="30">
        <v>3000</v>
      </c>
      <c r="D457" s="30">
        <f t="shared" ref="D457:E458" si="54">C457</f>
        <v>3000</v>
      </c>
      <c r="E457" s="30">
        <f t="shared" si="54"/>
        <v>3000</v>
      </c>
      <c r="H457" s="41">
        <f t="shared" si="52"/>
        <v>3000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2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5">C460</f>
        <v>0</v>
      </c>
      <c r="E460" s="30">
        <f t="shared" si="55"/>
        <v>0</v>
      </c>
      <c r="H460" s="41">
        <f t="shared" si="52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400</v>
      </c>
      <c r="D474" s="5">
        <f>SUM(D475:D476)</f>
        <v>400</v>
      </c>
      <c r="E474" s="5">
        <f>SUM(E475:E476)</f>
        <v>400</v>
      </c>
      <c r="H474" s="41">
        <f t="shared" si="52"/>
        <v>400</v>
      </c>
    </row>
    <row r="475" spans="1:8" ht="15" customHeight="1" outlineLevel="3">
      <c r="A475" s="28"/>
      <c r="B475" s="28" t="s">
        <v>383</v>
      </c>
      <c r="C475" s="30">
        <v>400</v>
      </c>
      <c r="D475" s="30">
        <f>C475</f>
        <v>400</v>
      </c>
      <c r="E475" s="30">
        <f>D475</f>
        <v>400</v>
      </c>
      <c r="H475" s="41">
        <f t="shared" si="52"/>
        <v>400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8"/>
        <v>0</v>
      </c>
      <c r="E480" s="5">
        <f t="shared" si="58"/>
        <v>0</v>
      </c>
      <c r="H480" s="41">
        <f t="shared" si="52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47" t="s">
        <v>388</v>
      </c>
      <c r="B482" s="148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55" t="s">
        <v>389</v>
      </c>
      <c r="B483" s="156"/>
      <c r="C483" s="35">
        <f>C484+C504+C509+C522+C528+C538</f>
        <v>1845</v>
      </c>
      <c r="D483" s="35">
        <f>D484+D504+D509+D522+D528+D538</f>
        <v>1845</v>
      </c>
      <c r="E483" s="35">
        <f>E484+E504+E509+E522+E528+E538</f>
        <v>1845</v>
      </c>
      <c r="G483" s="39" t="s">
        <v>592</v>
      </c>
      <c r="H483" s="41">
        <f t="shared" si="52"/>
        <v>1845</v>
      </c>
      <c r="I483" s="42"/>
      <c r="J483" s="40" t="b">
        <f>AND(H483=I483)</f>
        <v>0</v>
      </c>
    </row>
    <row r="484" spans="1:10" outlineLevel="1">
      <c r="A484" s="147" t="s">
        <v>390</v>
      </c>
      <c r="B484" s="148"/>
      <c r="C484" s="32">
        <f>C485+C486+C490+C491+C494+C497+C500+C501+C502+C503</f>
        <v>500</v>
      </c>
      <c r="D484" s="32">
        <f>D485+D486+D490+D491+D494+D497+D500+D501+D502+D503</f>
        <v>500</v>
      </c>
      <c r="E484" s="32">
        <f>E485+E486+E490+E491+E494+E497+E500+E501+E502+E503</f>
        <v>500</v>
      </c>
      <c r="H484" s="41">
        <f t="shared" si="52"/>
        <v>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2"/>
        <v>0</v>
      </c>
    </row>
    <row r="486" spans="1:10" outlineLevel="2">
      <c r="A486" s="6">
        <v>3302</v>
      </c>
      <c r="B486" s="4" t="s">
        <v>392</v>
      </c>
      <c r="C486" s="5">
        <v>500</v>
      </c>
      <c r="D486" s="5">
        <v>500</v>
      </c>
      <c r="E486" s="5">
        <v>500</v>
      </c>
      <c r="H486" s="41">
        <f t="shared" si="52"/>
        <v>500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2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9">C488</f>
        <v>0</v>
      </c>
      <c r="E488" s="30">
        <f t="shared" si="59"/>
        <v>0</v>
      </c>
      <c r="H488" s="41">
        <f t="shared" si="52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2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2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60"/>
        <v>0</v>
      </c>
      <c r="E500" s="5">
        <f t="shared" si="60"/>
        <v>0</v>
      </c>
      <c r="H500" s="41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47" t="s">
        <v>410</v>
      </c>
      <c r="B504" s="148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2"/>
        <v>1000</v>
      </c>
    </row>
    <row r="505" spans="1:12" outlineLevel="2" collapsed="1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  <c r="H505" s="41">
        <f t="shared" si="52"/>
        <v>1000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47" t="s">
        <v>414</v>
      </c>
      <c r="B509" s="14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2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3"/>
        <v>0</v>
      </c>
      <c r="E520" s="5">
        <f t="shared" si="63"/>
        <v>0</v>
      </c>
      <c r="H520" s="41">
        <f t="shared" si="64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47" t="s">
        <v>441</v>
      </c>
      <c r="B538" s="148"/>
      <c r="C538" s="32">
        <f>SUM(C539:C544)</f>
        <v>345</v>
      </c>
      <c r="D538" s="32">
        <f>SUM(D539:D544)</f>
        <v>345</v>
      </c>
      <c r="E538" s="32">
        <f>SUM(E539:E544)</f>
        <v>345</v>
      </c>
      <c r="H538" s="41">
        <f t="shared" si="64"/>
        <v>345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345</v>
      </c>
      <c r="D540" s="5">
        <f t="shared" ref="D540:E543" si="67">C540</f>
        <v>345</v>
      </c>
      <c r="E540" s="5">
        <f t="shared" si="67"/>
        <v>345</v>
      </c>
      <c r="H540" s="41">
        <f t="shared" si="64"/>
        <v>345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57" t="s">
        <v>449</v>
      </c>
      <c r="B547" s="158"/>
      <c r="C547" s="35">
        <f>C548+C549</f>
        <v>1027</v>
      </c>
      <c r="D547" s="35">
        <f>D548+D549</f>
        <v>1027</v>
      </c>
      <c r="E547" s="35">
        <f>E548+E549</f>
        <v>1027</v>
      </c>
      <c r="G547" s="39" t="s">
        <v>593</v>
      </c>
      <c r="H547" s="41">
        <f t="shared" si="64"/>
        <v>1027</v>
      </c>
      <c r="I547" s="42"/>
      <c r="J547" s="40" t="b">
        <f>AND(H547=I547)</f>
        <v>0</v>
      </c>
    </row>
    <row r="548" spans="1:10" outlineLevel="1">
      <c r="A548" s="147" t="s">
        <v>450</v>
      </c>
      <c r="B548" s="148"/>
      <c r="C548" s="32">
        <v>1027</v>
      </c>
      <c r="D548" s="32">
        <f>C548</f>
        <v>1027</v>
      </c>
      <c r="E548" s="32">
        <f>D548</f>
        <v>1027</v>
      </c>
      <c r="H548" s="41">
        <f t="shared" si="64"/>
        <v>1027</v>
      </c>
    </row>
    <row r="549" spans="1:10" outlineLevel="1">
      <c r="A549" s="147" t="s">
        <v>451</v>
      </c>
      <c r="B549" s="148"/>
      <c r="C549" s="32">
        <v>0</v>
      </c>
      <c r="D549" s="32">
        <f>C549</f>
        <v>0</v>
      </c>
      <c r="E549" s="32">
        <f>D549</f>
        <v>0</v>
      </c>
      <c r="H549" s="41">
        <f t="shared" si="64"/>
        <v>0</v>
      </c>
    </row>
    <row r="550" spans="1:10">
      <c r="A550" s="149" t="s">
        <v>455</v>
      </c>
      <c r="B550" s="150"/>
      <c r="C550" s="36">
        <f>C551</f>
        <v>4000</v>
      </c>
      <c r="D550" s="36">
        <f>D551</f>
        <v>4000</v>
      </c>
      <c r="E550" s="36">
        <f>E551</f>
        <v>4000</v>
      </c>
      <c r="G550" s="39" t="s">
        <v>59</v>
      </c>
      <c r="H550" s="41">
        <f t="shared" si="64"/>
        <v>4000</v>
      </c>
      <c r="I550" s="42"/>
      <c r="J550" s="40" t="b">
        <f>AND(H550=I550)</f>
        <v>0</v>
      </c>
    </row>
    <row r="551" spans="1:10">
      <c r="A551" s="151" t="s">
        <v>456</v>
      </c>
      <c r="B551" s="152"/>
      <c r="C551" s="33">
        <f>C552+C556</f>
        <v>4000</v>
      </c>
      <c r="D551" s="33">
        <f>D552+D556</f>
        <v>4000</v>
      </c>
      <c r="E551" s="33">
        <f>E552+E556</f>
        <v>4000</v>
      </c>
      <c r="G551" s="39" t="s">
        <v>594</v>
      </c>
      <c r="H551" s="41">
        <f t="shared" si="64"/>
        <v>4000</v>
      </c>
      <c r="I551" s="42"/>
      <c r="J551" s="40" t="b">
        <f>AND(H551=I551)</f>
        <v>0</v>
      </c>
    </row>
    <row r="552" spans="1:10" outlineLevel="1">
      <c r="A552" s="147" t="s">
        <v>457</v>
      </c>
      <c r="B552" s="148"/>
      <c r="C552" s="32">
        <f>SUM(C553:C555)</f>
        <v>4000</v>
      </c>
      <c r="D552" s="32">
        <f>SUM(D553:D555)</f>
        <v>4000</v>
      </c>
      <c r="E552" s="32">
        <f>SUM(E553:E555)</f>
        <v>4000</v>
      </c>
      <c r="H552" s="41">
        <f t="shared" si="64"/>
        <v>4000</v>
      </c>
    </row>
    <row r="553" spans="1:10" outlineLevel="2" collapsed="1">
      <c r="A553" s="6">
        <v>5500</v>
      </c>
      <c r="B553" s="4" t="s">
        <v>458</v>
      </c>
      <c r="C553" s="5">
        <v>4000</v>
      </c>
      <c r="D553" s="5">
        <f t="shared" ref="D553:E555" si="68">C553</f>
        <v>4000</v>
      </c>
      <c r="E553" s="5">
        <f t="shared" si="68"/>
        <v>4000</v>
      </c>
      <c r="H553" s="41">
        <f t="shared" si="64"/>
        <v>4000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3" t="s">
        <v>62</v>
      </c>
      <c r="B559" s="154"/>
      <c r="C559" s="37">
        <f>C560+C716+C725</f>
        <v>406500</v>
      </c>
      <c r="D559" s="37">
        <f>D560+D716+D725</f>
        <v>406500</v>
      </c>
      <c r="E559" s="37">
        <f>E560+E716+E725</f>
        <v>406500</v>
      </c>
      <c r="G559" s="39" t="s">
        <v>62</v>
      </c>
      <c r="H559" s="41">
        <f t="shared" si="64"/>
        <v>406500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356000</v>
      </c>
      <c r="D560" s="36">
        <f>D561+D638+D642+D645</f>
        <v>356000</v>
      </c>
      <c r="E560" s="36">
        <f>E561+E638+E642+E645</f>
        <v>356000</v>
      </c>
      <c r="G560" s="39" t="s">
        <v>61</v>
      </c>
      <c r="H560" s="41">
        <f t="shared" si="64"/>
        <v>356000</v>
      </c>
      <c r="I560" s="42"/>
      <c r="J560" s="40" t="b">
        <f>AND(H560=I560)</f>
        <v>0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356000</v>
      </c>
      <c r="D561" s="38">
        <f>D562+D567+D568+D569+D576+D577+D581+D584+D585+D586+D587+D592+D595+D599+D603+D610+D616+D628</f>
        <v>356000</v>
      </c>
      <c r="E561" s="38">
        <f>E562+E567+E568+E569+E576+E577+E581+E584+E585+E586+E587+E592+E595+E599+E603+E610+E616+E628</f>
        <v>356000</v>
      </c>
      <c r="G561" s="39" t="s">
        <v>595</v>
      </c>
      <c r="H561" s="41">
        <f t="shared" si="64"/>
        <v>356000</v>
      </c>
      <c r="I561" s="42"/>
      <c r="J561" s="40" t="b">
        <f>AND(H561=I561)</f>
        <v>0</v>
      </c>
    </row>
    <row r="562" spans="1:10" outlineLevel="1">
      <c r="A562" s="147" t="s">
        <v>466</v>
      </c>
      <c r="B562" s="148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4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9"/>
        <v>0</v>
      </c>
      <c r="E566" s="5">
        <f t="shared" si="69"/>
        <v>0</v>
      </c>
      <c r="H566" s="41">
        <f t="shared" si="64"/>
        <v>0</v>
      </c>
    </row>
    <row r="567" spans="1:10" outlineLevel="1">
      <c r="A567" s="147" t="s">
        <v>467</v>
      </c>
      <c r="B567" s="148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47" t="s">
        <v>472</v>
      </c>
      <c r="B568" s="148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47" t="s">
        <v>473</v>
      </c>
      <c r="B569" s="148"/>
      <c r="C569" s="32">
        <f>SUM(C570:C575)</f>
        <v>50000</v>
      </c>
      <c r="D569" s="32">
        <f>SUM(D570:D575)</f>
        <v>50000</v>
      </c>
      <c r="E569" s="32">
        <f>SUM(E570:E575)</f>
        <v>50000</v>
      </c>
      <c r="H569" s="41">
        <f t="shared" si="64"/>
        <v>50000</v>
      </c>
    </row>
    <row r="570" spans="1:10" outlineLevel="2">
      <c r="A570" s="7">
        <v>6603</v>
      </c>
      <c r="B570" s="4" t="s">
        <v>474</v>
      </c>
      <c r="C570" s="5">
        <v>50000</v>
      </c>
      <c r="D570" s="5">
        <f>C570</f>
        <v>50000</v>
      </c>
      <c r="E570" s="5">
        <f>D570</f>
        <v>50000</v>
      </c>
      <c r="H570" s="41">
        <f t="shared" si="64"/>
        <v>50000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70"/>
        <v>0</v>
      </c>
      <c r="E572" s="5">
        <f t="shared" si="70"/>
        <v>0</v>
      </c>
      <c r="H572" s="41">
        <f t="shared" si="64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0"/>
        <v>0</v>
      </c>
      <c r="E575" s="5">
        <f t="shared" si="70"/>
        <v>0</v>
      </c>
      <c r="H575" s="41">
        <f t="shared" si="64"/>
        <v>0</v>
      </c>
    </row>
    <row r="576" spans="1:10" outlineLevel="1">
      <c r="A576" s="147" t="s">
        <v>480</v>
      </c>
      <c r="B576" s="148"/>
      <c r="C576" s="32">
        <v>0</v>
      </c>
      <c r="D576" s="32">
        <f>C576</f>
        <v>0</v>
      </c>
      <c r="E576" s="32">
        <f>D576</f>
        <v>0</v>
      </c>
      <c r="H576" s="41">
        <f t="shared" si="64"/>
        <v>0</v>
      </c>
    </row>
    <row r="577" spans="1:8" outlineLevel="1">
      <c r="A577" s="147" t="s">
        <v>481</v>
      </c>
      <c r="B577" s="148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4"/>
        <v>10000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10000</v>
      </c>
      <c r="D580" s="5">
        <f t="shared" si="71"/>
        <v>10000</v>
      </c>
      <c r="E580" s="5">
        <f t="shared" si="71"/>
        <v>10000</v>
      </c>
      <c r="H580" s="41">
        <f t="shared" si="72"/>
        <v>10000</v>
      </c>
    </row>
    <row r="581" spans="1:8" outlineLevel="1">
      <c r="A581" s="147" t="s">
        <v>485</v>
      </c>
      <c r="B581" s="148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2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3">C582</f>
        <v>0</v>
      </c>
      <c r="E582" s="5">
        <f t="shared" si="73"/>
        <v>0</v>
      </c>
      <c r="H582" s="41">
        <f t="shared" si="72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3"/>
        <v>0</v>
      </c>
      <c r="E583" s="5">
        <f t="shared" si="73"/>
        <v>0</v>
      </c>
      <c r="H583" s="41">
        <f t="shared" si="72"/>
        <v>0</v>
      </c>
    </row>
    <row r="584" spans="1:8" outlineLevel="1">
      <c r="A584" s="147" t="s">
        <v>488</v>
      </c>
      <c r="B584" s="148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47" t="s">
        <v>489</v>
      </c>
      <c r="B585" s="148"/>
      <c r="C585" s="32">
        <v>0</v>
      </c>
      <c r="D585" s="32">
        <f t="shared" si="73"/>
        <v>0</v>
      </c>
      <c r="E585" s="32">
        <f t="shared" si="73"/>
        <v>0</v>
      </c>
      <c r="H585" s="41">
        <f t="shared" si="72"/>
        <v>0</v>
      </c>
    </row>
    <row r="586" spans="1:8" outlineLevel="1" collapsed="1">
      <c r="A586" s="147" t="s">
        <v>490</v>
      </c>
      <c r="B586" s="148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47" t="s">
        <v>491</v>
      </c>
      <c r="B587" s="14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2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2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4"/>
        <v>0</v>
      </c>
      <c r="E591" s="5">
        <f t="shared" si="74"/>
        <v>0</v>
      </c>
      <c r="H591" s="41">
        <f t="shared" si="72"/>
        <v>0</v>
      </c>
    </row>
    <row r="592" spans="1:8" outlineLevel="1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47" t="s">
        <v>503</v>
      </c>
      <c r="B599" s="148"/>
      <c r="C599" s="32">
        <f>SUM(C600:C602)</f>
        <v>296000</v>
      </c>
      <c r="D599" s="32">
        <f>SUM(D600:D602)</f>
        <v>296000</v>
      </c>
      <c r="E599" s="32">
        <f>SUM(E600:E602)</f>
        <v>296000</v>
      </c>
      <c r="H599" s="41">
        <f t="shared" si="72"/>
        <v>296000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296000</v>
      </c>
      <c r="D601" s="5">
        <f t="shared" si="76"/>
        <v>296000</v>
      </c>
      <c r="E601" s="5">
        <f t="shared" si="76"/>
        <v>296000</v>
      </c>
      <c r="H601" s="41">
        <f t="shared" si="72"/>
        <v>296000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6"/>
        <v>0</v>
      </c>
      <c r="E602" s="5">
        <f t="shared" si="76"/>
        <v>0</v>
      </c>
      <c r="H602" s="41">
        <f t="shared" si="72"/>
        <v>0</v>
      </c>
    </row>
    <row r="603" spans="1:8" outlineLevel="1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2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8"/>
        <v>0</v>
      </c>
      <c r="E613" s="5">
        <f t="shared" si="78"/>
        <v>0</v>
      </c>
      <c r="H613" s="41">
        <f t="shared" si="72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2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9"/>
        <v>0</v>
      </c>
      <c r="E620" s="5">
        <f t="shared" si="79"/>
        <v>0</v>
      </c>
      <c r="H620" s="41">
        <f t="shared" si="72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47" t="s">
        <v>531</v>
      </c>
      <c r="B628" s="148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47" t="s">
        <v>542</v>
      </c>
      <c r="B639" s="148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47" t="s">
        <v>543</v>
      </c>
      <c r="B640" s="148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47" t="s">
        <v>544</v>
      </c>
      <c r="B641" s="148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51" t="s">
        <v>545</v>
      </c>
      <c r="B642" s="15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47" t="s">
        <v>547</v>
      </c>
      <c r="B644" s="148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47" t="s">
        <v>550</v>
      </c>
      <c r="B651" s="148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47" t="s">
        <v>551</v>
      </c>
      <c r="B652" s="148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47" t="s">
        <v>553</v>
      </c>
      <c r="B660" s="148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47" t="s">
        <v>556</v>
      </c>
      <c r="B668" s="148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47" t="s">
        <v>557</v>
      </c>
      <c r="B669" s="148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47" t="s">
        <v>558</v>
      </c>
      <c r="B670" s="148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47" t="s">
        <v>566</v>
      </c>
      <c r="B712" s="148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47" t="s">
        <v>567</v>
      </c>
      <c r="B713" s="148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47" t="s">
        <v>568</v>
      </c>
      <c r="B714" s="148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47" t="s">
        <v>569</v>
      </c>
      <c r="B715" s="148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49" t="s">
        <v>570</v>
      </c>
      <c r="B716" s="150"/>
      <c r="C716" s="36">
        <f>C717</f>
        <v>50500</v>
      </c>
      <c r="D716" s="36">
        <f>D717</f>
        <v>50500</v>
      </c>
      <c r="E716" s="36">
        <f>E717</f>
        <v>50500</v>
      </c>
      <c r="G716" s="39" t="s">
        <v>66</v>
      </c>
      <c r="H716" s="41">
        <f t="shared" si="93"/>
        <v>50500</v>
      </c>
      <c r="I716" s="42"/>
      <c r="J716" s="40" t="b">
        <f>AND(H716=I716)</f>
        <v>0</v>
      </c>
    </row>
    <row r="717" spans="1:10">
      <c r="A717" s="151" t="s">
        <v>571</v>
      </c>
      <c r="B717" s="152"/>
      <c r="C717" s="33">
        <f>C718+C722</f>
        <v>50500</v>
      </c>
      <c r="D717" s="33">
        <f>D718+D722</f>
        <v>50500</v>
      </c>
      <c r="E717" s="33">
        <f>E718+E722</f>
        <v>50500</v>
      </c>
      <c r="G717" s="39" t="s">
        <v>599</v>
      </c>
      <c r="H717" s="41">
        <f t="shared" si="93"/>
        <v>50500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50500</v>
      </c>
      <c r="D718" s="31">
        <f>SUM(D719:D721)</f>
        <v>50500</v>
      </c>
      <c r="E718" s="31">
        <f>SUM(E719:E721)</f>
        <v>50500</v>
      </c>
      <c r="H718" s="41">
        <f t="shared" si="93"/>
        <v>50500</v>
      </c>
    </row>
    <row r="719" spans="1:10" ht="15" customHeight="1" outlineLevel="2">
      <c r="A719" s="6">
        <v>10950</v>
      </c>
      <c r="B719" s="4" t="s">
        <v>572</v>
      </c>
      <c r="C719" s="5">
        <v>50500</v>
      </c>
      <c r="D719" s="5">
        <f>C719</f>
        <v>50500</v>
      </c>
      <c r="E719" s="5">
        <f>D719</f>
        <v>50500</v>
      </c>
      <c r="H719" s="41">
        <f t="shared" si="93"/>
        <v>50500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5:E10 C154:E162 C164:E169 C171:E176 C62:E66 C12:E37 C254:C255 C136:E151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C554" zoomScale="145" zoomScaleNormal="145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47" customWidth="1"/>
    <col min="3" max="3" width="28.7265625" customWidth="1"/>
    <col min="4" max="4" width="21" customWidth="1"/>
    <col min="5" max="5" width="20.7265625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1" t="s">
        <v>30</v>
      </c>
      <c r="B1" s="161"/>
      <c r="C1" s="161"/>
      <c r="D1" s="141" t="s">
        <v>853</v>
      </c>
      <c r="E1" s="141" t="s">
        <v>852</v>
      </c>
      <c r="G1" s="43" t="s">
        <v>31</v>
      </c>
      <c r="H1" s="44">
        <f>C2+C114</f>
        <v>696000</v>
      </c>
      <c r="I1" s="45"/>
      <c r="J1" s="46" t="b">
        <f>AND(H1=I1)</f>
        <v>0</v>
      </c>
    </row>
    <row r="2" spans="1:14">
      <c r="A2" s="169" t="s">
        <v>60</v>
      </c>
      <c r="B2" s="169"/>
      <c r="C2" s="26">
        <f>C3+C67</f>
        <v>440000</v>
      </c>
      <c r="D2" s="26">
        <v>558477.11100000003</v>
      </c>
      <c r="E2" s="26">
        <v>558477.11100000003</v>
      </c>
      <c r="G2" s="39" t="s">
        <v>60</v>
      </c>
      <c r="H2" s="41">
        <f>C2</f>
        <v>440000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112200</v>
      </c>
      <c r="D3" s="23">
        <f>D4+D11+D38+D61</f>
        <v>112200</v>
      </c>
      <c r="E3" s="23">
        <f>E4+E11+E38+E61</f>
        <v>112200</v>
      </c>
      <c r="G3" s="39" t="s">
        <v>57</v>
      </c>
      <c r="H3" s="41">
        <f t="shared" ref="H3:H66" si="0">C3</f>
        <v>112200</v>
      </c>
      <c r="I3" s="42"/>
      <c r="J3" s="40" t="b">
        <f>AND(H3=I3)</f>
        <v>0</v>
      </c>
    </row>
    <row r="4" spans="1:14" ht="15" customHeight="1">
      <c r="A4" s="162" t="s">
        <v>124</v>
      </c>
      <c r="B4" s="163"/>
      <c r="C4" s="21">
        <f>SUM(C5:C10)</f>
        <v>42300</v>
      </c>
      <c r="D4" s="21">
        <f>SUM(D5:D10)</f>
        <v>42300</v>
      </c>
      <c r="E4" s="21">
        <f>SUM(E5:E10)</f>
        <v>42300</v>
      </c>
      <c r="F4" s="17"/>
      <c r="G4" s="39" t="s">
        <v>53</v>
      </c>
      <c r="H4" s="41">
        <f t="shared" si="0"/>
        <v>42300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</v>
      </c>
      <c r="D5" s="2">
        <f>C5</f>
        <v>14000</v>
      </c>
      <c r="E5" s="2">
        <f>D5</f>
        <v>14000</v>
      </c>
      <c r="F5" s="17"/>
      <c r="G5" s="17"/>
      <c r="H5" s="41">
        <f t="shared" si="0"/>
        <v>14000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7"/>
      <c r="G6" s="17"/>
      <c r="H6" s="41">
        <f t="shared" si="0"/>
        <v>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</v>
      </c>
      <c r="D7" s="2">
        <f t="shared" si="1"/>
        <v>17000</v>
      </c>
      <c r="E7" s="2">
        <f t="shared" si="1"/>
        <v>17000</v>
      </c>
      <c r="F7" s="17"/>
      <c r="G7" s="17"/>
      <c r="H7" s="41">
        <f t="shared" si="0"/>
        <v>17000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</v>
      </c>
      <c r="D8" s="2">
        <f t="shared" si="1"/>
        <v>6000</v>
      </c>
      <c r="E8" s="2">
        <f t="shared" si="1"/>
        <v>6000</v>
      </c>
      <c r="F8" s="17"/>
      <c r="G8" s="17"/>
      <c r="H8" s="41">
        <f t="shared" si="0"/>
        <v>6000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2" t="s">
        <v>125</v>
      </c>
      <c r="B11" s="163"/>
      <c r="C11" s="21">
        <f>SUM(C12:C37)</f>
        <v>35800</v>
      </c>
      <c r="D11" s="21">
        <f>SUM(D12:D37)</f>
        <v>35800</v>
      </c>
      <c r="E11" s="21">
        <f>SUM(E12:E37)</f>
        <v>35800</v>
      </c>
      <c r="F11" s="17"/>
      <c r="G11" s="39" t="s">
        <v>54</v>
      </c>
      <c r="H11" s="41">
        <f t="shared" si="0"/>
        <v>35800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33000</v>
      </c>
      <c r="D12" s="2">
        <f>C12</f>
        <v>33000</v>
      </c>
      <c r="E12" s="2">
        <f>D12</f>
        <v>33000</v>
      </c>
      <c r="H12" s="41">
        <f t="shared" si="0"/>
        <v>33000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500</v>
      </c>
      <c r="D29" s="2">
        <f t="shared" ref="D29:E37" si="3">C29</f>
        <v>500</v>
      </c>
      <c r="E29" s="2">
        <f t="shared" si="3"/>
        <v>500</v>
      </c>
      <c r="H29" s="41">
        <f t="shared" si="0"/>
        <v>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1500</v>
      </c>
      <c r="D32" s="2">
        <f t="shared" si="3"/>
        <v>1500</v>
      </c>
      <c r="E32" s="2">
        <f t="shared" si="3"/>
        <v>1500</v>
      </c>
      <c r="H32" s="41">
        <f t="shared" si="0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1">
        <f t="shared" si="0"/>
        <v>500</v>
      </c>
    </row>
    <row r="35" spans="1:10" outlineLevel="1">
      <c r="A35" s="3">
        <v>2405</v>
      </c>
      <c r="B35" s="1" t="s">
        <v>8</v>
      </c>
      <c r="C35" s="2">
        <v>100</v>
      </c>
      <c r="D35" s="2">
        <f t="shared" si="3"/>
        <v>100</v>
      </c>
      <c r="E35" s="2">
        <f t="shared" si="3"/>
        <v>100</v>
      </c>
      <c r="H35" s="41">
        <f t="shared" si="0"/>
        <v>100</v>
      </c>
    </row>
    <row r="36" spans="1:10" outlineLevel="1">
      <c r="A36" s="3">
        <v>2406</v>
      </c>
      <c r="B36" s="1" t="s">
        <v>9</v>
      </c>
      <c r="C36" s="2">
        <v>200</v>
      </c>
      <c r="D36" s="2">
        <f t="shared" si="3"/>
        <v>200</v>
      </c>
      <c r="E36" s="2">
        <f t="shared" si="3"/>
        <v>200</v>
      </c>
      <c r="H36" s="41">
        <f t="shared" si="0"/>
        <v>200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2" t="s">
        <v>145</v>
      </c>
      <c r="B38" s="163"/>
      <c r="C38" s="21">
        <f>SUM(C39:C60)</f>
        <v>34100</v>
      </c>
      <c r="D38" s="21">
        <f>SUM(D39:D60)</f>
        <v>34100</v>
      </c>
      <c r="E38" s="21">
        <f>SUM(E39:E60)</f>
        <v>34100</v>
      </c>
      <c r="G38" s="39" t="s">
        <v>55</v>
      </c>
      <c r="H38" s="41">
        <f t="shared" si="0"/>
        <v>34100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</v>
      </c>
      <c r="D39" s="2">
        <f>C39</f>
        <v>2500</v>
      </c>
      <c r="E39" s="2">
        <f>D39</f>
        <v>2500</v>
      </c>
      <c r="H39" s="41">
        <f t="shared" si="0"/>
        <v>2500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5600</v>
      </c>
      <c r="D53" s="2">
        <f t="shared" si="4"/>
        <v>5600</v>
      </c>
      <c r="E53" s="2">
        <f t="shared" si="4"/>
        <v>5600</v>
      </c>
      <c r="H53" s="41">
        <f t="shared" si="0"/>
        <v>5600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9000</v>
      </c>
      <c r="D55" s="2">
        <f t="shared" si="4"/>
        <v>9000</v>
      </c>
      <c r="E55" s="2">
        <f t="shared" si="4"/>
        <v>9000</v>
      </c>
      <c r="H55" s="41">
        <f t="shared" si="0"/>
        <v>9000</v>
      </c>
    </row>
    <row r="56" spans="1:10" outlineLevel="1">
      <c r="A56" s="20">
        <v>3303</v>
      </c>
      <c r="B56" s="20" t="s">
        <v>154</v>
      </c>
      <c r="C56" s="2">
        <v>9000</v>
      </c>
      <c r="D56" s="2">
        <f t="shared" ref="D56:E60" si="5">C56</f>
        <v>9000</v>
      </c>
      <c r="E56" s="2">
        <f t="shared" si="5"/>
        <v>9000</v>
      </c>
      <c r="H56" s="41">
        <f t="shared" si="0"/>
        <v>9000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4" t="s">
        <v>579</v>
      </c>
      <c r="B67" s="164"/>
      <c r="C67" s="25">
        <f>C97+C68</f>
        <v>327800</v>
      </c>
      <c r="D67" s="25">
        <f>D97+D68</f>
        <v>327800</v>
      </c>
      <c r="E67" s="25">
        <f>E97+E68</f>
        <v>327800</v>
      </c>
      <c r="G67" s="39" t="s">
        <v>59</v>
      </c>
      <c r="H67" s="41">
        <f t="shared" ref="H67:H130" si="7">C67</f>
        <v>327800</v>
      </c>
      <c r="I67" s="42"/>
      <c r="J67" s="40" t="b">
        <f>AND(H67=I67)</f>
        <v>0</v>
      </c>
    </row>
    <row r="68" spans="1:10">
      <c r="A68" s="162" t="s">
        <v>163</v>
      </c>
      <c r="B68" s="163"/>
      <c r="C68" s="21">
        <f>SUM(C69:C96)</f>
        <v>47000</v>
      </c>
      <c r="D68" s="21">
        <f>SUM(D69:D96)</f>
        <v>47000</v>
      </c>
      <c r="E68" s="21">
        <f>SUM(E69:E96)</f>
        <v>47000</v>
      </c>
      <c r="G68" s="39" t="s">
        <v>56</v>
      </c>
      <c r="H68" s="41">
        <f t="shared" si="7"/>
        <v>47000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>
        <v>4500</v>
      </c>
      <c r="D80" s="2">
        <f t="shared" si="8"/>
        <v>4500</v>
      </c>
      <c r="E80" s="2">
        <f t="shared" si="8"/>
        <v>4500</v>
      </c>
      <c r="H80" s="41">
        <f t="shared" si="7"/>
        <v>4500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>
        <v>500</v>
      </c>
      <c r="D89" s="2">
        <f t="shared" si="9"/>
        <v>500</v>
      </c>
      <c r="E89" s="2">
        <f t="shared" si="9"/>
        <v>500</v>
      </c>
      <c r="H89" s="41">
        <f t="shared" si="7"/>
        <v>500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12000</v>
      </c>
      <c r="D91" s="2">
        <f t="shared" si="9"/>
        <v>12000</v>
      </c>
      <c r="E91" s="2">
        <f t="shared" si="9"/>
        <v>12000</v>
      </c>
      <c r="H91" s="41">
        <f t="shared" si="7"/>
        <v>12000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15000</v>
      </c>
      <c r="D95" s="2">
        <f t="shared" si="9"/>
        <v>15000</v>
      </c>
      <c r="E95" s="2">
        <f t="shared" si="9"/>
        <v>15000</v>
      </c>
      <c r="H95" s="41">
        <f t="shared" si="7"/>
        <v>15000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280800</v>
      </c>
      <c r="D97" s="21">
        <f>SUM(D98:D113)</f>
        <v>280800</v>
      </c>
      <c r="E97" s="21">
        <f>SUM(E98:E113)</f>
        <v>280800</v>
      </c>
      <c r="G97" s="39" t="s">
        <v>58</v>
      </c>
      <c r="H97" s="41">
        <f t="shared" si="7"/>
        <v>280800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  <c r="H98" s="41">
        <f t="shared" si="7"/>
        <v>220000</v>
      </c>
    </row>
    <row r="99" spans="1:10" ht="15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customHeight="1" outlineLevel="1">
      <c r="A100" s="3">
        <v>6003</v>
      </c>
      <c r="B100" s="1" t="s">
        <v>186</v>
      </c>
      <c r="C100" s="2">
        <v>10000</v>
      </c>
      <c r="D100" s="2">
        <f t="shared" si="10"/>
        <v>10000</v>
      </c>
      <c r="E100" s="2">
        <f t="shared" si="10"/>
        <v>10000</v>
      </c>
      <c r="H100" s="41">
        <f t="shared" si="7"/>
        <v>10000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</v>
      </c>
      <c r="D103" s="2">
        <f t="shared" si="10"/>
        <v>200</v>
      </c>
      <c r="E103" s="2">
        <f t="shared" si="10"/>
        <v>200</v>
      </c>
      <c r="H103" s="41">
        <f t="shared" si="7"/>
        <v>200</v>
      </c>
    </row>
    <row r="104" spans="1:10" ht="15" customHeight="1" outlineLevel="1">
      <c r="A104" s="3">
        <v>6007</v>
      </c>
      <c r="B104" s="1" t="s">
        <v>27</v>
      </c>
      <c r="C104" s="2">
        <v>200</v>
      </c>
      <c r="D104" s="2">
        <f t="shared" si="10"/>
        <v>200</v>
      </c>
      <c r="E104" s="2">
        <f t="shared" si="10"/>
        <v>200</v>
      </c>
      <c r="H104" s="41">
        <f t="shared" si="7"/>
        <v>200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300</v>
      </c>
      <c r="D106" s="2">
        <f t="shared" si="10"/>
        <v>300</v>
      </c>
      <c r="E106" s="2">
        <f t="shared" si="10"/>
        <v>300</v>
      </c>
      <c r="H106" s="41">
        <f t="shared" si="7"/>
        <v>300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</v>
      </c>
      <c r="D113" s="2">
        <f t="shared" si="10"/>
        <v>100</v>
      </c>
      <c r="E113" s="2">
        <f t="shared" si="10"/>
        <v>100</v>
      </c>
      <c r="H113" s="41">
        <f t="shared" si="7"/>
        <v>100</v>
      </c>
    </row>
    <row r="114" spans="1:10">
      <c r="A114" s="165" t="s">
        <v>62</v>
      </c>
      <c r="B114" s="166"/>
      <c r="C114" s="26">
        <f>C115+C152+C177</f>
        <v>256000</v>
      </c>
      <c r="D114" s="26">
        <v>297691.77500000002</v>
      </c>
      <c r="E114" s="26">
        <v>297691.77500000002</v>
      </c>
      <c r="G114" s="39" t="s">
        <v>62</v>
      </c>
      <c r="H114" s="41">
        <f t="shared" si="7"/>
        <v>256000</v>
      </c>
      <c r="I114" s="42"/>
      <c r="J114" s="40" t="b">
        <f>AND(H114=I114)</f>
        <v>0</v>
      </c>
    </row>
    <row r="115" spans="1:10">
      <c r="A115" s="167" t="s">
        <v>580</v>
      </c>
      <c r="B115" s="168"/>
      <c r="C115" s="23">
        <f>C116+C135</f>
        <v>206000</v>
      </c>
      <c r="D115" s="23">
        <f>D116+D135</f>
        <v>206000</v>
      </c>
      <c r="E115" s="23">
        <f>E116+E135</f>
        <v>206000</v>
      </c>
      <c r="G115" s="39" t="s">
        <v>61</v>
      </c>
      <c r="H115" s="41">
        <f t="shared" si="7"/>
        <v>206000</v>
      </c>
      <c r="I115" s="42"/>
      <c r="J115" s="40" t="b">
        <f>AND(H115=I115)</f>
        <v>0</v>
      </c>
    </row>
    <row r="116" spans="1:10" ht="15" customHeight="1">
      <c r="A116" s="162" t="s">
        <v>195</v>
      </c>
      <c r="B116" s="163"/>
      <c r="C116" s="21">
        <f>C117+C120+C123+C126+C129+C132</f>
        <v>177000</v>
      </c>
      <c r="D116" s="21">
        <f>D117+D120+D123+D126+D129+D132</f>
        <v>177000</v>
      </c>
      <c r="E116" s="21">
        <f>E117+E120+E123+E126+E129+E132</f>
        <v>177000</v>
      </c>
      <c r="G116" s="39" t="s">
        <v>583</v>
      </c>
      <c r="H116" s="41">
        <f t="shared" si="7"/>
        <v>177000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177000</v>
      </c>
      <c r="D117" s="2">
        <f>D118+D119</f>
        <v>177000</v>
      </c>
      <c r="E117" s="2">
        <f>E118+E119</f>
        <v>177000</v>
      </c>
      <c r="H117" s="41">
        <f t="shared" si="7"/>
        <v>177000</v>
      </c>
    </row>
    <row r="118" spans="1:10" ht="15" customHeight="1" outlineLevel="2">
      <c r="A118" s="130"/>
      <c r="B118" s="129" t="s">
        <v>855</v>
      </c>
      <c r="C118" s="128">
        <v>167000</v>
      </c>
      <c r="D118" s="128">
        <f>C118</f>
        <v>167000</v>
      </c>
      <c r="E118" s="128">
        <f>D118</f>
        <v>167000</v>
      </c>
      <c r="H118" s="41">
        <f t="shared" si="7"/>
        <v>167000</v>
      </c>
    </row>
    <row r="119" spans="1:10" ht="15" customHeight="1" outlineLevel="2">
      <c r="A119" s="130"/>
      <c r="B119" s="129" t="s">
        <v>860</v>
      </c>
      <c r="C119" s="128">
        <v>10000</v>
      </c>
      <c r="D119" s="128">
        <f>C119</f>
        <v>10000</v>
      </c>
      <c r="E119" s="128">
        <f>D119</f>
        <v>10000</v>
      </c>
      <c r="H119" s="41">
        <f t="shared" si="7"/>
        <v>10000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2" t="s">
        <v>202</v>
      </c>
      <c r="B135" s="163"/>
      <c r="C135" s="21">
        <f>C136+C140+C143+C146+C149</f>
        <v>29000</v>
      </c>
      <c r="D135" s="21">
        <f>D136+D140+D143+D146+D149</f>
        <v>29000</v>
      </c>
      <c r="E135" s="21">
        <f>E136+E140+E143+E146+E149</f>
        <v>29000</v>
      </c>
      <c r="G135" s="39" t="s">
        <v>584</v>
      </c>
      <c r="H135" s="41">
        <f t="shared" si="11"/>
        <v>29000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29000</v>
      </c>
      <c r="D136" s="2">
        <f>D137+D138+D139</f>
        <v>29000</v>
      </c>
      <c r="E136" s="2">
        <f>E137+E138+E139</f>
        <v>29000</v>
      </c>
      <c r="H136" s="41">
        <f t="shared" si="11"/>
        <v>29000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10000</v>
      </c>
      <c r="D138" s="128">
        <f t="shared" ref="D138:E139" si="12">C138</f>
        <v>10000</v>
      </c>
      <c r="E138" s="128">
        <f t="shared" si="12"/>
        <v>10000</v>
      </c>
      <c r="H138" s="41">
        <f t="shared" si="11"/>
        <v>10000</v>
      </c>
    </row>
    <row r="139" spans="1:10" ht="15" customHeight="1" outlineLevel="2">
      <c r="A139" s="130"/>
      <c r="B139" s="129" t="s">
        <v>861</v>
      </c>
      <c r="C139" s="128">
        <v>19000</v>
      </c>
      <c r="D139" s="128">
        <f t="shared" si="12"/>
        <v>19000</v>
      </c>
      <c r="E139" s="128">
        <f t="shared" si="12"/>
        <v>19000</v>
      </c>
      <c r="H139" s="41">
        <f t="shared" si="11"/>
        <v>19000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7" t="s">
        <v>581</v>
      </c>
      <c r="B152" s="168"/>
      <c r="C152" s="23">
        <f>C153+C163+C170</f>
        <v>50000</v>
      </c>
      <c r="D152" s="23">
        <f>D153+D163+D170</f>
        <v>50000</v>
      </c>
      <c r="E152" s="23">
        <f>E153+E163+E170</f>
        <v>50000</v>
      </c>
      <c r="G152" s="39" t="s">
        <v>66</v>
      </c>
      <c r="H152" s="41">
        <f t="shared" si="11"/>
        <v>50000</v>
      </c>
      <c r="I152" s="42"/>
      <c r="J152" s="40" t="b">
        <f>AND(H152=I152)</f>
        <v>0</v>
      </c>
    </row>
    <row r="153" spans="1:10">
      <c r="A153" s="162" t="s">
        <v>208</v>
      </c>
      <c r="B153" s="163"/>
      <c r="C153" s="21">
        <f>C154+C157+C160</f>
        <v>50000</v>
      </c>
      <c r="D153" s="21">
        <f>D154+D157+D160</f>
        <v>50000</v>
      </c>
      <c r="E153" s="21">
        <f>E154+E157+E160</f>
        <v>50000</v>
      </c>
      <c r="G153" s="39" t="s">
        <v>585</v>
      </c>
      <c r="H153" s="41">
        <f t="shared" si="11"/>
        <v>50000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50000</v>
      </c>
      <c r="D154" s="2">
        <f>D155+D156</f>
        <v>50000</v>
      </c>
      <c r="E154" s="2">
        <f>E155+E156</f>
        <v>50000</v>
      </c>
      <c r="H154" s="41">
        <f t="shared" si="11"/>
        <v>50000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>
        <v>50000</v>
      </c>
      <c r="D156" s="128">
        <f>C156</f>
        <v>50000</v>
      </c>
      <c r="E156" s="128">
        <f>D156</f>
        <v>50000</v>
      </c>
      <c r="H156" s="41">
        <f t="shared" si="11"/>
        <v>50000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9" t="s">
        <v>843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61" t="s">
        <v>67</v>
      </c>
      <c r="B256" s="161"/>
      <c r="C256" s="161"/>
      <c r="D256" s="141" t="s">
        <v>853</v>
      </c>
      <c r="E256" s="141" t="s">
        <v>852</v>
      </c>
      <c r="G256" s="47" t="s">
        <v>589</v>
      </c>
      <c r="H256" s="48">
        <f>C257+C559</f>
        <v>696000</v>
      </c>
      <c r="I256" s="49"/>
      <c r="J256" s="50" t="b">
        <f>AND(H256=I256)</f>
        <v>0</v>
      </c>
    </row>
    <row r="257" spans="1:10">
      <c r="A257" s="153" t="s">
        <v>60</v>
      </c>
      <c r="B257" s="154"/>
      <c r="C257" s="37">
        <f>C258+C550</f>
        <v>437000</v>
      </c>
      <c r="D257" s="37">
        <v>555477.11100000003</v>
      </c>
      <c r="E257" s="37">
        <v>555477.11100000003</v>
      </c>
      <c r="G257" s="39" t="s">
        <v>60</v>
      </c>
      <c r="H257" s="41">
        <f>C257</f>
        <v>437000</v>
      </c>
      <c r="I257" s="42"/>
      <c r="J257" s="40" t="b">
        <f>AND(H257=I257)</f>
        <v>0</v>
      </c>
    </row>
    <row r="258" spans="1:10">
      <c r="A258" s="149" t="s">
        <v>266</v>
      </c>
      <c r="B258" s="150"/>
      <c r="C258" s="36">
        <f>C259+C339+C483+C547</f>
        <v>436000</v>
      </c>
      <c r="D258" s="36">
        <f>D259+D339+D483+D547</f>
        <v>272000</v>
      </c>
      <c r="E258" s="36">
        <f>E259+E339+E483+E547</f>
        <v>272000</v>
      </c>
      <c r="G258" s="39" t="s">
        <v>57</v>
      </c>
      <c r="H258" s="41">
        <f t="shared" ref="H258:H321" si="21">C258</f>
        <v>436000</v>
      </c>
      <c r="I258" s="42"/>
      <c r="J258" s="40" t="b">
        <f>AND(H258=I258)</f>
        <v>0</v>
      </c>
    </row>
    <row r="259" spans="1:10">
      <c r="A259" s="151" t="s">
        <v>267</v>
      </c>
      <c r="B259" s="152"/>
      <c r="C259" s="33">
        <f>C260+C263+C314</f>
        <v>240720</v>
      </c>
      <c r="D259" s="33">
        <f>D260+D263+D314</f>
        <v>76720</v>
      </c>
      <c r="E259" s="33">
        <f>E260+E263+E314</f>
        <v>76720</v>
      </c>
      <c r="G259" s="39" t="s">
        <v>590</v>
      </c>
      <c r="H259" s="41">
        <f t="shared" si="21"/>
        <v>240720</v>
      </c>
      <c r="I259" s="42"/>
      <c r="J259" s="40" t="b">
        <f>AND(H259=I259)</f>
        <v>0</v>
      </c>
    </row>
    <row r="260" spans="1:10" outlineLevel="1">
      <c r="A260" s="147" t="s">
        <v>268</v>
      </c>
      <c r="B260" s="148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>
        <v>720</v>
      </c>
      <c r="D262" s="5">
        <f>C262</f>
        <v>720</v>
      </c>
      <c r="E262" s="5">
        <f>D262</f>
        <v>720</v>
      </c>
      <c r="H262" s="41">
        <f t="shared" si="21"/>
        <v>720</v>
      </c>
    </row>
    <row r="263" spans="1:10" outlineLevel="1">
      <c r="A263" s="147" t="s">
        <v>269</v>
      </c>
      <c r="B263" s="148"/>
      <c r="C263" s="32">
        <f>C264+C265+C289+C296+C298+C302+C305+C308+C313</f>
        <v>240000</v>
      </c>
      <c r="D263" s="32">
        <f>D264+D265+D289+D296+D298+D302+D305+D308+D313</f>
        <v>76000</v>
      </c>
      <c r="E263" s="32">
        <f>E264+E265+E289+E296+E298+E302+E305+E308+E313</f>
        <v>76000</v>
      </c>
      <c r="H263" s="41">
        <f t="shared" si="21"/>
        <v>240000</v>
      </c>
    </row>
    <row r="264" spans="1:10" outlineLevel="2">
      <c r="A264" s="6">
        <v>1101</v>
      </c>
      <c r="B264" s="4" t="s">
        <v>34</v>
      </c>
      <c r="C264" s="5">
        <v>76000</v>
      </c>
      <c r="D264" s="5">
        <f>C264</f>
        <v>76000</v>
      </c>
      <c r="E264" s="5">
        <f>D264</f>
        <v>76000</v>
      </c>
      <c r="H264" s="41">
        <f t="shared" si="21"/>
        <v>76000</v>
      </c>
    </row>
    <row r="265" spans="1:10" outlineLevel="2">
      <c r="A265" s="6">
        <v>1101</v>
      </c>
      <c r="B265" s="4" t="s">
        <v>35</v>
      </c>
      <c r="C265" s="5">
        <v>119000</v>
      </c>
      <c r="D265" s="5">
        <f>SUM(D266:D288)</f>
        <v>0</v>
      </c>
      <c r="E265" s="5">
        <f>SUM(E266:E288)</f>
        <v>0</v>
      </c>
      <c r="H265" s="41">
        <f t="shared" si="21"/>
        <v>119000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5000</v>
      </c>
      <c r="D289" s="5">
        <f>SUM(D290:D295)</f>
        <v>0</v>
      </c>
      <c r="E289" s="5">
        <f>SUM(E290:E295)</f>
        <v>0</v>
      </c>
      <c r="H289" s="41">
        <f t="shared" si="21"/>
        <v>5000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8100</v>
      </c>
      <c r="D298" s="5">
        <f>SUM(D299:D301)</f>
        <v>0</v>
      </c>
      <c r="E298" s="5">
        <f>SUM(E299:E301)</f>
        <v>0</v>
      </c>
      <c r="H298" s="41">
        <f t="shared" si="21"/>
        <v>8100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600</v>
      </c>
      <c r="D302" s="5">
        <f>SUM(D303:D304)</f>
        <v>0</v>
      </c>
      <c r="E302" s="5">
        <f>SUM(E303:E304)</f>
        <v>0</v>
      </c>
      <c r="H302" s="41">
        <f t="shared" si="21"/>
        <v>600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2000</v>
      </c>
      <c r="D305" s="5">
        <f>SUM(D306:D307)</f>
        <v>0</v>
      </c>
      <c r="E305" s="5">
        <f>SUM(E306:E307)</f>
        <v>0</v>
      </c>
      <c r="H305" s="41">
        <f t="shared" si="21"/>
        <v>2000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29000</v>
      </c>
      <c r="D308" s="5">
        <f>SUM(D309:D312)</f>
        <v>0</v>
      </c>
      <c r="E308" s="5">
        <f>SUM(E309:E312)</f>
        <v>0</v>
      </c>
      <c r="H308" s="41">
        <f t="shared" si="21"/>
        <v>29000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7" t="s">
        <v>601</v>
      </c>
      <c r="B314" s="148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1" t="s">
        <v>270</v>
      </c>
      <c r="B339" s="152"/>
      <c r="C339" s="33">
        <f>C340+C444+C482</f>
        <v>184800</v>
      </c>
      <c r="D339" s="33">
        <f>D340+D444+D482</f>
        <v>184800</v>
      </c>
      <c r="E339" s="33">
        <f>E340+E444+E482</f>
        <v>184800</v>
      </c>
      <c r="G339" s="39" t="s">
        <v>591</v>
      </c>
      <c r="H339" s="41">
        <f t="shared" si="28"/>
        <v>184800</v>
      </c>
      <c r="I339" s="42"/>
      <c r="J339" s="40" t="b">
        <f>AND(H339=I339)</f>
        <v>0</v>
      </c>
    </row>
    <row r="340" spans="1:10" outlineLevel="1">
      <c r="A340" s="147" t="s">
        <v>271</v>
      </c>
      <c r="B340" s="148"/>
      <c r="C340" s="32">
        <f>C341+C342+C343+C344+C347+C348+C353+C356+C357+C362+C367+C368+C371+C372+C373+C376+C377+C378+C382+C388+C391+C392+C395+C398+C399+C404+C407+C408+C409+C412+C415+C416+C419+C420+C421+C422+C429+C443</f>
        <v>171400</v>
      </c>
      <c r="D340" s="32">
        <f>D341+D342+D343+D344+D347+D348+D353+D356+D357+D362+D367+BH290668+D371+D372+D373+D376+D377+D378+D382+D388+D391+D392+D395+D398+D399+D404+D407+D408+D409+D412+D415+D416+D419+D420+D421+D422+D429+D443</f>
        <v>171400</v>
      </c>
      <c r="E340" s="32">
        <f>E341+E342+E343+E344+E347+E348+E353+E356+E357+E362+E367+BI290668+E371+E372+E373+E376+E377+E378+E382+E388+E391+E392+E395+E398+E399+E404+E407+E408+E409+E412+E415+E416+E419+E420+E421+E422+E429+E443</f>
        <v>171400</v>
      </c>
      <c r="H340" s="41">
        <f t="shared" si="28"/>
        <v>171400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f t="shared" si="31"/>
        <v>40000</v>
      </c>
      <c r="E343" s="5">
        <f t="shared" si="31"/>
        <v>40000</v>
      </c>
      <c r="H343" s="41">
        <f t="shared" si="28"/>
        <v>40000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2">C345</f>
        <v>6000</v>
      </c>
      <c r="E345" s="30">
        <f t="shared" si="32"/>
        <v>6000</v>
      </c>
      <c r="H345" s="41">
        <f t="shared" si="28"/>
        <v>6000</v>
      </c>
    </row>
    <row r="346" spans="1:10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25000</v>
      </c>
      <c r="D348" s="5">
        <f>SUM(D349:D352)</f>
        <v>25000</v>
      </c>
      <c r="E348" s="5">
        <f>SUM(E349:E352)</f>
        <v>25000</v>
      </c>
      <c r="H348" s="41">
        <f t="shared" si="28"/>
        <v>25000</v>
      </c>
    </row>
    <row r="349" spans="1:10" outlineLevel="3">
      <c r="A349" s="29"/>
      <c r="B349" s="28" t="s">
        <v>278</v>
      </c>
      <c r="C349" s="30">
        <v>25000</v>
      </c>
      <c r="D349" s="30">
        <f>C349</f>
        <v>25000</v>
      </c>
      <c r="E349" s="30">
        <f>D349</f>
        <v>25000</v>
      </c>
      <c r="H349" s="41">
        <f t="shared" si="28"/>
        <v>25000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  <c r="H353" s="41">
        <f t="shared" si="28"/>
        <v>400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outlineLevel="2">
      <c r="A357" s="6">
        <v>2201</v>
      </c>
      <c r="B357" s="4" t="s">
        <v>285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1">
        <f t="shared" si="28"/>
        <v>2000</v>
      </c>
    </row>
    <row r="358" spans="1:8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  <c r="H358" s="41">
        <f t="shared" si="28"/>
        <v>2000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17000</v>
      </c>
      <c r="D362" s="5">
        <f>SUM(D363:D366)</f>
        <v>17000</v>
      </c>
      <c r="E362" s="5">
        <f>SUM(E363:E366)</f>
        <v>17000</v>
      </c>
      <c r="H362" s="41">
        <f t="shared" si="28"/>
        <v>17000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16000</v>
      </c>
      <c r="D364" s="30">
        <f t="shared" ref="D364:E366" si="36">C364</f>
        <v>16000</v>
      </c>
      <c r="E364" s="30">
        <f t="shared" si="36"/>
        <v>16000</v>
      </c>
      <c r="H364" s="41">
        <f t="shared" si="28"/>
        <v>16000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  <c r="H379" s="41">
        <f t="shared" si="28"/>
        <v>4000</v>
      </c>
    </row>
    <row r="380" spans="1:8" outlineLevel="3">
      <c r="A380" s="29"/>
      <c r="B380" s="28" t="s">
        <v>113</v>
      </c>
      <c r="C380" s="30">
        <v>2500</v>
      </c>
      <c r="D380" s="30">
        <f t="shared" ref="D380:E381" si="39">C380</f>
        <v>2500</v>
      </c>
      <c r="E380" s="30">
        <f t="shared" si="39"/>
        <v>2500</v>
      </c>
      <c r="H380" s="41">
        <f t="shared" si="28"/>
        <v>2500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  <c r="H383" s="41">
        <f t="shared" si="28"/>
        <v>1500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outlineLevel="3">
      <c r="A390" s="29"/>
      <c r="B390" s="28" t="s">
        <v>310</v>
      </c>
      <c r="C390" s="30"/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4000</v>
      </c>
      <c r="E392" s="5">
        <f>SUM(E393:E394)</f>
        <v>4000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1000</v>
      </c>
      <c r="D419" s="5">
        <f t="shared" si="47"/>
        <v>1000</v>
      </c>
      <c r="E419" s="5">
        <f t="shared" si="47"/>
        <v>1000</v>
      </c>
      <c r="H419" s="41">
        <f t="shared" si="41"/>
        <v>1000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48000</v>
      </c>
      <c r="D429" s="5">
        <f>SUM(D430:D442)</f>
        <v>48000</v>
      </c>
      <c r="E429" s="5">
        <f>SUM(E430:E442)</f>
        <v>48000</v>
      </c>
      <c r="H429" s="41">
        <f t="shared" si="41"/>
        <v>48000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31000</v>
      </c>
      <c r="D431" s="30">
        <f t="shared" ref="D431:E442" si="49">C431</f>
        <v>31000</v>
      </c>
      <c r="E431" s="30">
        <f t="shared" si="49"/>
        <v>31000</v>
      </c>
      <c r="H431" s="41">
        <f t="shared" si="41"/>
        <v>31000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8000</v>
      </c>
      <c r="D433" s="30">
        <f t="shared" si="49"/>
        <v>8000</v>
      </c>
      <c r="E433" s="30">
        <f t="shared" si="49"/>
        <v>8000</v>
      </c>
      <c r="H433" s="41">
        <f t="shared" si="41"/>
        <v>8000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5000</v>
      </c>
      <c r="D442" s="30">
        <f t="shared" si="49"/>
        <v>5000</v>
      </c>
      <c r="E442" s="30">
        <f t="shared" si="49"/>
        <v>5000</v>
      </c>
      <c r="H442" s="41">
        <f t="shared" si="41"/>
        <v>5000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47" t="s">
        <v>357</v>
      </c>
      <c r="B444" s="148"/>
      <c r="C444" s="32">
        <f>C445+C454+C455+C459+C462+C463+C468+C474+C477+C480+C481+C450</f>
        <v>13400</v>
      </c>
      <c r="D444" s="32">
        <f>D445+D454+D455+D459+D462+D463+D468+D474+D477+D480+D481+D450</f>
        <v>13400</v>
      </c>
      <c r="E444" s="32">
        <f>E445+E454+E455+E459+E462+E463+E468+E474+E477+E480+E481+E450</f>
        <v>13400</v>
      </c>
      <c r="H444" s="41">
        <f t="shared" si="41"/>
        <v>13400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1">
        <f t="shared" si="41"/>
        <v>1000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11000</v>
      </c>
      <c r="D454" s="5">
        <f>C454</f>
        <v>11000</v>
      </c>
      <c r="E454" s="5">
        <f>D454</f>
        <v>11000</v>
      </c>
      <c r="H454" s="41">
        <f t="shared" si="51"/>
        <v>11000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400</v>
      </c>
      <c r="D474" s="5">
        <f>SUM(D475:D476)</f>
        <v>400</v>
      </c>
      <c r="E474" s="5">
        <f>SUM(E475:E476)</f>
        <v>400</v>
      </c>
      <c r="H474" s="41">
        <f t="shared" si="51"/>
        <v>400</v>
      </c>
    </row>
    <row r="475" spans="1:8" ht="15" customHeight="1" outlineLevel="3">
      <c r="A475" s="28"/>
      <c r="B475" s="28" t="s">
        <v>383</v>
      </c>
      <c r="C475" s="30">
        <v>400</v>
      </c>
      <c r="D475" s="30">
        <f>C475</f>
        <v>400</v>
      </c>
      <c r="E475" s="30">
        <f>D475</f>
        <v>400</v>
      </c>
      <c r="H475" s="41">
        <f t="shared" si="51"/>
        <v>400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47" t="s">
        <v>388</v>
      </c>
      <c r="B482" s="148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55" t="s">
        <v>389</v>
      </c>
      <c r="B483" s="156"/>
      <c r="C483" s="35">
        <f>C484+C504+C509+C522+C528+C538</f>
        <v>7638</v>
      </c>
      <c r="D483" s="35">
        <f>D484+D504+D509+D522+D528+D538</f>
        <v>7638</v>
      </c>
      <c r="E483" s="35">
        <f>E484+E504+E509+E522+E528+E538</f>
        <v>7638</v>
      </c>
      <c r="G483" s="39" t="s">
        <v>592</v>
      </c>
      <c r="H483" s="41">
        <f t="shared" si="51"/>
        <v>7638</v>
      </c>
      <c r="I483" s="42"/>
      <c r="J483" s="40" t="b">
        <f>AND(H483=I483)</f>
        <v>0</v>
      </c>
    </row>
    <row r="484" spans="1:10" outlineLevel="1">
      <c r="A484" s="147" t="s">
        <v>390</v>
      </c>
      <c r="B484" s="148"/>
      <c r="C484" s="32">
        <f>C485+C486+C490+C491+C494+C497+C500+C501+C502+C503</f>
        <v>5200</v>
      </c>
      <c r="D484" s="32">
        <f>D485+D486+D490+D491+D494+D497+D500+D501+D502+D503</f>
        <v>5200</v>
      </c>
      <c r="E484" s="32">
        <f>E485+E486+E490+E491+E494+E497+E500+E501+E502+E503</f>
        <v>5200</v>
      </c>
      <c r="H484" s="41">
        <f t="shared" si="51"/>
        <v>5200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ref="D488:E489" si="58">C488</f>
        <v>2000</v>
      </c>
      <c r="E488" s="30">
        <f t="shared" si="58"/>
        <v>2000</v>
      </c>
      <c r="H488" s="41">
        <f t="shared" si="51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1"/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1"/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47" t="s">
        <v>410</v>
      </c>
      <c r="B504" s="148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47" t="s">
        <v>414</v>
      </c>
      <c r="B509" s="148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47" t="s">
        <v>441</v>
      </c>
      <c r="B538" s="148"/>
      <c r="C538" s="32">
        <f>SUM(C539:C544)</f>
        <v>438</v>
      </c>
      <c r="D538" s="32">
        <f>SUM(D539:D544)</f>
        <v>438</v>
      </c>
      <c r="E538" s="32">
        <f>SUM(E539:E544)</f>
        <v>438</v>
      </c>
      <c r="H538" s="41">
        <f t="shared" si="63"/>
        <v>438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438</v>
      </c>
      <c r="D540" s="5">
        <f t="shared" ref="D540:E543" si="66">C540</f>
        <v>438</v>
      </c>
      <c r="E540" s="5">
        <f t="shared" si="66"/>
        <v>438</v>
      </c>
      <c r="H540" s="41">
        <f t="shared" si="63"/>
        <v>438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57" t="s">
        <v>449</v>
      </c>
      <c r="B547" s="158"/>
      <c r="C547" s="35">
        <f>C548+C549</f>
        <v>2842</v>
      </c>
      <c r="D547" s="35">
        <f>D548+D549</f>
        <v>2842</v>
      </c>
      <c r="E547" s="35">
        <f>E548+E549</f>
        <v>2842</v>
      </c>
      <c r="G547" s="39" t="s">
        <v>593</v>
      </c>
      <c r="H547" s="41">
        <f t="shared" si="63"/>
        <v>2842</v>
      </c>
      <c r="I547" s="42"/>
      <c r="J547" s="40" t="b">
        <f>AND(H547=I547)</f>
        <v>0</v>
      </c>
    </row>
    <row r="548" spans="1:10" outlineLevel="1">
      <c r="A548" s="147" t="s">
        <v>450</v>
      </c>
      <c r="B548" s="148"/>
      <c r="C548" s="32">
        <v>2842</v>
      </c>
      <c r="D548" s="32">
        <f>C548</f>
        <v>2842</v>
      </c>
      <c r="E548" s="32">
        <f>D548</f>
        <v>2842</v>
      </c>
      <c r="H548" s="41">
        <f t="shared" si="63"/>
        <v>2842</v>
      </c>
    </row>
    <row r="549" spans="1:10" outlineLevel="1">
      <c r="A549" s="147" t="s">
        <v>451</v>
      </c>
      <c r="B549" s="148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49" t="s">
        <v>455</v>
      </c>
      <c r="B550" s="150"/>
      <c r="C550" s="36">
        <f>C551</f>
        <v>1000</v>
      </c>
      <c r="D550" s="36">
        <f>D551</f>
        <v>1000</v>
      </c>
      <c r="E550" s="36">
        <f>E551</f>
        <v>1000</v>
      </c>
      <c r="G550" s="39" t="s">
        <v>59</v>
      </c>
      <c r="H550" s="41">
        <f t="shared" si="63"/>
        <v>1000</v>
      </c>
      <c r="I550" s="42"/>
      <c r="J550" s="40" t="b">
        <f>AND(H550=I550)</f>
        <v>0</v>
      </c>
    </row>
    <row r="551" spans="1:10">
      <c r="A551" s="151" t="s">
        <v>456</v>
      </c>
      <c r="B551" s="152"/>
      <c r="C551" s="33">
        <f>C552+C556</f>
        <v>1000</v>
      </c>
      <c r="D551" s="33">
        <f>D552+D556</f>
        <v>1000</v>
      </c>
      <c r="E551" s="33">
        <f>E552+E556</f>
        <v>1000</v>
      </c>
      <c r="G551" s="39" t="s">
        <v>594</v>
      </c>
      <c r="H551" s="41">
        <f t="shared" si="63"/>
        <v>1000</v>
      </c>
      <c r="I551" s="42"/>
      <c r="J551" s="40" t="b">
        <f>AND(H551=I551)</f>
        <v>0</v>
      </c>
    </row>
    <row r="552" spans="1:10" outlineLevel="1">
      <c r="A552" s="147" t="s">
        <v>457</v>
      </c>
      <c r="B552" s="148"/>
      <c r="C552" s="32">
        <f>SUM(C553:C555)</f>
        <v>1000</v>
      </c>
      <c r="D552" s="32">
        <f>SUM(D553:D555)</f>
        <v>1000</v>
      </c>
      <c r="E552" s="32">
        <f>SUM(E553:E555)</f>
        <v>1000</v>
      </c>
      <c r="H552" s="41">
        <f t="shared" si="63"/>
        <v>1000</v>
      </c>
    </row>
    <row r="553" spans="1:10" outlineLevel="2" collapsed="1">
      <c r="A553" s="6">
        <v>5500</v>
      </c>
      <c r="B553" s="4" t="s">
        <v>458</v>
      </c>
      <c r="C553" s="5">
        <v>1000</v>
      </c>
      <c r="D553" s="5">
        <f t="shared" ref="D553:E555" si="67">C553</f>
        <v>1000</v>
      </c>
      <c r="E553" s="5">
        <f t="shared" si="67"/>
        <v>1000</v>
      </c>
      <c r="H553" s="41">
        <f t="shared" si="63"/>
        <v>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53" t="s">
        <v>62</v>
      </c>
      <c r="B559" s="154"/>
      <c r="C559" s="37">
        <f>C560+C716+C725</f>
        <v>259000</v>
      </c>
      <c r="D559" s="37">
        <v>300691.77500000002</v>
      </c>
      <c r="E559" s="37">
        <v>300691.77500000002</v>
      </c>
      <c r="G559" s="39" t="s">
        <v>62</v>
      </c>
      <c r="H559" s="41">
        <f t="shared" si="63"/>
        <v>259000</v>
      </c>
      <c r="I559" s="42"/>
      <c r="J559" s="40" t="b">
        <f>AND(H559=I559)</f>
        <v>0</v>
      </c>
    </row>
    <row r="560" spans="1:10">
      <c r="A560" s="149" t="s">
        <v>464</v>
      </c>
      <c r="B560" s="150"/>
      <c r="C560" s="36">
        <f>C561+C638+C642+C645</f>
        <v>231000</v>
      </c>
      <c r="D560" s="36">
        <f>D561+D638+D642+D645</f>
        <v>231000</v>
      </c>
      <c r="E560" s="36">
        <f>E561+E638+E642+E645</f>
        <v>231000</v>
      </c>
      <c r="G560" s="39" t="s">
        <v>61</v>
      </c>
      <c r="H560" s="41">
        <f t="shared" si="63"/>
        <v>231000</v>
      </c>
      <c r="I560" s="42"/>
      <c r="J560" s="40" t="b">
        <f>AND(H560=I560)</f>
        <v>0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231000</v>
      </c>
      <c r="D561" s="38">
        <f>D562+D567+D568+D569+D576+D577+D581+D584+D585+D586+D587+D592+D595+D599+D603+D610+D616+D628</f>
        <v>231000</v>
      </c>
      <c r="E561" s="38">
        <f>E562+E567+E568+E569+E576+E577+E581+E584+E585+E586+E587+E592+E595+E599+E603+E610+E616+E628</f>
        <v>231000</v>
      </c>
      <c r="G561" s="39" t="s">
        <v>595</v>
      </c>
      <c r="H561" s="41">
        <f t="shared" si="63"/>
        <v>231000</v>
      </c>
      <c r="I561" s="42"/>
      <c r="J561" s="40" t="b">
        <f>AND(H561=I561)</f>
        <v>0</v>
      </c>
    </row>
    <row r="562" spans="1:10" outlineLevel="1">
      <c r="A562" s="147" t="s">
        <v>466</v>
      </c>
      <c r="B562" s="148"/>
      <c r="C562" s="32">
        <f>SUM(C563:C566)</f>
        <v>10000</v>
      </c>
      <c r="D562" s="32">
        <f>SUM(D563:D566)</f>
        <v>10000</v>
      </c>
      <c r="E562" s="32">
        <f>SUM(E563:E566)</f>
        <v>10000</v>
      </c>
      <c r="H562" s="41">
        <f t="shared" si="63"/>
        <v>10000</v>
      </c>
    </row>
    <row r="563" spans="1:10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47" t="s">
        <v>467</v>
      </c>
      <c r="B567" s="148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47" t="s">
        <v>472</v>
      </c>
      <c r="B568" s="148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47" t="s">
        <v>473</v>
      </c>
      <c r="B569" s="148"/>
      <c r="C569" s="32">
        <f>SUM(C570:C575)</f>
        <v>4000</v>
      </c>
      <c r="D569" s="32">
        <f>SUM(D570:D575)</f>
        <v>4000</v>
      </c>
      <c r="E569" s="32">
        <f>SUM(E570:E575)</f>
        <v>4000</v>
      </c>
      <c r="H569" s="41">
        <f t="shared" si="63"/>
        <v>4000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4000</v>
      </c>
      <c r="D575" s="5">
        <f t="shared" si="69"/>
        <v>4000</v>
      </c>
      <c r="E575" s="5">
        <f t="shared" si="69"/>
        <v>4000</v>
      </c>
      <c r="H575" s="41">
        <f t="shared" si="63"/>
        <v>4000</v>
      </c>
    </row>
    <row r="576" spans="1:10" outlineLevel="1">
      <c r="A576" s="147" t="s">
        <v>480</v>
      </c>
      <c r="B576" s="148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47" t="s">
        <v>481</v>
      </c>
      <c r="B577" s="148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47" t="s">
        <v>485</v>
      </c>
      <c r="B581" s="148"/>
      <c r="C581" s="32">
        <f>SUM(C582:C583)</f>
        <v>115000</v>
      </c>
      <c r="D581" s="32">
        <f>SUM(D582:D583)</f>
        <v>115000</v>
      </c>
      <c r="E581" s="32">
        <f>SUM(E582:E583)</f>
        <v>115000</v>
      </c>
      <c r="H581" s="41">
        <f t="shared" si="71"/>
        <v>115000</v>
      </c>
    </row>
    <row r="582" spans="1:8" outlineLevel="2">
      <c r="A582" s="7">
        <v>6606</v>
      </c>
      <c r="B582" s="4" t="s">
        <v>486</v>
      </c>
      <c r="C582" s="5">
        <v>115000</v>
      </c>
      <c r="D582" s="5">
        <f t="shared" ref="D582:E586" si="72">C582</f>
        <v>115000</v>
      </c>
      <c r="E582" s="5">
        <f t="shared" si="72"/>
        <v>115000</v>
      </c>
      <c r="H582" s="41">
        <f t="shared" si="71"/>
        <v>115000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47" t="s">
        <v>488</v>
      </c>
      <c r="B584" s="148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47" t="s">
        <v>489</v>
      </c>
      <c r="B585" s="148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47" t="s">
        <v>490</v>
      </c>
      <c r="B586" s="148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47" t="s">
        <v>491</v>
      </c>
      <c r="B587" s="148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47" t="s">
        <v>503</v>
      </c>
      <c r="B599" s="148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47" t="s">
        <v>531</v>
      </c>
      <c r="B628" s="148"/>
      <c r="C628" s="32">
        <f>SUM(C629:C637)</f>
        <v>102000</v>
      </c>
      <c r="D628" s="32">
        <f>SUM(D629:D637)</f>
        <v>102000</v>
      </c>
      <c r="E628" s="32">
        <f>SUM(E629:E637)</f>
        <v>102000</v>
      </c>
      <c r="H628" s="41">
        <f t="shared" si="71"/>
        <v>102000</v>
      </c>
    </row>
    <row r="629" spans="1:10" outlineLevel="2">
      <c r="A629" s="7">
        <v>6617</v>
      </c>
      <c r="B629" s="4" t="s">
        <v>532</v>
      </c>
      <c r="C629" s="5">
        <v>102000</v>
      </c>
      <c r="D629" s="5">
        <f>C629</f>
        <v>102000</v>
      </c>
      <c r="E629" s="5">
        <f>D629</f>
        <v>102000</v>
      </c>
      <c r="H629" s="41">
        <f t="shared" si="71"/>
        <v>102000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47" t="s">
        <v>542</v>
      </c>
      <c r="B639" s="148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47" t="s">
        <v>543</v>
      </c>
      <c r="B640" s="148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47" t="s">
        <v>544</v>
      </c>
      <c r="B641" s="148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1" t="s">
        <v>545</v>
      </c>
      <c r="B642" s="152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47" t="s">
        <v>547</v>
      </c>
      <c r="B644" s="148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47" t="s">
        <v>550</v>
      </c>
      <c r="B651" s="148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47" t="s">
        <v>551</v>
      </c>
      <c r="B652" s="148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47" t="s">
        <v>553</v>
      </c>
      <c r="B660" s="148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47" t="s">
        <v>556</v>
      </c>
      <c r="B668" s="148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47" t="s">
        <v>557</v>
      </c>
      <c r="B669" s="148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47" t="s">
        <v>558</v>
      </c>
      <c r="B670" s="148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47" t="s">
        <v>566</v>
      </c>
      <c r="B712" s="148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47" t="s">
        <v>567</v>
      </c>
      <c r="B713" s="148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47" t="s">
        <v>568</v>
      </c>
      <c r="B714" s="148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47" t="s">
        <v>569</v>
      </c>
      <c r="B715" s="148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49" t="s">
        <v>570</v>
      </c>
      <c r="B716" s="150"/>
      <c r="C716" s="36">
        <f>C717</f>
        <v>28000</v>
      </c>
      <c r="D716" s="36">
        <f>D717</f>
        <v>28000</v>
      </c>
      <c r="E716" s="36">
        <f>E717</f>
        <v>28000</v>
      </c>
      <c r="G716" s="39" t="s">
        <v>66</v>
      </c>
      <c r="H716" s="41">
        <f t="shared" si="92"/>
        <v>28000</v>
      </c>
      <c r="I716" s="42"/>
      <c r="J716" s="40" t="b">
        <f>AND(H716=I716)</f>
        <v>0</v>
      </c>
    </row>
    <row r="717" spans="1:10">
      <c r="A717" s="151" t="s">
        <v>571</v>
      </c>
      <c r="B717" s="152"/>
      <c r="C717" s="33">
        <f>C718+C722</f>
        <v>28000</v>
      </c>
      <c r="D717" s="33">
        <f>D718+D722</f>
        <v>28000</v>
      </c>
      <c r="E717" s="33">
        <f>E718+E722</f>
        <v>28000</v>
      </c>
      <c r="G717" s="39" t="s">
        <v>599</v>
      </c>
      <c r="H717" s="41">
        <f t="shared" si="92"/>
        <v>28000</v>
      </c>
      <c r="I717" s="42"/>
      <c r="J717" s="40" t="b">
        <f>AND(H717=I717)</f>
        <v>0</v>
      </c>
    </row>
    <row r="718" spans="1:10" outlineLevel="1" collapsed="1">
      <c r="A718" s="145" t="s">
        <v>851</v>
      </c>
      <c r="B718" s="146"/>
      <c r="C718" s="31">
        <f>SUM(C719:C721)</f>
        <v>28000</v>
      </c>
      <c r="D718" s="31">
        <f>SUM(D719:D721)</f>
        <v>28000</v>
      </c>
      <c r="E718" s="31">
        <f>SUM(E719:E721)</f>
        <v>28000</v>
      </c>
      <c r="H718" s="41">
        <f t="shared" si="92"/>
        <v>28000</v>
      </c>
    </row>
    <row r="719" spans="1:10" ht="15" customHeight="1" outlineLevel="2">
      <c r="A719" s="6">
        <v>10950</v>
      </c>
      <c r="B719" s="4" t="s">
        <v>572</v>
      </c>
      <c r="C719" s="5">
        <v>28000</v>
      </c>
      <c r="D719" s="5">
        <f>C719</f>
        <v>28000</v>
      </c>
      <c r="E719" s="5">
        <f>D719</f>
        <v>28000</v>
      </c>
      <c r="H719" s="41">
        <f t="shared" si="92"/>
        <v>28000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5" t="s">
        <v>848</v>
      </c>
      <c r="B730" s="146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78"/>
  <sheetViews>
    <sheetView rightToLeft="1" tabSelected="1" topLeftCell="A251" workbookViewId="0">
      <selection activeCell="C255" sqref="C254:C255"/>
    </sheetView>
  </sheetViews>
  <sheetFormatPr defaultColWidth="9.1796875" defaultRowHeight="14.5"/>
  <cols>
    <col min="1" max="1" width="30.7265625" customWidth="1"/>
    <col min="2" max="2" width="56.7265625" customWidth="1"/>
    <col min="3" max="5" width="13.7265625" bestFit="1" customWidth="1"/>
  </cols>
  <sheetData>
    <row r="1" spans="1:11" ht="18.5">
      <c r="A1" s="161" t="s">
        <v>30</v>
      </c>
      <c r="B1" s="161"/>
      <c r="C1" s="161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9" t="s">
        <v>60</v>
      </c>
      <c r="B2" s="169"/>
      <c r="C2" s="26">
        <f>C3+C67</f>
        <v>850000</v>
      </c>
      <c r="D2" s="26">
        <f>D3+D67</f>
        <v>850000</v>
      </c>
      <c r="E2" s="26">
        <f>E3+E67</f>
        <v>850000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228500</v>
      </c>
      <c r="D3" s="23">
        <f>D4+D11+D38+D61</f>
        <v>228500</v>
      </c>
      <c r="E3" s="23">
        <f>E4+E11+E38+E61</f>
        <v>228500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2" t="s">
        <v>124</v>
      </c>
      <c r="B4" s="163"/>
      <c r="C4" s="21">
        <f>SUM(C5:C10)</f>
        <v>55500</v>
      </c>
      <c r="D4" s="21">
        <f>SUM(D5:D10)</f>
        <v>55500</v>
      </c>
      <c r="E4" s="21">
        <f>SUM(E5:E10)</f>
        <v>55500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20000</v>
      </c>
      <c r="D7" s="2">
        <f t="shared" si="0"/>
        <v>20000</v>
      </c>
      <c r="E7" s="2">
        <f t="shared" si="0"/>
        <v>20000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10000</v>
      </c>
      <c r="D8" s="2">
        <f t="shared" si="0"/>
        <v>10000</v>
      </c>
      <c r="E8" s="2">
        <f t="shared" si="0"/>
        <v>10000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62" t="s">
        <v>125</v>
      </c>
      <c r="B11" s="163"/>
      <c r="C11" s="21">
        <f>SUM(C12:C37)</f>
        <v>123000</v>
      </c>
      <c r="D11" s="21">
        <f>SUM(D12:D37)</f>
        <v>123000</v>
      </c>
      <c r="E11" s="21">
        <f>SUM(E12:E37)</f>
        <v>123000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120000</v>
      </c>
      <c r="D12" s="2">
        <f>C12</f>
        <v>120000</v>
      </c>
      <c r="E12" s="2">
        <f>D12</f>
        <v>120000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2000</v>
      </c>
      <c r="D32" s="2">
        <f t="shared" si="2"/>
        <v>2000</v>
      </c>
      <c r="E32" s="2">
        <f t="shared" si="2"/>
        <v>2000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500</v>
      </c>
      <c r="D34" s="2">
        <f t="shared" si="2"/>
        <v>500</v>
      </c>
      <c r="E34" s="2">
        <f t="shared" si="2"/>
        <v>500</v>
      </c>
    </row>
    <row r="35" spans="1:10">
      <c r="A35" s="3">
        <v>2405</v>
      </c>
      <c r="B35" s="1" t="s">
        <v>8</v>
      </c>
      <c r="C35" s="2">
        <v>300</v>
      </c>
      <c r="D35" s="2">
        <f t="shared" si="2"/>
        <v>300</v>
      </c>
      <c r="E35" s="2">
        <f t="shared" si="2"/>
        <v>300</v>
      </c>
    </row>
    <row r="36" spans="1:10">
      <c r="A36" s="3">
        <v>2406</v>
      </c>
      <c r="B36" s="1" t="s">
        <v>9</v>
      </c>
      <c r="C36" s="2">
        <v>200</v>
      </c>
      <c r="D36" s="2">
        <f t="shared" si="2"/>
        <v>200</v>
      </c>
      <c r="E36" s="2">
        <f t="shared" si="2"/>
        <v>200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2" t="s">
        <v>145</v>
      </c>
      <c r="B38" s="163"/>
      <c r="C38" s="21">
        <f>SUM(C39:C60)</f>
        <v>50000</v>
      </c>
      <c r="D38" s="21">
        <f>SUM(D39:D60)</f>
        <v>50000</v>
      </c>
      <c r="E38" s="21">
        <f>SUM(E39:E60)</f>
        <v>50000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4000</v>
      </c>
      <c r="D39" s="2">
        <f>C39</f>
        <v>4000</v>
      </c>
      <c r="E39" s="2">
        <f>D39</f>
        <v>4000</v>
      </c>
    </row>
    <row r="40" spans="1:10">
      <c r="A40" s="20">
        <v>3102</v>
      </c>
      <c r="B40" s="20" t="s">
        <v>12</v>
      </c>
      <c r="C40" s="2">
        <v>1500</v>
      </c>
      <c r="D40" s="2">
        <f t="shared" ref="D40:E55" si="3">C40</f>
        <v>1500</v>
      </c>
      <c r="E40" s="2">
        <f t="shared" si="3"/>
        <v>1500</v>
      </c>
    </row>
    <row r="41" spans="1:10">
      <c r="A41" s="20">
        <v>3103</v>
      </c>
      <c r="B41" s="20" t="s">
        <v>13</v>
      </c>
      <c r="C41" s="2">
        <v>7000</v>
      </c>
      <c r="D41" s="2">
        <f t="shared" si="3"/>
        <v>7000</v>
      </c>
      <c r="E41" s="2">
        <f t="shared" si="3"/>
        <v>7000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>
        <v>6000</v>
      </c>
      <c r="D53" s="2">
        <f t="shared" si="3"/>
        <v>6000</v>
      </c>
      <c r="E53" s="2">
        <f t="shared" si="3"/>
        <v>6000</v>
      </c>
    </row>
    <row r="54" spans="1:10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>
      <c r="A56" s="20">
        <v>3303</v>
      </c>
      <c r="B56" s="20" t="s">
        <v>154</v>
      </c>
      <c r="C56" s="2">
        <v>10000</v>
      </c>
      <c r="D56" s="2">
        <f t="shared" ref="D56:E60" si="4">C56</f>
        <v>10000</v>
      </c>
      <c r="E56" s="2">
        <f t="shared" si="4"/>
        <v>10000</v>
      </c>
    </row>
    <row r="57" spans="1:10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2" t="s">
        <v>158</v>
      </c>
      <c r="B61" s="163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621500</v>
      </c>
      <c r="D67" s="25">
        <f>D97+D68</f>
        <v>621500</v>
      </c>
      <c r="E67" s="25">
        <f>E97+E68</f>
        <v>621500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2" t="s">
        <v>163</v>
      </c>
      <c r="B68" s="163"/>
      <c r="C68" s="21">
        <f>SUM(C69:C96)</f>
        <v>45500</v>
      </c>
      <c r="D68" s="21">
        <f>SUM(D69:D96)</f>
        <v>45500</v>
      </c>
      <c r="E68" s="21">
        <f>SUM(E69:E96)</f>
        <v>45500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15000</v>
      </c>
      <c r="D79" s="2">
        <f t="shared" si="6"/>
        <v>15000</v>
      </c>
      <c r="E79" s="2">
        <f t="shared" si="6"/>
        <v>15000</v>
      </c>
    </row>
    <row r="80" spans="1:10">
      <c r="A80" s="3">
        <v>5202</v>
      </c>
      <c r="B80" s="2" t="s">
        <v>172</v>
      </c>
      <c r="C80" s="2">
        <v>5000</v>
      </c>
      <c r="D80" s="2">
        <f t="shared" si="6"/>
        <v>5000</v>
      </c>
      <c r="E80" s="2">
        <f t="shared" si="6"/>
        <v>5000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13000</v>
      </c>
      <c r="D91" s="2">
        <f t="shared" si="7"/>
        <v>13000</v>
      </c>
      <c r="E91" s="2">
        <f t="shared" si="7"/>
        <v>13000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12500</v>
      </c>
      <c r="D95" s="2">
        <f t="shared" si="7"/>
        <v>12500</v>
      </c>
      <c r="E95" s="2">
        <f t="shared" si="7"/>
        <v>12500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576000</v>
      </c>
      <c r="D97" s="21">
        <f>SUM(D98:D113)</f>
        <v>576000</v>
      </c>
      <c r="E97" s="21">
        <f>SUM(E98:E113)</f>
        <v>576000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400000</v>
      </c>
      <c r="D98" s="2">
        <f>C98</f>
        <v>400000</v>
      </c>
      <c r="E98" s="2">
        <f>D98</f>
        <v>400000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175000</v>
      </c>
      <c r="D100" s="2">
        <f t="shared" si="8"/>
        <v>175000</v>
      </c>
      <c r="E100" s="2">
        <f t="shared" si="8"/>
        <v>175000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200</v>
      </c>
      <c r="D103" s="2">
        <f t="shared" si="8"/>
        <v>200</v>
      </c>
      <c r="E103" s="2">
        <f t="shared" si="8"/>
        <v>200</v>
      </c>
    </row>
    <row r="104" spans="1:10">
      <c r="A104" s="3">
        <v>6007</v>
      </c>
      <c r="B104" s="1" t="s">
        <v>27</v>
      </c>
      <c r="C104" s="2">
        <v>300</v>
      </c>
      <c r="D104" s="2">
        <f t="shared" si="8"/>
        <v>300</v>
      </c>
      <c r="E104" s="2">
        <f t="shared" si="8"/>
        <v>300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5" t="s">
        <v>62</v>
      </c>
      <c r="B114" s="166"/>
      <c r="C114" s="26">
        <f>C115+C152+C177</f>
        <v>432500</v>
      </c>
      <c r="D114" s="26">
        <f>D115+D152+D177</f>
        <v>50000</v>
      </c>
      <c r="E114" s="26">
        <f>E115+E152+E177</f>
        <v>50000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382500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2" t="s">
        <v>195</v>
      </c>
      <c r="B116" s="163"/>
      <c r="C116" s="21">
        <f>C117+C120+C123+C126+C129+C132</f>
        <v>334000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v>334000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2" t="s">
        <v>202</v>
      </c>
      <c r="B135" s="163"/>
      <c r="C135" s="21">
        <f>C136+C140+C143+C146+C149</f>
        <v>48500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v>48500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7" t="s">
        <v>581</v>
      </c>
      <c r="B152" s="168"/>
      <c r="C152" s="23">
        <f>C153+C163+C170</f>
        <v>50000</v>
      </c>
      <c r="D152" s="23">
        <f>D153+D163+D170</f>
        <v>50000</v>
      </c>
      <c r="E152" s="23">
        <f>E153+E163+E170</f>
        <v>50000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2" t="s">
        <v>208</v>
      </c>
      <c r="B153" s="163"/>
      <c r="C153" s="21">
        <f>C154+C157+C160</f>
        <v>50000</v>
      </c>
      <c r="D153" s="21">
        <f>D154+D157+D160</f>
        <v>50000</v>
      </c>
      <c r="E153" s="21">
        <f>E154+E157+E160</f>
        <v>50000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50000</v>
      </c>
      <c r="D154" s="2">
        <f>D155+D156</f>
        <v>50000</v>
      </c>
      <c r="E154" s="2">
        <f>E155+E156</f>
        <v>50000</v>
      </c>
    </row>
    <row r="155" spans="1:10">
      <c r="A155" s="130"/>
      <c r="B155" s="129" t="s">
        <v>855</v>
      </c>
      <c r="C155" s="128">
        <v>50000</v>
      </c>
      <c r="D155" s="128">
        <f>C155</f>
        <v>50000</v>
      </c>
      <c r="E155" s="128">
        <f>D155</f>
        <v>50000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2" t="s">
        <v>212</v>
      </c>
      <c r="B163" s="163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2" t="s">
        <v>214</v>
      </c>
      <c r="B170" s="163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2" t="s">
        <v>217</v>
      </c>
      <c r="B178" s="163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9" t="s">
        <v>849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9" t="s">
        <v>848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9" t="s">
        <v>846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9" t="s">
        <v>843</v>
      </c>
      <c r="B197" s="160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9" t="s">
        <v>842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9" t="s">
        <v>841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9" t="s">
        <v>836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9" t="s">
        <v>834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9" t="s">
        <v>830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9" t="s">
        <v>828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9" t="s">
        <v>826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9" t="s">
        <v>823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9" t="s">
        <v>817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2"/>
    </row>
    <row r="255" spans="1:10">
      <c r="C255" s="202"/>
    </row>
    <row r="256" spans="1:10" ht="18.5">
      <c r="A256" s="161" t="s">
        <v>67</v>
      </c>
      <c r="B256" s="161"/>
      <c r="C256" s="161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3" t="s">
        <v>60</v>
      </c>
      <c r="B257" s="154"/>
      <c r="C257" s="37">
        <f>C258+C550</f>
        <v>815000</v>
      </c>
      <c r="D257" s="37">
        <f>D258+D550</f>
        <v>813000</v>
      </c>
      <c r="E257" s="37">
        <f>E258+E550</f>
        <v>813000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9" t="s">
        <v>266</v>
      </c>
      <c r="B258" s="150"/>
      <c r="C258" s="36">
        <f>C259+C339+C483+C547</f>
        <v>814700</v>
      </c>
      <c r="D258" s="36">
        <f>D259+D339+D483+D547</f>
        <v>812700</v>
      </c>
      <c r="E258" s="36">
        <f>E259+E339+E483+E547</f>
        <v>812700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1" t="s">
        <v>267</v>
      </c>
      <c r="B259" s="152"/>
      <c r="C259" s="33">
        <f>C260+C263+C314</f>
        <v>419960</v>
      </c>
      <c r="D259" s="33">
        <f>D260+D263+D314</f>
        <v>419960</v>
      </c>
      <c r="E259" s="33">
        <f>E260+E263+E314</f>
        <v>419960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7" t="s">
        <v>268</v>
      </c>
      <c r="B260" s="148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47" t="s">
        <v>269</v>
      </c>
      <c r="B263" s="148"/>
      <c r="C263" s="32">
        <f>C264+C265+C289+C296+C298+C302+C305+C308+C313</f>
        <v>245000</v>
      </c>
      <c r="D263" s="32">
        <f>D264+D265+D289+D296+D298+D302+D305+D308+D313</f>
        <v>245000</v>
      </c>
      <c r="E263" s="32">
        <f>E264+E265+E289+E296+E298+E302+E305+E308+E313</f>
        <v>245000</v>
      </c>
    </row>
    <row r="264" spans="1:10">
      <c r="A264" s="6">
        <v>1101</v>
      </c>
      <c r="B264" s="4" t="s">
        <v>34</v>
      </c>
      <c r="C264" s="5">
        <v>76000</v>
      </c>
      <c r="D264" s="5">
        <f>C264</f>
        <v>76000</v>
      </c>
      <c r="E264" s="5">
        <f>D264</f>
        <v>76000</v>
      </c>
    </row>
    <row r="265" spans="1:10">
      <c r="A265" s="6">
        <v>1101</v>
      </c>
      <c r="B265" s="4" t="s">
        <v>35</v>
      </c>
      <c r="C265" s="5">
        <v>118000</v>
      </c>
      <c r="D265" s="5">
        <f t="shared" ref="D265" si="18">C265</f>
        <v>118000</v>
      </c>
      <c r="E265" s="5">
        <f t="shared" ref="E265" si="19">D265</f>
        <v>118000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20">C267</f>
        <v>0</v>
      </c>
      <c r="E267" s="30">
        <f t="shared" si="20"/>
        <v>0</v>
      </c>
    </row>
    <row r="268" spans="1:10">
      <c r="A268" s="29"/>
      <c r="B268" s="28" t="s">
        <v>220</v>
      </c>
      <c r="C268" s="30"/>
      <c r="D268" s="30">
        <f t="shared" si="20"/>
        <v>0</v>
      </c>
      <c r="E268" s="30">
        <f t="shared" si="20"/>
        <v>0</v>
      </c>
    </row>
    <row r="269" spans="1:10">
      <c r="A269" s="29"/>
      <c r="B269" s="28" t="s">
        <v>221</v>
      </c>
      <c r="C269" s="30"/>
      <c r="D269" s="30">
        <f t="shared" si="20"/>
        <v>0</v>
      </c>
      <c r="E269" s="30">
        <f t="shared" si="20"/>
        <v>0</v>
      </c>
    </row>
    <row r="270" spans="1:10">
      <c r="A270" s="29"/>
      <c r="B270" s="28" t="s">
        <v>222</v>
      </c>
      <c r="C270" s="30"/>
      <c r="D270" s="30">
        <f t="shared" si="20"/>
        <v>0</v>
      </c>
      <c r="E270" s="30">
        <f t="shared" si="20"/>
        <v>0</v>
      </c>
    </row>
    <row r="271" spans="1:10">
      <c r="A271" s="29"/>
      <c r="B271" s="28" t="s">
        <v>223</v>
      </c>
      <c r="C271" s="30"/>
      <c r="D271" s="30">
        <f t="shared" si="20"/>
        <v>0</v>
      </c>
      <c r="E271" s="30">
        <f t="shared" si="20"/>
        <v>0</v>
      </c>
    </row>
    <row r="272" spans="1:10">
      <c r="A272" s="29"/>
      <c r="B272" s="28" t="s">
        <v>224</v>
      </c>
      <c r="C272" s="30"/>
      <c r="D272" s="30">
        <f t="shared" si="20"/>
        <v>0</v>
      </c>
      <c r="E272" s="30">
        <f t="shared" si="20"/>
        <v>0</v>
      </c>
    </row>
    <row r="273" spans="1:5">
      <c r="A273" s="29"/>
      <c r="B273" s="28" t="s">
        <v>225</v>
      </c>
      <c r="C273" s="30"/>
      <c r="D273" s="30">
        <f t="shared" si="20"/>
        <v>0</v>
      </c>
      <c r="E273" s="30">
        <f t="shared" si="20"/>
        <v>0</v>
      </c>
    </row>
    <row r="274" spans="1:5">
      <c r="A274" s="29"/>
      <c r="B274" s="28" t="s">
        <v>226</v>
      </c>
      <c r="C274" s="30"/>
      <c r="D274" s="30">
        <f t="shared" si="20"/>
        <v>0</v>
      </c>
      <c r="E274" s="30">
        <f t="shared" si="20"/>
        <v>0</v>
      </c>
    </row>
    <row r="275" spans="1:5">
      <c r="A275" s="29"/>
      <c r="B275" s="28" t="s">
        <v>227</v>
      </c>
      <c r="C275" s="30"/>
      <c r="D275" s="30">
        <f t="shared" si="20"/>
        <v>0</v>
      </c>
      <c r="E275" s="30">
        <f t="shared" si="20"/>
        <v>0</v>
      </c>
    </row>
    <row r="276" spans="1:5">
      <c r="A276" s="29"/>
      <c r="B276" s="28" t="s">
        <v>228</v>
      </c>
      <c r="C276" s="30"/>
      <c r="D276" s="30">
        <f t="shared" si="20"/>
        <v>0</v>
      </c>
      <c r="E276" s="30">
        <f t="shared" si="20"/>
        <v>0</v>
      </c>
    </row>
    <row r="277" spans="1:5">
      <c r="A277" s="29"/>
      <c r="B277" s="28" t="s">
        <v>229</v>
      </c>
      <c r="C277" s="30"/>
      <c r="D277" s="30">
        <f t="shared" si="20"/>
        <v>0</v>
      </c>
      <c r="E277" s="30">
        <f t="shared" si="20"/>
        <v>0</v>
      </c>
    </row>
    <row r="278" spans="1:5">
      <c r="A278" s="29"/>
      <c r="B278" s="28" t="s">
        <v>230</v>
      </c>
      <c r="C278" s="30"/>
      <c r="D278" s="30">
        <f t="shared" si="20"/>
        <v>0</v>
      </c>
      <c r="E278" s="30">
        <f t="shared" si="20"/>
        <v>0</v>
      </c>
    </row>
    <row r="279" spans="1:5">
      <c r="A279" s="29"/>
      <c r="B279" s="28" t="s">
        <v>231</v>
      </c>
      <c r="C279" s="30"/>
      <c r="D279" s="30">
        <f t="shared" si="20"/>
        <v>0</v>
      </c>
      <c r="E279" s="30">
        <f t="shared" si="20"/>
        <v>0</v>
      </c>
    </row>
    <row r="280" spans="1:5">
      <c r="A280" s="29"/>
      <c r="B280" s="28" t="s">
        <v>232</v>
      </c>
      <c r="C280" s="30"/>
      <c r="D280" s="30">
        <f t="shared" si="20"/>
        <v>0</v>
      </c>
      <c r="E280" s="30">
        <f t="shared" si="20"/>
        <v>0</v>
      </c>
    </row>
    <row r="281" spans="1:5">
      <c r="A281" s="29"/>
      <c r="B281" s="28" t="s">
        <v>233</v>
      </c>
      <c r="C281" s="30"/>
      <c r="D281" s="30">
        <f t="shared" si="20"/>
        <v>0</v>
      </c>
      <c r="E281" s="30">
        <f t="shared" si="20"/>
        <v>0</v>
      </c>
    </row>
    <row r="282" spans="1:5">
      <c r="A282" s="29"/>
      <c r="B282" s="28" t="s">
        <v>234</v>
      </c>
      <c r="C282" s="30"/>
      <c r="D282" s="30">
        <f t="shared" si="20"/>
        <v>0</v>
      </c>
      <c r="E282" s="30">
        <f t="shared" si="20"/>
        <v>0</v>
      </c>
    </row>
    <row r="283" spans="1:5">
      <c r="A283" s="29"/>
      <c r="B283" s="28" t="s">
        <v>235</v>
      </c>
      <c r="C283" s="30"/>
      <c r="D283" s="30">
        <f t="shared" ref="D283:E289" si="21">C283</f>
        <v>0</v>
      </c>
      <c r="E283" s="30">
        <f t="shared" si="21"/>
        <v>0</v>
      </c>
    </row>
    <row r="284" spans="1:5">
      <c r="A284" s="29"/>
      <c r="B284" s="28" t="s">
        <v>236</v>
      </c>
      <c r="C284" s="30"/>
      <c r="D284" s="30">
        <f t="shared" si="21"/>
        <v>0</v>
      </c>
      <c r="E284" s="30">
        <f t="shared" si="21"/>
        <v>0</v>
      </c>
    </row>
    <row r="285" spans="1:5">
      <c r="A285" s="29"/>
      <c r="B285" s="28" t="s">
        <v>237</v>
      </c>
      <c r="C285" s="30"/>
      <c r="D285" s="30">
        <f t="shared" si="21"/>
        <v>0</v>
      </c>
      <c r="E285" s="30">
        <f t="shared" si="21"/>
        <v>0</v>
      </c>
    </row>
    <row r="286" spans="1:5">
      <c r="A286" s="29"/>
      <c r="B286" s="28" t="s">
        <v>238</v>
      </c>
      <c r="C286" s="30"/>
      <c r="D286" s="30">
        <f t="shared" si="21"/>
        <v>0</v>
      </c>
      <c r="E286" s="30">
        <f t="shared" si="21"/>
        <v>0</v>
      </c>
    </row>
    <row r="287" spans="1:5">
      <c r="A287" s="29"/>
      <c r="B287" s="28" t="s">
        <v>239</v>
      </c>
      <c r="C287" s="30"/>
      <c r="D287" s="30">
        <f t="shared" si="21"/>
        <v>0</v>
      </c>
      <c r="E287" s="30">
        <f t="shared" si="21"/>
        <v>0</v>
      </c>
    </row>
    <row r="288" spans="1:5">
      <c r="A288" s="29"/>
      <c r="B288" s="28" t="s">
        <v>240</v>
      </c>
      <c r="C288" s="30"/>
      <c r="D288" s="30">
        <f t="shared" si="21"/>
        <v>0</v>
      </c>
      <c r="E288" s="30">
        <f t="shared" si="21"/>
        <v>0</v>
      </c>
    </row>
    <row r="289" spans="1:5">
      <c r="A289" s="6">
        <v>1101</v>
      </c>
      <c r="B289" s="4" t="s">
        <v>36</v>
      </c>
      <c r="C289" s="5">
        <v>5000</v>
      </c>
      <c r="D289" s="5">
        <f t="shared" si="21"/>
        <v>5000</v>
      </c>
      <c r="E289" s="5">
        <f t="shared" si="21"/>
        <v>5000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6" si="22">C291</f>
        <v>0</v>
      </c>
      <c r="E291" s="30">
        <f t="shared" si="22"/>
        <v>0</v>
      </c>
    </row>
    <row r="292" spans="1:5">
      <c r="A292" s="29"/>
      <c r="B292" s="28" t="s">
        <v>243</v>
      </c>
      <c r="C292" s="30"/>
      <c r="D292" s="30">
        <f t="shared" si="22"/>
        <v>0</v>
      </c>
      <c r="E292" s="30">
        <f t="shared" si="22"/>
        <v>0</v>
      </c>
    </row>
    <row r="293" spans="1:5">
      <c r="A293" s="29"/>
      <c r="B293" s="28" t="s">
        <v>244</v>
      </c>
      <c r="C293" s="30"/>
      <c r="D293" s="30">
        <f t="shared" si="22"/>
        <v>0</v>
      </c>
      <c r="E293" s="30">
        <f t="shared" si="22"/>
        <v>0</v>
      </c>
    </row>
    <row r="294" spans="1:5">
      <c r="A294" s="29"/>
      <c r="B294" s="28" t="s">
        <v>245</v>
      </c>
      <c r="C294" s="30"/>
      <c r="D294" s="30">
        <f t="shared" si="22"/>
        <v>0</v>
      </c>
      <c r="E294" s="30">
        <f t="shared" si="22"/>
        <v>0</v>
      </c>
    </row>
    <row r="295" spans="1:5">
      <c r="A295" s="29"/>
      <c r="B295" s="28" t="s">
        <v>246</v>
      </c>
      <c r="C295" s="30"/>
      <c r="D295" s="30">
        <f t="shared" si="22"/>
        <v>0</v>
      </c>
      <c r="E295" s="30">
        <f t="shared" si="22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 t="shared" si="22"/>
        <v>300</v>
      </c>
      <c r="E296" s="5">
        <f t="shared" si="22"/>
        <v>300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7700</v>
      </c>
      <c r="D298" s="5">
        <f t="shared" ref="D298" si="23">C298</f>
        <v>7700</v>
      </c>
      <c r="E298" s="5">
        <f t="shared" ref="E298" si="24">D298</f>
        <v>7700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2" si="25">C300</f>
        <v>0</v>
      </c>
      <c r="E300" s="30">
        <f t="shared" si="25"/>
        <v>0</v>
      </c>
    </row>
    <row r="301" spans="1:5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</row>
    <row r="302" spans="1:5">
      <c r="A302" s="6">
        <v>1101</v>
      </c>
      <c r="B302" s="4" t="s">
        <v>251</v>
      </c>
      <c r="C302" s="5">
        <v>1000</v>
      </c>
      <c r="D302" s="5">
        <f t="shared" si="25"/>
        <v>1000</v>
      </c>
      <c r="E302" s="5">
        <f t="shared" si="25"/>
        <v>1000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2000</v>
      </c>
      <c r="D305" s="5">
        <f t="shared" ref="D305" si="26">C305</f>
        <v>2000</v>
      </c>
      <c r="E305" s="5">
        <f t="shared" ref="E305" si="27">D305</f>
        <v>2000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35000</v>
      </c>
      <c r="D308" s="5">
        <f t="shared" ref="D308" si="28">C308</f>
        <v>35000</v>
      </c>
      <c r="E308" s="5">
        <f t="shared" ref="E308" si="29">D308</f>
        <v>35000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30">C310</f>
        <v>0</v>
      </c>
      <c r="E310" s="30">
        <f t="shared" si="30"/>
        <v>0</v>
      </c>
    </row>
    <row r="311" spans="1:5">
      <c r="A311" s="29"/>
      <c r="B311" s="28" t="s">
        <v>258</v>
      </c>
      <c r="C311" s="30"/>
      <c r="D311" s="30">
        <f t="shared" si="30"/>
        <v>0</v>
      </c>
      <c r="E311" s="30">
        <f t="shared" si="30"/>
        <v>0</v>
      </c>
    </row>
    <row r="312" spans="1:5">
      <c r="A312" s="29"/>
      <c r="B312" s="28" t="s">
        <v>259</v>
      </c>
      <c r="C312" s="30"/>
      <c r="D312" s="30">
        <f t="shared" si="30"/>
        <v>0</v>
      </c>
      <c r="E312" s="30">
        <f t="shared" si="30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47" t="s">
        <v>601</v>
      </c>
      <c r="B314" s="148"/>
      <c r="C314" s="32">
        <f>C315+C325+C331+C336+C337+C338+C328</f>
        <v>174000</v>
      </c>
      <c r="D314" s="32">
        <f>D315+D325+D331+D336+D337+D338+D328</f>
        <v>174000</v>
      </c>
      <c r="E314" s="32">
        <f>E315+E325+E331+E336+E337+E338+E328</f>
        <v>174000</v>
      </c>
    </row>
    <row r="315" spans="1:5">
      <c r="A315" s="6">
        <v>1102</v>
      </c>
      <c r="B315" s="4" t="s">
        <v>65</v>
      </c>
      <c r="C315" s="5">
        <v>75000</v>
      </c>
      <c r="D315" s="5">
        <f t="shared" ref="D315" si="31">C315</f>
        <v>75000</v>
      </c>
      <c r="E315" s="5">
        <f t="shared" ref="E315" si="32">D315</f>
        <v>75000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5" si="33">C317</f>
        <v>0</v>
      </c>
      <c r="E317" s="30">
        <f t="shared" si="33"/>
        <v>0</v>
      </c>
    </row>
    <row r="318" spans="1:5">
      <c r="A318" s="29"/>
      <c r="B318" s="28" t="s">
        <v>261</v>
      </c>
      <c r="C318" s="30"/>
      <c r="D318" s="30">
        <f t="shared" si="33"/>
        <v>0</v>
      </c>
      <c r="E318" s="30">
        <f t="shared" si="33"/>
        <v>0</v>
      </c>
    </row>
    <row r="319" spans="1:5">
      <c r="A319" s="29"/>
      <c r="B319" s="28" t="s">
        <v>248</v>
      </c>
      <c r="C319" s="30"/>
      <c r="D319" s="30">
        <f t="shared" si="33"/>
        <v>0</v>
      </c>
      <c r="E319" s="30">
        <f t="shared" si="33"/>
        <v>0</v>
      </c>
    </row>
    <row r="320" spans="1:5">
      <c r="A320" s="29"/>
      <c r="B320" s="28" t="s">
        <v>262</v>
      </c>
      <c r="C320" s="30"/>
      <c r="D320" s="30">
        <f t="shared" si="33"/>
        <v>0</v>
      </c>
      <c r="E320" s="30">
        <f t="shared" si="33"/>
        <v>0</v>
      </c>
    </row>
    <row r="321" spans="1:5">
      <c r="A321" s="29"/>
      <c r="B321" s="28" t="s">
        <v>252</v>
      </c>
      <c r="C321" s="30"/>
      <c r="D321" s="30">
        <f t="shared" si="33"/>
        <v>0</v>
      </c>
      <c r="E321" s="30">
        <f t="shared" si="33"/>
        <v>0</v>
      </c>
    </row>
    <row r="322" spans="1:5">
      <c r="A322" s="29"/>
      <c r="B322" s="28" t="s">
        <v>253</v>
      </c>
      <c r="C322" s="30"/>
      <c r="D322" s="30">
        <f t="shared" si="33"/>
        <v>0</v>
      </c>
      <c r="E322" s="30">
        <f t="shared" si="33"/>
        <v>0</v>
      </c>
    </row>
    <row r="323" spans="1:5">
      <c r="A323" s="29"/>
      <c r="B323" s="28" t="s">
        <v>238</v>
      </c>
      <c r="C323" s="30"/>
      <c r="D323" s="30">
        <f t="shared" si="33"/>
        <v>0</v>
      </c>
      <c r="E323" s="30">
        <f t="shared" si="33"/>
        <v>0</v>
      </c>
    </row>
    <row r="324" spans="1:5">
      <c r="A324" s="29"/>
      <c r="B324" s="28" t="s">
        <v>239</v>
      </c>
      <c r="C324" s="30"/>
      <c r="D324" s="30">
        <f t="shared" si="33"/>
        <v>0</v>
      </c>
      <c r="E324" s="30">
        <f t="shared" si="33"/>
        <v>0</v>
      </c>
    </row>
    <row r="325" spans="1:5">
      <c r="A325" s="6">
        <v>1102</v>
      </c>
      <c r="B325" s="4" t="s">
        <v>263</v>
      </c>
      <c r="C325" s="5">
        <v>74000</v>
      </c>
      <c r="D325" s="5">
        <f t="shared" si="33"/>
        <v>74000</v>
      </c>
      <c r="E325" s="5">
        <f t="shared" si="33"/>
        <v>74000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25000</v>
      </c>
      <c r="D331" s="5">
        <f t="shared" ref="D331" si="34">C331</f>
        <v>25000</v>
      </c>
      <c r="E331" s="5">
        <f t="shared" ref="E331" si="35">D331</f>
        <v>25000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36">C333</f>
        <v>0</v>
      </c>
      <c r="E333" s="30">
        <f t="shared" si="36"/>
        <v>0</v>
      </c>
    </row>
    <row r="334" spans="1:5">
      <c r="A334" s="29"/>
      <c r="B334" s="28" t="s">
        <v>258</v>
      </c>
      <c r="C334" s="30"/>
      <c r="D334" s="30">
        <f t="shared" si="36"/>
        <v>0</v>
      </c>
      <c r="E334" s="30">
        <f t="shared" si="36"/>
        <v>0</v>
      </c>
    </row>
    <row r="335" spans="1:5">
      <c r="A335" s="29"/>
      <c r="B335" s="28" t="s">
        <v>259</v>
      </c>
      <c r="C335" s="30"/>
      <c r="D335" s="30">
        <f t="shared" si="36"/>
        <v>0</v>
      </c>
      <c r="E335" s="30">
        <f t="shared" si="36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37">C337</f>
        <v>0</v>
      </c>
      <c r="E337" s="5">
        <f t="shared" si="37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37"/>
        <v>0</v>
      </c>
      <c r="E338" s="5">
        <f t="shared" si="37"/>
        <v>0</v>
      </c>
    </row>
    <row r="339" spans="1:10">
      <c r="A339" s="151" t="s">
        <v>270</v>
      </c>
      <c r="B339" s="152"/>
      <c r="C339" s="33">
        <f>C340+C444+C482</f>
        <v>297600</v>
      </c>
      <c r="D339" s="33">
        <f>D340+D444+D482</f>
        <v>297600</v>
      </c>
      <c r="E339" s="33">
        <f>E340+E444+E482</f>
        <v>297600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7" t="s">
        <v>271</v>
      </c>
      <c r="B340" s="148"/>
      <c r="C340" s="32">
        <f>C341+C342+C343+C344+C347+C348+C353+C356+C357+C362+C367+BG290668+C371+C372+C373+C376+C377+C378+C382+C388+C391+C392+C395+C398+C399+C404+C407+C408+C409+C412+C415+C416+C419+C420+C421+C422+C429+C443</f>
        <v>252600</v>
      </c>
      <c r="D340" s="32">
        <f>D341+D342+D343+D344+D347+D348+D353+D356+D357+D362+D367+BH290668+D371+D372+D373+D376+D377+D378+D382+D388+D391+D392+D395+D398+D399+D404+D407+D408+D409+D412+D415+D416+D419+D420+D421+D422+D429+D443</f>
        <v>252600</v>
      </c>
      <c r="E340" s="32">
        <f>E341+E342+E343+E344+E347+E348+E353+E356+E357+E362+E367+BI290668+E371+E372+E373+E376+E377+E378+E382+E388+E391+E392+E395+E398+E399+E404+E407+E408+E409+E412+E415+E416+E419+E420+E421+E422+E429+E443</f>
        <v>252600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4000</v>
      </c>
      <c r="D342" s="5">
        <f t="shared" ref="D342:E344" si="38">C342</f>
        <v>4000</v>
      </c>
      <c r="E342" s="5">
        <f t="shared" si="38"/>
        <v>4000</v>
      </c>
    </row>
    <row r="343" spans="1:10">
      <c r="A343" s="6">
        <v>2201</v>
      </c>
      <c r="B343" s="4" t="s">
        <v>41</v>
      </c>
      <c r="C343" s="5">
        <v>60000</v>
      </c>
      <c r="D343" s="5">
        <f t="shared" si="38"/>
        <v>60000</v>
      </c>
      <c r="E343" s="5">
        <f t="shared" si="38"/>
        <v>60000</v>
      </c>
    </row>
    <row r="344" spans="1:10">
      <c r="A344" s="6">
        <v>2201</v>
      </c>
      <c r="B344" s="4" t="s">
        <v>273</v>
      </c>
      <c r="C344" s="5">
        <v>6000</v>
      </c>
      <c r="D344" s="5">
        <f t="shared" si="38"/>
        <v>6000</v>
      </c>
      <c r="E344" s="5">
        <f t="shared" si="38"/>
        <v>6000</v>
      </c>
    </row>
    <row r="345" spans="1:10">
      <c r="A345" s="29"/>
      <c r="B345" s="28" t="s">
        <v>274</v>
      </c>
      <c r="C345" s="30"/>
      <c r="D345" s="30">
        <f t="shared" ref="D345:E348" si="39">C345</f>
        <v>0</v>
      </c>
      <c r="E345" s="30">
        <f t="shared" si="39"/>
        <v>0</v>
      </c>
    </row>
    <row r="346" spans="1:10">
      <c r="A346" s="29"/>
      <c r="B346" s="28" t="s">
        <v>275</v>
      </c>
      <c r="C346" s="30">
        <v>0</v>
      </c>
      <c r="D346" s="30">
        <f t="shared" si="39"/>
        <v>0</v>
      </c>
      <c r="E346" s="30">
        <f t="shared" si="39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39"/>
        <v>0</v>
      </c>
      <c r="E347" s="5">
        <f t="shared" si="39"/>
        <v>0</v>
      </c>
    </row>
    <row r="348" spans="1:10">
      <c r="A348" s="6">
        <v>2201</v>
      </c>
      <c r="B348" s="4" t="s">
        <v>277</v>
      </c>
      <c r="C348" s="5">
        <v>40000</v>
      </c>
      <c r="D348" s="5">
        <f t="shared" si="39"/>
        <v>40000</v>
      </c>
      <c r="E348" s="5">
        <f t="shared" si="39"/>
        <v>40000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3" si="40">C350</f>
        <v>0</v>
      </c>
      <c r="E350" s="30">
        <f t="shared" si="40"/>
        <v>0</v>
      </c>
    </row>
    <row r="351" spans="1:10">
      <c r="A351" s="29"/>
      <c r="B351" s="28" t="s">
        <v>280</v>
      </c>
      <c r="C351" s="30">
        <v>0</v>
      </c>
      <c r="D351" s="30">
        <f t="shared" si="40"/>
        <v>0</v>
      </c>
      <c r="E351" s="30">
        <f t="shared" si="40"/>
        <v>0</v>
      </c>
    </row>
    <row r="352" spans="1:10">
      <c r="A352" s="29"/>
      <c r="B352" s="28" t="s">
        <v>281</v>
      </c>
      <c r="C352" s="30">
        <v>0</v>
      </c>
      <c r="D352" s="30">
        <f t="shared" si="40"/>
        <v>0</v>
      </c>
      <c r="E352" s="30">
        <f t="shared" si="40"/>
        <v>0</v>
      </c>
    </row>
    <row r="353" spans="1:5">
      <c r="A353" s="6">
        <v>2201</v>
      </c>
      <c r="B353" s="4" t="s">
        <v>282</v>
      </c>
      <c r="C353" s="5">
        <v>400</v>
      </c>
      <c r="D353" s="5">
        <f t="shared" si="40"/>
        <v>400</v>
      </c>
      <c r="E353" s="5">
        <f t="shared" si="40"/>
        <v>400</v>
      </c>
    </row>
    <row r="354" spans="1:5">
      <c r="A354" s="29"/>
      <c r="B354" s="28" t="s">
        <v>42</v>
      </c>
      <c r="C354" s="30"/>
      <c r="D354" s="30">
        <f t="shared" ref="D354:E357" si="41">C354</f>
        <v>0</v>
      </c>
      <c r="E354" s="30">
        <f t="shared" si="41"/>
        <v>0</v>
      </c>
    </row>
    <row r="355" spans="1:5">
      <c r="A355" s="29"/>
      <c r="B355" s="28" t="s">
        <v>283</v>
      </c>
      <c r="C355" s="30">
        <v>0</v>
      </c>
      <c r="D355" s="30">
        <f t="shared" si="41"/>
        <v>0</v>
      </c>
      <c r="E355" s="30">
        <f t="shared" si="41"/>
        <v>0</v>
      </c>
    </row>
    <row r="356" spans="1:5">
      <c r="A356" s="6">
        <v>2201</v>
      </c>
      <c r="B356" s="4" t="s">
        <v>284</v>
      </c>
      <c r="C356" s="5">
        <v>4000</v>
      </c>
      <c r="D356" s="5">
        <f t="shared" si="41"/>
        <v>4000</v>
      </c>
      <c r="E356" s="5">
        <f t="shared" si="41"/>
        <v>4000</v>
      </c>
    </row>
    <row r="357" spans="1:5">
      <c r="A357" s="6">
        <v>2201</v>
      </c>
      <c r="B357" s="4" t="s">
        <v>285</v>
      </c>
      <c r="C357" s="5">
        <v>4000</v>
      </c>
      <c r="D357" s="5">
        <f t="shared" si="41"/>
        <v>4000</v>
      </c>
      <c r="E357" s="5">
        <f t="shared" si="41"/>
        <v>4000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2" si="42">C359</f>
        <v>0</v>
      </c>
      <c r="E359" s="30">
        <f t="shared" si="42"/>
        <v>0</v>
      </c>
    </row>
    <row r="360" spans="1:5">
      <c r="A360" s="29"/>
      <c r="B360" s="28" t="s">
        <v>288</v>
      </c>
      <c r="C360" s="30"/>
      <c r="D360" s="30">
        <f t="shared" si="42"/>
        <v>0</v>
      </c>
      <c r="E360" s="30">
        <f t="shared" si="42"/>
        <v>0</v>
      </c>
    </row>
    <row r="361" spans="1:5">
      <c r="A361" s="29"/>
      <c r="B361" s="28" t="s">
        <v>289</v>
      </c>
      <c r="C361" s="30"/>
      <c r="D361" s="30">
        <f t="shared" si="42"/>
        <v>0</v>
      </c>
      <c r="E361" s="30">
        <f t="shared" si="42"/>
        <v>0</v>
      </c>
    </row>
    <row r="362" spans="1:5">
      <c r="A362" s="6">
        <v>2201</v>
      </c>
      <c r="B362" s="4" t="s">
        <v>290</v>
      </c>
      <c r="C362" s="5">
        <v>51000</v>
      </c>
      <c r="D362" s="5">
        <f t="shared" si="42"/>
        <v>51000</v>
      </c>
      <c r="E362" s="5">
        <f t="shared" si="42"/>
        <v>51000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43">C364</f>
        <v>0</v>
      </c>
      <c r="E364" s="30">
        <f t="shared" si="43"/>
        <v>0</v>
      </c>
    </row>
    <row r="365" spans="1:5">
      <c r="A365" s="29"/>
      <c r="B365" s="28" t="s">
        <v>293</v>
      </c>
      <c r="C365" s="30"/>
      <c r="D365" s="30">
        <f t="shared" si="43"/>
        <v>0</v>
      </c>
      <c r="E365" s="30">
        <f t="shared" si="43"/>
        <v>0</v>
      </c>
    </row>
    <row r="366" spans="1:5">
      <c r="A366" s="29"/>
      <c r="B366" s="28" t="s">
        <v>294</v>
      </c>
      <c r="C366" s="30"/>
      <c r="D366" s="30">
        <f t="shared" si="43"/>
        <v>0</v>
      </c>
      <c r="E366" s="30">
        <f t="shared" si="43"/>
        <v>0</v>
      </c>
    </row>
    <row r="367" spans="1:5">
      <c r="A367" s="6">
        <v>2201</v>
      </c>
      <c r="B367" s="4" t="s">
        <v>43</v>
      </c>
      <c r="C367" s="5">
        <v>2500</v>
      </c>
      <c r="D367" s="5">
        <f>C367</f>
        <v>2500</v>
      </c>
      <c r="E367" s="5">
        <f>D367</f>
        <v>2500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3" si="44">C369</f>
        <v>0</v>
      </c>
      <c r="E369" s="30">
        <f t="shared" si="44"/>
        <v>0</v>
      </c>
    </row>
    <row r="370" spans="1:5">
      <c r="A370" s="29"/>
      <c r="B370" s="28" t="s">
        <v>297</v>
      </c>
      <c r="C370" s="30">
        <v>0</v>
      </c>
      <c r="D370" s="30">
        <f t="shared" si="44"/>
        <v>0</v>
      </c>
      <c r="E370" s="30">
        <f t="shared" si="44"/>
        <v>0</v>
      </c>
    </row>
    <row r="371" spans="1:5">
      <c r="A371" s="6">
        <v>2201</v>
      </c>
      <c r="B371" s="4" t="s">
        <v>44</v>
      </c>
      <c r="C371" s="5"/>
      <c r="D371" s="5">
        <f t="shared" si="44"/>
        <v>0</v>
      </c>
      <c r="E371" s="5">
        <f t="shared" si="44"/>
        <v>0</v>
      </c>
    </row>
    <row r="372" spans="1:5">
      <c r="A372" s="6">
        <v>2201</v>
      </c>
      <c r="B372" s="4" t="s">
        <v>45</v>
      </c>
      <c r="C372" s="5"/>
      <c r="D372" s="5">
        <f t="shared" si="44"/>
        <v>0</v>
      </c>
      <c r="E372" s="5">
        <f t="shared" si="44"/>
        <v>0</v>
      </c>
    </row>
    <row r="373" spans="1:5">
      <c r="A373" s="6">
        <v>2201</v>
      </c>
      <c r="B373" s="4" t="s">
        <v>298</v>
      </c>
      <c r="C373" s="5">
        <v>1000</v>
      </c>
      <c r="D373" s="5">
        <f t="shared" si="44"/>
        <v>1000</v>
      </c>
      <c r="E373" s="5">
        <f t="shared" si="44"/>
        <v>1000</v>
      </c>
    </row>
    <row r="374" spans="1:5">
      <c r="A374" s="29"/>
      <c r="B374" s="28" t="s">
        <v>299</v>
      </c>
      <c r="C374" s="30">
        <v>0</v>
      </c>
      <c r="D374" s="30">
        <f t="shared" ref="D374:E378" si="45">C374</f>
        <v>0</v>
      </c>
      <c r="E374" s="30">
        <f t="shared" si="45"/>
        <v>0</v>
      </c>
    </row>
    <row r="375" spans="1:5">
      <c r="A375" s="29"/>
      <c r="B375" s="28" t="s">
        <v>300</v>
      </c>
      <c r="C375" s="30">
        <v>0</v>
      </c>
      <c r="D375" s="30">
        <f t="shared" si="45"/>
        <v>0</v>
      </c>
      <c r="E375" s="30">
        <f t="shared" si="45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45"/>
        <v>0</v>
      </c>
      <c r="E376" s="5">
        <f t="shared" si="45"/>
        <v>0</v>
      </c>
    </row>
    <row r="377" spans="1:5">
      <c r="A377" s="6">
        <v>2201</v>
      </c>
      <c r="B377" s="4" t="s">
        <v>302</v>
      </c>
      <c r="C377" s="5">
        <v>2500</v>
      </c>
      <c r="D377" s="5">
        <f t="shared" si="45"/>
        <v>2500</v>
      </c>
      <c r="E377" s="5">
        <f t="shared" si="45"/>
        <v>2500</v>
      </c>
    </row>
    <row r="378" spans="1:5">
      <c r="A378" s="6">
        <v>2201</v>
      </c>
      <c r="B378" s="4" t="s">
        <v>303</v>
      </c>
      <c r="C378" s="5">
        <v>11000</v>
      </c>
      <c r="D378" s="5">
        <f t="shared" si="45"/>
        <v>11000</v>
      </c>
      <c r="E378" s="5">
        <f t="shared" si="45"/>
        <v>11000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2" si="46">C380</f>
        <v>0</v>
      </c>
      <c r="E380" s="30">
        <f t="shared" si="46"/>
        <v>0</v>
      </c>
    </row>
    <row r="381" spans="1:5">
      <c r="A381" s="29"/>
      <c r="B381" s="28" t="s">
        <v>47</v>
      </c>
      <c r="C381" s="30"/>
      <c r="D381" s="30">
        <f t="shared" si="46"/>
        <v>0</v>
      </c>
      <c r="E381" s="30">
        <f t="shared" si="46"/>
        <v>0</v>
      </c>
    </row>
    <row r="382" spans="1:5">
      <c r="A382" s="6">
        <v>2201</v>
      </c>
      <c r="B382" s="4" t="s">
        <v>114</v>
      </c>
      <c r="C382" s="5">
        <v>4500</v>
      </c>
      <c r="D382" s="5">
        <f t="shared" si="46"/>
        <v>4500</v>
      </c>
      <c r="E382" s="5">
        <f t="shared" si="46"/>
        <v>4500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8" si="47">C384</f>
        <v>0</v>
      </c>
      <c r="E384" s="30">
        <f t="shared" si="47"/>
        <v>0</v>
      </c>
    </row>
    <row r="385" spans="1:5">
      <c r="A385" s="29"/>
      <c r="B385" s="28" t="s">
        <v>306</v>
      </c>
      <c r="C385" s="30"/>
      <c r="D385" s="30">
        <f t="shared" si="47"/>
        <v>0</v>
      </c>
      <c r="E385" s="30">
        <f t="shared" si="47"/>
        <v>0</v>
      </c>
    </row>
    <row r="386" spans="1:5">
      <c r="A386" s="29"/>
      <c r="B386" s="28" t="s">
        <v>307</v>
      </c>
      <c r="C386" s="30"/>
      <c r="D386" s="30">
        <f t="shared" si="47"/>
        <v>0</v>
      </c>
      <c r="E386" s="30">
        <f t="shared" si="47"/>
        <v>0</v>
      </c>
    </row>
    <row r="387" spans="1:5">
      <c r="A387" s="29"/>
      <c r="B387" s="28" t="s">
        <v>308</v>
      </c>
      <c r="C387" s="30"/>
      <c r="D387" s="30">
        <f t="shared" si="47"/>
        <v>0</v>
      </c>
      <c r="E387" s="30">
        <f t="shared" si="47"/>
        <v>0</v>
      </c>
    </row>
    <row r="388" spans="1:5">
      <c r="A388" s="6">
        <v>2201</v>
      </c>
      <c r="B388" s="4" t="s">
        <v>309</v>
      </c>
      <c r="C388" s="5">
        <v>2000</v>
      </c>
      <c r="D388" s="5">
        <f t="shared" si="47"/>
        <v>2000</v>
      </c>
      <c r="E388" s="5">
        <f t="shared" si="47"/>
        <v>2000</v>
      </c>
    </row>
    <row r="389" spans="1:5">
      <c r="A389" s="29"/>
      <c r="B389" s="28" t="s">
        <v>48</v>
      </c>
      <c r="C389" s="30"/>
      <c r="D389" s="30">
        <f t="shared" ref="D389:E392" si="48">C389</f>
        <v>0</v>
      </c>
      <c r="E389" s="30">
        <f t="shared" si="48"/>
        <v>0</v>
      </c>
    </row>
    <row r="390" spans="1:5">
      <c r="A390" s="29"/>
      <c r="B390" s="28" t="s">
        <v>310</v>
      </c>
      <c r="C390" s="30">
        <v>0</v>
      </c>
      <c r="D390" s="30">
        <f t="shared" si="48"/>
        <v>0</v>
      </c>
      <c r="E390" s="30">
        <f t="shared" si="48"/>
        <v>0</v>
      </c>
    </row>
    <row r="391" spans="1:5">
      <c r="A391" s="6">
        <v>2201</v>
      </c>
      <c r="B391" s="4" t="s">
        <v>311</v>
      </c>
      <c r="C391" s="5">
        <v>2500</v>
      </c>
      <c r="D391" s="5">
        <f t="shared" si="48"/>
        <v>2500</v>
      </c>
      <c r="E391" s="5">
        <f t="shared" si="48"/>
        <v>2500</v>
      </c>
    </row>
    <row r="392" spans="1:5">
      <c r="A392" s="6">
        <v>2201</v>
      </c>
      <c r="B392" s="4" t="s">
        <v>312</v>
      </c>
      <c r="C392" s="5">
        <v>7000</v>
      </c>
      <c r="D392" s="5">
        <f t="shared" si="48"/>
        <v>7000</v>
      </c>
      <c r="E392" s="5">
        <f t="shared" si="48"/>
        <v>7000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v>1000</v>
      </c>
      <c r="D395" s="5">
        <f t="shared" ref="D395" si="49">C395</f>
        <v>1000</v>
      </c>
      <c r="E395" s="5">
        <f t="shared" ref="E395" si="50">D395</f>
        <v>1000</v>
      </c>
    </row>
    <row r="396" spans="1:5">
      <c r="A396" s="29"/>
      <c r="B396" s="28" t="s">
        <v>315</v>
      </c>
      <c r="C396" s="30"/>
      <c r="D396" s="30">
        <f t="shared" ref="D396:E398" si="51">C396</f>
        <v>0</v>
      </c>
      <c r="E396" s="30">
        <f t="shared" si="51"/>
        <v>0</v>
      </c>
    </row>
    <row r="397" spans="1:5">
      <c r="A397" s="29"/>
      <c r="B397" s="28" t="s">
        <v>316</v>
      </c>
      <c r="C397" s="30">
        <v>0</v>
      </c>
      <c r="D397" s="30">
        <f t="shared" si="51"/>
        <v>0</v>
      </c>
      <c r="E397" s="30">
        <f t="shared" si="51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51"/>
        <v>0</v>
      </c>
      <c r="E398" s="5">
        <f t="shared" si="51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4" si="52">C401</f>
        <v>0</v>
      </c>
      <c r="E401" s="30">
        <f t="shared" si="52"/>
        <v>0</v>
      </c>
    </row>
    <row r="402" spans="1:5">
      <c r="A402" s="29"/>
      <c r="B402" s="28" t="s">
        <v>320</v>
      </c>
      <c r="C402" s="30">
        <v>0</v>
      </c>
      <c r="D402" s="30">
        <f t="shared" si="52"/>
        <v>0</v>
      </c>
      <c r="E402" s="30">
        <f t="shared" si="52"/>
        <v>0</v>
      </c>
    </row>
    <row r="403" spans="1:5">
      <c r="A403" s="29"/>
      <c r="B403" s="28" t="s">
        <v>321</v>
      </c>
      <c r="C403" s="30">
        <v>0</v>
      </c>
      <c r="D403" s="30">
        <f t="shared" si="52"/>
        <v>0</v>
      </c>
      <c r="E403" s="30">
        <f t="shared" si="52"/>
        <v>0</v>
      </c>
    </row>
    <row r="404" spans="1:5">
      <c r="A404" s="6">
        <v>2201</v>
      </c>
      <c r="B404" s="4" t="s">
        <v>322</v>
      </c>
      <c r="C404" s="5">
        <v>200</v>
      </c>
      <c r="D404" s="5">
        <f t="shared" si="52"/>
        <v>200</v>
      </c>
      <c r="E404" s="5">
        <f t="shared" si="52"/>
        <v>200</v>
      </c>
    </row>
    <row r="405" spans="1:5">
      <c r="A405" s="29"/>
      <c r="B405" s="28" t="s">
        <v>323</v>
      </c>
      <c r="C405" s="30">
        <v>0</v>
      </c>
      <c r="D405" s="30">
        <f t="shared" ref="D405:E409" si="53">C405</f>
        <v>0</v>
      </c>
      <c r="E405" s="30">
        <f t="shared" si="53"/>
        <v>0</v>
      </c>
    </row>
    <row r="406" spans="1:5">
      <c r="A406" s="29"/>
      <c r="B406" s="28" t="s">
        <v>324</v>
      </c>
      <c r="C406" s="30">
        <v>0</v>
      </c>
      <c r="D406" s="30">
        <f t="shared" si="53"/>
        <v>0</v>
      </c>
      <c r="E406" s="30">
        <f t="shared" si="53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53"/>
        <v>0</v>
      </c>
      <c r="E407" s="5">
        <f t="shared" si="53"/>
        <v>0</v>
      </c>
    </row>
    <row r="408" spans="1:5">
      <c r="A408" s="6">
        <v>2201</v>
      </c>
      <c r="B408" s="4" t="s">
        <v>326</v>
      </c>
      <c r="C408" s="5">
        <v>3000</v>
      </c>
      <c r="D408" s="5">
        <f t="shared" si="53"/>
        <v>3000</v>
      </c>
      <c r="E408" s="5">
        <f t="shared" si="53"/>
        <v>3000</v>
      </c>
    </row>
    <row r="409" spans="1:5">
      <c r="A409" s="6">
        <v>2201</v>
      </c>
      <c r="B409" s="4" t="s">
        <v>327</v>
      </c>
      <c r="C409" s="5">
        <v>5000</v>
      </c>
      <c r="D409" s="5">
        <f t="shared" si="53"/>
        <v>5000</v>
      </c>
      <c r="E409" s="5">
        <f t="shared" si="53"/>
        <v>5000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3000</v>
      </c>
      <c r="D412" s="5">
        <f t="shared" ref="D412" si="54">C412</f>
        <v>3000</v>
      </c>
      <c r="E412" s="5">
        <f t="shared" ref="E412" si="55">D412</f>
        <v>3000</v>
      </c>
    </row>
    <row r="413" spans="1:5">
      <c r="A413" s="29"/>
      <c r="B413" s="28" t="s">
        <v>328</v>
      </c>
      <c r="C413" s="30"/>
      <c r="D413" s="30">
        <f t="shared" ref="D413:E416" si="56">C413</f>
        <v>0</v>
      </c>
      <c r="E413" s="30">
        <f t="shared" si="56"/>
        <v>0</v>
      </c>
    </row>
    <row r="414" spans="1:5">
      <c r="A414" s="29"/>
      <c r="B414" s="28" t="s">
        <v>329</v>
      </c>
      <c r="C414" s="30">
        <v>0</v>
      </c>
      <c r="D414" s="30">
        <f t="shared" si="56"/>
        <v>0</v>
      </c>
      <c r="E414" s="30">
        <f t="shared" si="56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56"/>
        <v>500</v>
      </c>
      <c r="E415" s="5">
        <f t="shared" si="56"/>
        <v>500</v>
      </c>
    </row>
    <row r="416" spans="1:5">
      <c r="A416" s="6">
        <v>2201</v>
      </c>
      <c r="B416" s="4" t="s">
        <v>332</v>
      </c>
      <c r="C416" s="5">
        <v>500</v>
      </c>
      <c r="D416" s="5">
        <f t="shared" si="56"/>
        <v>500</v>
      </c>
      <c r="E416" s="5">
        <f t="shared" si="56"/>
        <v>500</v>
      </c>
    </row>
    <row r="417" spans="1:5">
      <c r="A417" s="29"/>
      <c r="B417" s="28" t="s">
        <v>330</v>
      </c>
      <c r="C417" s="30">
        <v>0</v>
      </c>
      <c r="D417" s="30">
        <f t="shared" ref="D417:E421" si="57">C417</f>
        <v>0</v>
      </c>
      <c r="E417" s="30">
        <f t="shared" si="57"/>
        <v>0</v>
      </c>
    </row>
    <row r="418" spans="1:5">
      <c r="A418" s="29"/>
      <c r="B418" s="28" t="s">
        <v>331</v>
      </c>
      <c r="C418" s="30">
        <v>0</v>
      </c>
      <c r="D418" s="30">
        <f t="shared" si="57"/>
        <v>0</v>
      </c>
      <c r="E418" s="30">
        <f t="shared" si="57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57"/>
        <v>0</v>
      </c>
      <c r="E419" s="5">
        <f t="shared" si="57"/>
        <v>0</v>
      </c>
    </row>
    <row r="420" spans="1:5">
      <c r="A420" s="6">
        <v>2201</v>
      </c>
      <c r="B420" s="4" t="s">
        <v>334</v>
      </c>
      <c r="C420" s="5">
        <v>1000</v>
      </c>
      <c r="D420" s="5">
        <f t="shared" si="57"/>
        <v>1000</v>
      </c>
      <c r="E420" s="5">
        <f t="shared" si="57"/>
        <v>1000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57"/>
        <v>0</v>
      </c>
      <c r="E421" s="5">
        <f t="shared" si="57"/>
        <v>0</v>
      </c>
    </row>
    <row r="422" spans="1:5">
      <c r="A422" s="6">
        <v>2201</v>
      </c>
      <c r="B422" s="4" t="s">
        <v>119</v>
      </c>
      <c r="C422" s="5">
        <v>2000</v>
      </c>
      <c r="D422" s="5">
        <f t="shared" ref="D422" si="58">C422</f>
        <v>2000</v>
      </c>
      <c r="E422" s="5">
        <f t="shared" ref="E422" si="59">D422</f>
        <v>2000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9" si="60">C424</f>
        <v>0</v>
      </c>
      <c r="E424" s="30">
        <f t="shared" si="60"/>
        <v>0</v>
      </c>
    </row>
    <row r="425" spans="1:5">
      <c r="A425" s="29"/>
      <c r="B425" s="28" t="s">
        <v>338</v>
      </c>
      <c r="C425" s="30"/>
      <c r="D425" s="30">
        <f t="shared" si="60"/>
        <v>0</v>
      </c>
      <c r="E425" s="30">
        <f t="shared" si="60"/>
        <v>0</v>
      </c>
    </row>
    <row r="426" spans="1:5">
      <c r="A426" s="29"/>
      <c r="B426" s="28" t="s">
        <v>339</v>
      </c>
      <c r="C426" s="30"/>
      <c r="D426" s="30">
        <f t="shared" si="60"/>
        <v>0</v>
      </c>
      <c r="E426" s="30">
        <f t="shared" si="60"/>
        <v>0</v>
      </c>
    </row>
    <row r="427" spans="1:5">
      <c r="A427" s="29"/>
      <c r="B427" s="28" t="s">
        <v>340</v>
      </c>
      <c r="C427" s="30"/>
      <c r="D427" s="30">
        <f t="shared" si="60"/>
        <v>0</v>
      </c>
      <c r="E427" s="30">
        <f t="shared" si="60"/>
        <v>0</v>
      </c>
    </row>
    <row r="428" spans="1:5">
      <c r="A428" s="29"/>
      <c r="B428" s="28" t="s">
        <v>341</v>
      </c>
      <c r="C428" s="30">
        <v>0</v>
      </c>
      <c r="D428" s="30">
        <f t="shared" si="60"/>
        <v>0</v>
      </c>
      <c r="E428" s="30">
        <f t="shared" si="60"/>
        <v>0</v>
      </c>
    </row>
    <row r="429" spans="1:5">
      <c r="A429" s="6">
        <v>2201</v>
      </c>
      <c r="B429" s="4" t="s">
        <v>342</v>
      </c>
      <c r="C429" s="5">
        <v>34000</v>
      </c>
      <c r="D429" s="5">
        <f t="shared" si="60"/>
        <v>34000</v>
      </c>
      <c r="E429" s="5">
        <f t="shared" si="60"/>
        <v>34000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61">C431</f>
        <v>0</v>
      </c>
      <c r="E431" s="30">
        <f t="shared" si="61"/>
        <v>0</v>
      </c>
    </row>
    <row r="432" spans="1:5">
      <c r="A432" s="29"/>
      <c r="B432" s="28" t="s">
        <v>345</v>
      </c>
      <c r="C432" s="30"/>
      <c r="D432" s="30">
        <f t="shared" si="61"/>
        <v>0</v>
      </c>
      <c r="E432" s="30">
        <f t="shared" si="61"/>
        <v>0</v>
      </c>
    </row>
    <row r="433" spans="1:5">
      <c r="A433" s="29"/>
      <c r="B433" s="28" t="s">
        <v>346</v>
      </c>
      <c r="C433" s="30"/>
      <c r="D433" s="30">
        <f t="shared" si="61"/>
        <v>0</v>
      </c>
      <c r="E433" s="30">
        <f t="shared" si="61"/>
        <v>0</v>
      </c>
    </row>
    <row r="434" spans="1:5">
      <c r="A434" s="29"/>
      <c r="B434" s="28" t="s">
        <v>347</v>
      </c>
      <c r="C434" s="30"/>
      <c r="D434" s="30">
        <f t="shared" si="61"/>
        <v>0</v>
      </c>
      <c r="E434" s="30">
        <f t="shared" si="61"/>
        <v>0</v>
      </c>
    </row>
    <row r="435" spans="1:5">
      <c r="A435" s="29"/>
      <c r="B435" s="28" t="s">
        <v>348</v>
      </c>
      <c r="C435" s="30"/>
      <c r="D435" s="30">
        <f t="shared" si="61"/>
        <v>0</v>
      </c>
      <c r="E435" s="30">
        <f t="shared" si="61"/>
        <v>0</v>
      </c>
    </row>
    <row r="436" spans="1:5">
      <c r="A436" s="29"/>
      <c r="B436" s="28" t="s">
        <v>349</v>
      </c>
      <c r="C436" s="30"/>
      <c r="D436" s="30">
        <f t="shared" si="61"/>
        <v>0</v>
      </c>
      <c r="E436" s="30">
        <f t="shared" si="61"/>
        <v>0</v>
      </c>
    </row>
    <row r="437" spans="1:5">
      <c r="A437" s="29"/>
      <c r="B437" s="28" t="s">
        <v>350</v>
      </c>
      <c r="C437" s="30"/>
      <c r="D437" s="30">
        <f t="shared" si="61"/>
        <v>0</v>
      </c>
      <c r="E437" s="30">
        <f t="shared" si="61"/>
        <v>0</v>
      </c>
    </row>
    <row r="438" spans="1:5">
      <c r="A438" s="29"/>
      <c r="B438" s="28" t="s">
        <v>351</v>
      </c>
      <c r="C438" s="30"/>
      <c r="D438" s="30">
        <f t="shared" si="61"/>
        <v>0</v>
      </c>
      <c r="E438" s="30">
        <f t="shared" si="61"/>
        <v>0</v>
      </c>
    </row>
    <row r="439" spans="1:5">
      <c r="A439" s="29"/>
      <c r="B439" s="28" t="s">
        <v>352</v>
      </c>
      <c r="C439" s="30"/>
      <c r="D439" s="30">
        <f t="shared" si="61"/>
        <v>0</v>
      </c>
      <c r="E439" s="30">
        <f t="shared" si="61"/>
        <v>0</v>
      </c>
    </row>
    <row r="440" spans="1:5">
      <c r="A440" s="29"/>
      <c r="B440" s="28" t="s">
        <v>353</v>
      </c>
      <c r="C440" s="30"/>
      <c r="D440" s="30">
        <f t="shared" si="61"/>
        <v>0</v>
      </c>
      <c r="E440" s="30">
        <f t="shared" si="61"/>
        <v>0</v>
      </c>
    </row>
    <row r="441" spans="1:5">
      <c r="A441" s="29"/>
      <c r="B441" s="28" t="s">
        <v>354</v>
      </c>
      <c r="C441" s="30"/>
      <c r="D441" s="30">
        <f t="shared" si="61"/>
        <v>0</v>
      </c>
      <c r="E441" s="30">
        <f t="shared" si="61"/>
        <v>0</v>
      </c>
    </row>
    <row r="442" spans="1:5">
      <c r="A442" s="29"/>
      <c r="B442" s="28" t="s">
        <v>355</v>
      </c>
      <c r="C442" s="30"/>
      <c r="D442" s="30">
        <f t="shared" si="61"/>
        <v>0</v>
      </c>
      <c r="E442" s="30">
        <f t="shared" si="61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47" t="s">
        <v>357</v>
      </c>
      <c r="B444" s="148"/>
      <c r="C444" s="32">
        <f>C445+C454+C455+C459+C462+C463+C468+C474+C477+C480+C481+C450</f>
        <v>45000</v>
      </c>
      <c r="D444" s="32">
        <f>D445+D454+D455+D459+D462+D463+D468+D474+D477+D480+D481+D450</f>
        <v>45000</v>
      </c>
      <c r="E444" s="32">
        <f>E445+E454+E455+E459+E462+E463+E468+E474+E477+E480+E481+E450</f>
        <v>45000</v>
      </c>
    </row>
    <row r="445" spans="1:5">
      <c r="A445" s="6">
        <v>2202</v>
      </c>
      <c r="B445" s="4" t="s">
        <v>358</v>
      </c>
      <c r="C445" s="5">
        <v>4000</v>
      </c>
      <c r="D445" s="5">
        <f t="shared" ref="D445" si="62">C445</f>
        <v>4000</v>
      </c>
      <c r="E445" s="5">
        <f t="shared" ref="E445" si="63">D445</f>
        <v>4000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64">C447</f>
        <v>0</v>
      </c>
      <c r="E447" s="30">
        <f t="shared" si="64"/>
        <v>0</v>
      </c>
    </row>
    <row r="448" spans="1:5">
      <c r="A448" s="28"/>
      <c r="B448" s="28" t="s">
        <v>361</v>
      </c>
      <c r="C448" s="30">
        <v>0</v>
      </c>
      <c r="D448" s="30">
        <f t="shared" si="64"/>
        <v>0</v>
      </c>
      <c r="E448" s="30">
        <f t="shared" si="64"/>
        <v>0</v>
      </c>
    </row>
    <row r="449" spans="1:5">
      <c r="A449" s="28"/>
      <c r="B449" s="28" t="s">
        <v>362</v>
      </c>
      <c r="C449" s="30">
        <v>0</v>
      </c>
      <c r="D449" s="30">
        <f t="shared" si="64"/>
        <v>0</v>
      </c>
      <c r="E449" s="30">
        <f t="shared" si="6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65">C452</f>
        <v>0</v>
      </c>
      <c r="E452" s="30">
        <f t="shared" si="65"/>
        <v>0</v>
      </c>
    </row>
    <row r="453" spans="1:5">
      <c r="A453" s="28"/>
      <c r="B453" s="28" t="s">
        <v>366</v>
      </c>
      <c r="C453" s="30">
        <v>0</v>
      </c>
      <c r="D453" s="30">
        <f t="shared" si="65"/>
        <v>0</v>
      </c>
      <c r="E453" s="30">
        <f t="shared" si="65"/>
        <v>0</v>
      </c>
    </row>
    <row r="454" spans="1:5">
      <c r="A454" s="6">
        <v>2202</v>
      </c>
      <c r="B454" s="4" t="s">
        <v>51</v>
      </c>
      <c r="C454" s="5">
        <v>30000</v>
      </c>
      <c r="D454" s="5">
        <f>C454</f>
        <v>30000</v>
      </c>
      <c r="E454" s="5">
        <f>D454</f>
        <v>30000</v>
      </c>
    </row>
    <row r="455" spans="1:5">
      <c r="A455" s="6">
        <v>2202</v>
      </c>
      <c r="B455" s="4" t="s">
        <v>120</v>
      </c>
      <c r="C455" s="5">
        <v>5000</v>
      </c>
      <c r="D455" s="5">
        <f t="shared" ref="D455" si="66">C455</f>
        <v>5000</v>
      </c>
      <c r="E455" s="5">
        <f t="shared" ref="E455" si="67">D455</f>
        <v>5000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9" si="68">C457</f>
        <v>0</v>
      </c>
      <c r="E457" s="30">
        <f t="shared" si="68"/>
        <v>0</v>
      </c>
    </row>
    <row r="458" spans="1:5">
      <c r="A458" s="28"/>
      <c r="B458" s="28" t="s">
        <v>361</v>
      </c>
      <c r="C458" s="30">
        <v>0</v>
      </c>
      <c r="D458" s="30">
        <f t="shared" si="68"/>
        <v>0</v>
      </c>
      <c r="E458" s="30">
        <f t="shared" si="68"/>
        <v>0</v>
      </c>
    </row>
    <row r="459" spans="1:5">
      <c r="A459" s="6">
        <v>2202</v>
      </c>
      <c r="B459" s="4" t="s">
        <v>121</v>
      </c>
      <c r="C459" s="5">
        <v>4000</v>
      </c>
      <c r="D459" s="5">
        <f t="shared" si="68"/>
        <v>4000</v>
      </c>
      <c r="E459" s="5">
        <f t="shared" si="68"/>
        <v>4000</v>
      </c>
    </row>
    <row r="460" spans="1:5">
      <c r="A460" s="28"/>
      <c r="B460" s="28" t="s">
        <v>369</v>
      </c>
      <c r="C460" s="30">
        <v>0</v>
      </c>
      <c r="D460" s="30">
        <f t="shared" ref="D460:E462" si="69">C460</f>
        <v>0</v>
      </c>
      <c r="E460" s="30">
        <f t="shared" si="69"/>
        <v>0</v>
      </c>
    </row>
    <row r="461" spans="1:5">
      <c r="A461" s="28"/>
      <c r="B461" s="28" t="s">
        <v>370</v>
      </c>
      <c r="C461" s="30"/>
      <c r="D461" s="30">
        <f t="shared" si="69"/>
        <v>0</v>
      </c>
      <c r="E461" s="30">
        <f t="shared" si="69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69"/>
        <v>0</v>
      </c>
      <c r="E462" s="5">
        <f t="shared" si="69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70">C465</f>
        <v>0</v>
      </c>
      <c r="E465" s="30">
        <f t="shared" si="70"/>
        <v>0</v>
      </c>
    </row>
    <row r="466" spans="1:5">
      <c r="A466" s="28"/>
      <c r="B466" s="28" t="s">
        <v>375</v>
      </c>
      <c r="C466" s="30">
        <v>0</v>
      </c>
      <c r="D466" s="30">
        <f t="shared" si="70"/>
        <v>0</v>
      </c>
      <c r="E466" s="30">
        <f t="shared" si="70"/>
        <v>0</v>
      </c>
    </row>
    <row r="467" spans="1:5">
      <c r="A467" s="28"/>
      <c r="B467" s="28" t="s">
        <v>376</v>
      </c>
      <c r="C467" s="30">
        <v>0</v>
      </c>
      <c r="D467" s="30">
        <f t="shared" si="70"/>
        <v>0</v>
      </c>
      <c r="E467" s="30">
        <f t="shared" si="70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4" si="71">C470</f>
        <v>0</v>
      </c>
      <c r="E470" s="30">
        <f t="shared" si="71"/>
        <v>0</v>
      </c>
    </row>
    <row r="471" spans="1:5">
      <c r="A471" s="28"/>
      <c r="B471" s="28" t="s">
        <v>380</v>
      </c>
      <c r="C471" s="30">
        <v>0</v>
      </c>
      <c r="D471" s="30">
        <f t="shared" si="71"/>
        <v>0</v>
      </c>
      <c r="E471" s="30">
        <f t="shared" si="71"/>
        <v>0</v>
      </c>
    </row>
    <row r="472" spans="1:5">
      <c r="A472" s="28"/>
      <c r="B472" s="28" t="s">
        <v>381</v>
      </c>
      <c r="C472" s="30">
        <v>0</v>
      </c>
      <c r="D472" s="30">
        <f t="shared" si="71"/>
        <v>0</v>
      </c>
      <c r="E472" s="30">
        <f t="shared" si="71"/>
        <v>0</v>
      </c>
    </row>
    <row r="473" spans="1:5">
      <c r="A473" s="28"/>
      <c r="B473" s="28" t="s">
        <v>382</v>
      </c>
      <c r="C473" s="30">
        <v>0</v>
      </c>
      <c r="D473" s="30">
        <f t="shared" si="71"/>
        <v>0</v>
      </c>
      <c r="E473" s="30">
        <f t="shared" si="71"/>
        <v>0</v>
      </c>
    </row>
    <row r="474" spans="1:5">
      <c r="A474" s="6">
        <v>2202</v>
      </c>
      <c r="B474" s="4" t="s">
        <v>122</v>
      </c>
      <c r="C474" s="5">
        <v>2000</v>
      </c>
      <c r="D474" s="5">
        <f t="shared" si="71"/>
        <v>2000</v>
      </c>
      <c r="E474" s="5">
        <f t="shared" si="71"/>
        <v>2000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72">C478</f>
        <v>0</v>
      </c>
      <c r="E478" s="30">
        <f t="shared" si="72"/>
        <v>0</v>
      </c>
    </row>
    <row r="479" spans="1:5">
      <c r="A479" s="28"/>
      <c r="B479" s="28" t="s">
        <v>384</v>
      </c>
      <c r="C479" s="30">
        <v>0</v>
      </c>
      <c r="D479" s="30">
        <f t="shared" si="72"/>
        <v>0</v>
      </c>
      <c r="E479" s="30">
        <f t="shared" si="72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72"/>
        <v>0</v>
      </c>
      <c r="E480" s="5">
        <f t="shared" si="72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72"/>
        <v>0</v>
      </c>
      <c r="E481" s="5">
        <f t="shared" si="72"/>
        <v>0</v>
      </c>
    </row>
    <row r="482" spans="1:10">
      <c r="A482" s="147" t="s">
        <v>388</v>
      </c>
      <c r="B482" s="148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f>C484+C504+C509+C522+C528+C538</f>
        <v>31845</v>
      </c>
      <c r="D483" s="35">
        <f>D484+D504+D509+D522+D528+D538</f>
        <v>29845</v>
      </c>
      <c r="E483" s="35">
        <f>E484+E504+E509+E522+E528+E538</f>
        <v>29845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7" t="s">
        <v>390</v>
      </c>
      <c r="B484" s="148"/>
      <c r="C484" s="32">
        <f>C485+C486+C490+C491+C494+C497+C500+C501+C502+C503</f>
        <v>11500</v>
      </c>
      <c r="D484" s="32">
        <f>D485+D486+D490+D491+D494+D497+D500+D501+D502+D503</f>
        <v>11500</v>
      </c>
      <c r="E484" s="32">
        <f>E485+E486+E490+E491+E494+E497+E500+E501+E502+E503</f>
        <v>11500</v>
      </c>
    </row>
    <row r="485" spans="1:10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>
      <c r="A486" s="6">
        <v>3302</v>
      </c>
      <c r="B486" s="4" t="s">
        <v>392</v>
      </c>
      <c r="C486" s="5">
        <v>2000</v>
      </c>
      <c r="D486" s="5">
        <f t="shared" ref="D486" si="73">C486</f>
        <v>2000</v>
      </c>
      <c r="E486" s="5">
        <f t="shared" ref="E486" si="74">D486</f>
        <v>2000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75">C488</f>
        <v>0</v>
      </c>
      <c r="E488" s="30">
        <f t="shared" si="75"/>
        <v>0</v>
      </c>
    </row>
    <row r="489" spans="1:10">
      <c r="A489" s="28"/>
      <c r="B489" s="28" t="s">
        <v>395</v>
      </c>
      <c r="C489" s="30">
        <v>0</v>
      </c>
      <c r="D489" s="30">
        <f t="shared" si="75"/>
        <v>0</v>
      </c>
      <c r="E489" s="30">
        <f t="shared" si="75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v>500</v>
      </c>
      <c r="D491" s="5">
        <f t="shared" ref="D491" si="76">C491</f>
        <v>500</v>
      </c>
      <c r="E491" s="5">
        <f t="shared" ref="E491" si="77">D491</f>
        <v>500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1000</v>
      </c>
      <c r="D494" s="5">
        <f t="shared" ref="D494" si="78">C494</f>
        <v>1000</v>
      </c>
      <c r="E494" s="5">
        <f t="shared" ref="E494" si="79">D494</f>
        <v>1000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v>1000</v>
      </c>
      <c r="D497" s="5">
        <f t="shared" ref="D497" si="80">C497</f>
        <v>1000</v>
      </c>
      <c r="E497" s="5">
        <f t="shared" ref="E497" si="81">D497</f>
        <v>1000</v>
      </c>
    </row>
    <row r="498" spans="1:6">
      <c r="A498" s="28"/>
      <c r="B498" s="28" t="s">
        <v>404</v>
      </c>
      <c r="C498" s="30"/>
      <c r="D498" s="30">
        <f t="shared" ref="D498:E503" si="82">C498</f>
        <v>0</v>
      </c>
      <c r="E498" s="30">
        <f t="shared" si="82"/>
        <v>0</v>
      </c>
    </row>
    <row r="499" spans="1:6">
      <c r="A499" s="28"/>
      <c r="B499" s="28" t="s">
        <v>405</v>
      </c>
      <c r="C499" s="30">
        <v>0</v>
      </c>
      <c r="D499" s="30">
        <f t="shared" si="82"/>
        <v>0</v>
      </c>
      <c r="E499" s="30">
        <f t="shared" si="82"/>
        <v>0</v>
      </c>
    </row>
    <row r="500" spans="1:6">
      <c r="A500" s="6">
        <v>3302</v>
      </c>
      <c r="B500" s="4" t="s">
        <v>406</v>
      </c>
      <c r="C500" s="5">
        <v>3000</v>
      </c>
      <c r="D500" s="5">
        <f t="shared" si="82"/>
        <v>3000</v>
      </c>
      <c r="E500" s="5">
        <f t="shared" si="82"/>
        <v>3000</v>
      </c>
    </row>
    <row r="501" spans="1:6">
      <c r="A501" s="6">
        <v>3302</v>
      </c>
      <c r="B501" s="4" t="s">
        <v>407</v>
      </c>
      <c r="C501" s="5">
        <v>500</v>
      </c>
      <c r="D501" s="5">
        <f t="shared" si="82"/>
        <v>500</v>
      </c>
      <c r="E501" s="5">
        <f t="shared" si="82"/>
        <v>500</v>
      </c>
    </row>
    <row r="502" spans="1:6">
      <c r="A502" s="6">
        <v>3302</v>
      </c>
      <c r="B502" s="4" t="s">
        <v>408</v>
      </c>
      <c r="C502" s="5">
        <v>500</v>
      </c>
      <c r="D502" s="5">
        <f t="shared" si="82"/>
        <v>500</v>
      </c>
      <c r="E502" s="5">
        <f t="shared" si="82"/>
        <v>500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82"/>
        <v>0</v>
      </c>
      <c r="E503" s="5">
        <f t="shared" si="82"/>
        <v>0</v>
      </c>
    </row>
    <row r="504" spans="1:6">
      <c r="A504" s="147" t="s">
        <v>410</v>
      </c>
      <c r="B504" s="148"/>
      <c r="C504" s="32">
        <f>SUM(C505:C508)</f>
        <v>13500</v>
      </c>
      <c r="D504" s="32">
        <f>SUM(D505:D508)</f>
        <v>13500</v>
      </c>
      <c r="E504" s="32">
        <f>SUM(E505:E508)</f>
        <v>13500</v>
      </c>
    </row>
    <row r="505" spans="1:6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83">C506</f>
        <v>0</v>
      </c>
      <c r="E506" s="5">
        <f t="shared" si="83"/>
        <v>0</v>
      </c>
    </row>
    <row r="507" spans="1:6">
      <c r="A507" s="6">
        <v>3303</v>
      </c>
      <c r="B507" s="4" t="s">
        <v>413</v>
      </c>
      <c r="C507" s="5">
        <v>500</v>
      </c>
      <c r="D507" s="5">
        <f t="shared" si="83"/>
        <v>500</v>
      </c>
      <c r="E507" s="5">
        <f t="shared" si="83"/>
        <v>500</v>
      </c>
    </row>
    <row r="508" spans="1:6">
      <c r="A508" s="6">
        <v>3303</v>
      </c>
      <c r="B508" s="4" t="s">
        <v>409</v>
      </c>
      <c r="C508" s="5">
        <v>8000</v>
      </c>
      <c r="D508" s="5">
        <f t="shared" si="83"/>
        <v>8000</v>
      </c>
      <c r="E508" s="5">
        <f t="shared" si="83"/>
        <v>8000</v>
      </c>
    </row>
    <row r="509" spans="1:6">
      <c r="A509" s="147" t="s">
        <v>414</v>
      </c>
      <c r="B509" s="148"/>
      <c r="C509" s="32">
        <f>C510+C511+C512+C513+C517+C518+C519+C520+C521</f>
        <v>5000</v>
      </c>
      <c r="D509" s="32">
        <f>D510+D511+D512+D513+D517+D518+D519+D520+D521</f>
        <v>3000</v>
      </c>
      <c r="E509" s="32">
        <f>E510+E511+E512+E513+E517+E518+E519+E520+E521</f>
        <v>3000</v>
      </c>
      <c r="F509" s="51"/>
    </row>
    <row r="510" spans="1:6">
      <c r="A510" s="6">
        <v>3305</v>
      </c>
      <c r="B510" s="4" t="s">
        <v>415</v>
      </c>
      <c r="C510" s="5">
        <v>200</v>
      </c>
      <c r="D510" s="5">
        <f>C510</f>
        <v>200</v>
      </c>
      <c r="E510" s="5">
        <f>D510</f>
        <v>200</v>
      </c>
    </row>
    <row r="511" spans="1:6">
      <c r="A511" s="6">
        <v>3305</v>
      </c>
      <c r="B511" s="4" t="s">
        <v>416</v>
      </c>
      <c r="C511" s="5">
        <v>300</v>
      </c>
      <c r="D511" s="5">
        <f t="shared" ref="D511:E512" si="84">C511</f>
        <v>300</v>
      </c>
      <c r="E511" s="5">
        <f t="shared" si="84"/>
        <v>300</v>
      </c>
    </row>
    <row r="512" spans="1:6">
      <c r="A512" s="6">
        <v>3305</v>
      </c>
      <c r="B512" s="4" t="s">
        <v>417</v>
      </c>
      <c r="C512" s="5">
        <v>500</v>
      </c>
      <c r="D512" s="5">
        <f t="shared" si="84"/>
        <v>500</v>
      </c>
      <c r="E512" s="5">
        <f t="shared" si="84"/>
        <v>500</v>
      </c>
    </row>
    <row r="513" spans="1:5">
      <c r="A513" s="6">
        <v>3305</v>
      </c>
      <c r="B513" s="4" t="s">
        <v>418</v>
      </c>
      <c r="C513" s="5">
        <v>2000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85">C514</f>
        <v>0</v>
      </c>
      <c r="E514" s="30">
        <f t="shared" si="85"/>
        <v>0</v>
      </c>
    </row>
    <row r="515" spans="1:5">
      <c r="A515" s="29"/>
      <c r="B515" s="28" t="s">
        <v>420</v>
      </c>
      <c r="C515" s="30">
        <v>0</v>
      </c>
      <c r="D515" s="30">
        <f t="shared" si="85"/>
        <v>0</v>
      </c>
      <c r="E515" s="30">
        <f t="shared" si="85"/>
        <v>0</v>
      </c>
    </row>
    <row r="516" spans="1:5">
      <c r="A516" s="29"/>
      <c r="B516" s="28" t="s">
        <v>421</v>
      </c>
      <c r="C516" s="30">
        <v>0</v>
      </c>
      <c r="D516" s="30">
        <f t="shared" si="85"/>
        <v>0</v>
      </c>
      <c r="E516" s="30">
        <f t="shared" si="85"/>
        <v>0</v>
      </c>
    </row>
    <row r="517" spans="1:5">
      <c r="A517" s="6">
        <v>3305</v>
      </c>
      <c r="B517" s="4" t="s">
        <v>422</v>
      </c>
      <c r="C517" s="5">
        <v>500</v>
      </c>
      <c r="D517" s="5">
        <f t="shared" si="85"/>
        <v>500</v>
      </c>
      <c r="E517" s="5">
        <f t="shared" si="85"/>
        <v>500</v>
      </c>
    </row>
    <row r="518" spans="1:5">
      <c r="A518" s="6">
        <v>3305</v>
      </c>
      <c r="B518" s="4" t="s">
        <v>423</v>
      </c>
      <c r="C518" s="5">
        <v>500</v>
      </c>
      <c r="D518" s="5">
        <f t="shared" si="85"/>
        <v>500</v>
      </c>
      <c r="E518" s="5">
        <f t="shared" si="85"/>
        <v>500</v>
      </c>
    </row>
    <row r="519" spans="1:5">
      <c r="A519" s="6">
        <v>3305</v>
      </c>
      <c r="B519" s="4" t="s">
        <v>424</v>
      </c>
      <c r="C519" s="5">
        <v>500</v>
      </c>
      <c r="D519" s="5">
        <f t="shared" si="85"/>
        <v>500</v>
      </c>
      <c r="E519" s="5">
        <f t="shared" si="85"/>
        <v>500</v>
      </c>
    </row>
    <row r="520" spans="1:5">
      <c r="A520" s="6">
        <v>3305</v>
      </c>
      <c r="B520" s="4" t="s">
        <v>425</v>
      </c>
      <c r="C520" s="5">
        <v>500</v>
      </c>
      <c r="D520" s="5">
        <f t="shared" si="85"/>
        <v>500</v>
      </c>
      <c r="E520" s="5">
        <f t="shared" si="85"/>
        <v>500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85"/>
        <v>0</v>
      </c>
      <c r="E521" s="5">
        <f t="shared" si="85"/>
        <v>0</v>
      </c>
    </row>
    <row r="522" spans="1:5">
      <c r="A522" s="147" t="s">
        <v>426</v>
      </c>
      <c r="B522" s="148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86">C524</f>
        <v>0</v>
      </c>
      <c r="E524" s="5">
        <f t="shared" si="8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86"/>
        <v>0</v>
      </c>
      <c r="E525" s="5">
        <f t="shared" si="8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86"/>
        <v>0</v>
      </c>
      <c r="E526" s="5">
        <f t="shared" si="8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86"/>
        <v>0</v>
      </c>
      <c r="E527" s="5">
        <f t="shared" si="86"/>
        <v>0</v>
      </c>
    </row>
    <row r="528" spans="1:5">
      <c r="A528" s="147" t="s">
        <v>432</v>
      </c>
      <c r="B528" s="148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87">C533</f>
        <v>0</v>
      </c>
      <c r="E533" s="30">
        <f t="shared" si="87"/>
        <v>0</v>
      </c>
    </row>
    <row r="534" spans="1:5">
      <c r="A534" s="29"/>
      <c r="B534" s="28" t="s">
        <v>437</v>
      </c>
      <c r="C534" s="30">
        <v>0</v>
      </c>
      <c r="D534" s="30">
        <f t="shared" si="87"/>
        <v>0</v>
      </c>
      <c r="E534" s="30">
        <f t="shared" si="87"/>
        <v>0</v>
      </c>
    </row>
    <row r="535" spans="1:5">
      <c r="A535" s="29"/>
      <c r="B535" s="28" t="s">
        <v>438</v>
      </c>
      <c r="C535" s="30">
        <v>0</v>
      </c>
      <c r="D535" s="30">
        <f t="shared" si="87"/>
        <v>0</v>
      </c>
      <c r="E535" s="30">
        <f t="shared" si="87"/>
        <v>0</v>
      </c>
    </row>
    <row r="536" spans="1:5">
      <c r="A536" s="29"/>
      <c r="B536" s="28" t="s">
        <v>439</v>
      </c>
      <c r="C536" s="30">
        <v>0</v>
      </c>
      <c r="D536" s="30">
        <f t="shared" si="87"/>
        <v>0</v>
      </c>
      <c r="E536" s="30">
        <f t="shared" si="8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47" t="s">
        <v>441</v>
      </c>
      <c r="B538" s="148"/>
      <c r="C538" s="32">
        <f>SUM(C539:C544)</f>
        <v>1845</v>
      </c>
      <c r="D538" s="32">
        <f>SUM(D539:D544)</f>
        <v>1845</v>
      </c>
      <c r="E538" s="32">
        <f>SUM(E539:E544)</f>
        <v>1845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845</v>
      </c>
      <c r="D540" s="5">
        <f t="shared" ref="D540:E543" si="88">C540</f>
        <v>845</v>
      </c>
      <c r="E540" s="5">
        <f t="shared" si="88"/>
        <v>845</v>
      </c>
    </row>
    <row r="541" spans="1:5">
      <c r="A541" s="6">
        <v>3310</v>
      </c>
      <c r="B541" s="4" t="s">
        <v>444</v>
      </c>
      <c r="C541" s="5">
        <v>0</v>
      </c>
      <c r="D541" s="5">
        <f t="shared" si="88"/>
        <v>0</v>
      </c>
      <c r="E541" s="5">
        <f t="shared" si="88"/>
        <v>0</v>
      </c>
    </row>
    <row r="542" spans="1:5">
      <c r="A542" s="6">
        <v>3310</v>
      </c>
      <c r="B542" s="4" t="s">
        <v>445</v>
      </c>
      <c r="C542" s="5">
        <v>1000</v>
      </c>
      <c r="D542" s="5">
        <f t="shared" si="88"/>
        <v>1000</v>
      </c>
      <c r="E542" s="5">
        <f t="shared" si="88"/>
        <v>1000</v>
      </c>
    </row>
    <row r="543" spans="1:5">
      <c r="A543" s="6">
        <v>3310</v>
      </c>
      <c r="B543" s="4" t="s">
        <v>442</v>
      </c>
      <c r="C543" s="5">
        <v>0</v>
      </c>
      <c r="D543" s="5">
        <f t="shared" si="88"/>
        <v>0</v>
      </c>
      <c r="E543" s="5">
        <f t="shared" si="8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7" t="s">
        <v>449</v>
      </c>
      <c r="B547" s="158"/>
      <c r="C547" s="35">
        <f>C548+C549</f>
        <v>65295</v>
      </c>
      <c r="D547" s="35">
        <f>D548+D549</f>
        <v>65295</v>
      </c>
      <c r="E547" s="35">
        <f>E548+E549</f>
        <v>65295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7" t="s">
        <v>450</v>
      </c>
      <c r="B548" s="148"/>
      <c r="C548" s="32"/>
      <c r="D548" s="32">
        <f>C548</f>
        <v>0</v>
      </c>
      <c r="E548" s="32">
        <f>D548</f>
        <v>0</v>
      </c>
    </row>
    <row r="549" spans="1:10">
      <c r="A549" s="147" t="s">
        <v>451</v>
      </c>
      <c r="B549" s="148"/>
      <c r="C549" s="32">
        <v>65295</v>
      </c>
      <c r="D549" s="32">
        <f>C549</f>
        <v>65295</v>
      </c>
      <c r="E549" s="32">
        <f>D549</f>
        <v>65295</v>
      </c>
    </row>
    <row r="550" spans="1:10">
      <c r="A550" s="149" t="s">
        <v>455</v>
      </c>
      <c r="B550" s="150"/>
      <c r="C550" s="36">
        <f>C551</f>
        <v>300</v>
      </c>
      <c r="D550" s="36">
        <f>D551</f>
        <v>300</v>
      </c>
      <c r="E550" s="36">
        <f>E551</f>
        <v>300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1" t="s">
        <v>456</v>
      </c>
      <c r="B551" s="152"/>
      <c r="C551" s="33">
        <f>C552+C556</f>
        <v>300</v>
      </c>
      <c r="D551" s="33">
        <f>D552+D556</f>
        <v>300</v>
      </c>
      <c r="E551" s="33">
        <f>E552+E556</f>
        <v>300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7" t="s">
        <v>457</v>
      </c>
      <c r="B552" s="148"/>
      <c r="C552" s="32">
        <f>SUM(C553:C555)</f>
        <v>300</v>
      </c>
      <c r="D552" s="32">
        <f>SUM(D553:D555)</f>
        <v>300</v>
      </c>
      <c r="E552" s="32">
        <f>SUM(E553:E555)</f>
        <v>300</v>
      </c>
    </row>
    <row r="553" spans="1:10">
      <c r="A553" s="6">
        <v>5500</v>
      </c>
      <c r="B553" s="4" t="s">
        <v>458</v>
      </c>
      <c r="C553" s="5">
        <v>300</v>
      </c>
      <c r="D553" s="5">
        <f t="shared" ref="D553:E555" si="89">C553</f>
        <v>300</v>
      </c>
      <c r="E553" s="5">
        <f t="shared" si="89"/>
        <v>300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89"/>
        <v>0</v>
      </c>
      <c r="E554" s="5">
        <f t="shared" si="8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89"/>
        <v>0</v>
      </c>
      <c r="E555" s="5">
        <f t="shared" si="89"/>
        <v>0</v>
      </c>
    </row>
    <row r="556" spans="1:10">
      <c r="A556" s="147" t="s">
        <v>461</v>
      </c>
      <c r="B556" s="148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3" t="s">
        <v>62</v>
      </c>
      <c r="B559" s="154"/>
      <c r="C559" s="37">
        <f>C560+C716+C725</f>
        <v>467500</v>
      </c>
      <c r="D559" s="37">
        <f>D560+D716+D725</f>
        <v>467500</v>
      </c>
      <c r="E559" s="37">
        <f>E560+E716+E725</f>
        <v>467500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9" t="s">
        <v>464</v>
      </c>
      <c r="B560" s="150"/>
      <c r="C560" s="36">
        <f>C561+C638+C642+C645</f>
        <v>437500</v>
      </c>
      <c r="D560" s="36">
        <f>D561+D638+D642+D645</f>
        <v>437500</v>
      </c>
      <c r="E560" s="36">
        <f>E561+E638+E642+E645</f>
        <v>437500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1" t="s">
        <v>465</v>
      </c>
      <c r="B561" s="152"/>
      <c r="C561" s="38">
        <f>C562+C567+C568+C569+C576+C577+C581+C584+C585+C586+C587+C592+C595+C599+C603+C610+C616+C628</f>
        <v>384000</v>
      </c>
      <c r="D561" s="38">
        <f>D562+D567+D568+D569+D576+D577+D581+D584+D585+D586+D587+D592+D595+D599+D603+D610+D616+D628</f>
        <v>384000</v>
      </c>
      <c r="E561" s="38">
        <f>E562+E567+E568+E569+E576+E577+E581+E584+E585+E586+E587+E592+E595+E599+E603+E610+E616+E628</f>
        <v>384000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7" t="s">
        <v>466</v>
      </c>
      <c r="B562" s="148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90">C564</f>
        <v>0</v>
      </c>
      <c r="E564" s="5">
        <f t="shared" si="9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90"/>
        <v>0</v>
      </c>
      <c r="E565" s="5">
        <f t="shared" si="9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90"/>
        <v>0</v>
      </c>
      <c r="E566" s="5">
        <f t="shared" si="90"/>
        <v>0</v>
      </c>
    </row>
    <row r="567" spans="1:10">
      <c r="A567" s="147" t="s">
        <v>467</v>
      </c>
      <c r="B567" s="148"/>
      <c r="C567" s="31">
        <v>60000</v>
      </c>
      <c r="D567" s="31">
        <f>C567</f>
        <v>60000</v>
      </c>
      <c r="E567" s="31">
        <f>D567</f>
        <v>60000</v>
      </c>
    </row>
    <row r="568" spans="1:10">
      <c r="A568" s="147" t="s">
        <v>472</v>
      </c>
      <c r="B568" s="148"/>
      <c r="C568" s="32">
        <v>0</v>
      </c>
      <c r="D568" s="32">
        <f>C568</f>
        <v>0</v>
      </c>
      <c r="E568" s="32">
        <f>D568</f>
        <v>0</v>
      </c>
    </row>
    <row r="569" spans="1:10">
      <c r="A569" s="147" t="s">
        <v>473</v>
      </c>
      <c r="B569" s="148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91">C571</f>
        <v>0</v>
      </c>
      <c r="E571" s="5">
        <f t="shared" si="9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91"/>
        <v>0</v>
      </c>
      <c r="E572" s="5">
        <f t="shared" si="9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91"/>
        <v>0</v>
      </c>
      <c r="E573" s="5">
        <f t="shared" si="9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91"/>
        <v>0</v>
      </c>
      <c r="E574" s="5">
        <f t="shared" si="9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91"/>
        <v>0</v>
      </c>
      <c r="E575" s="5">
        <f t="shared" si="91"/>
        <v>0</v>
      </c>
    </row>
    <row r="576" spans="1:10">
      <c r="A576" s="147" t="s">
        <v>480</v>
      </c>
      <c r="B576" s="148"/>
      <c r="C576" s="32">
        <v>0</v>
      </c>
      <c r="D576" s="32">
        <f>C576</f>
        <v>0</v>
      </c>
      <c r="E576" s="32">
        <f>D576</f>
        <v>0</v>
      </c>
    </row>
    <row r="577" spans="1:5">
      <c r="A577" s="147" t="s">
        <v>481</v>
      </c>
      <c r="B577" s="148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92">C578</f>
        <v>0</v>
      </c>
      <c r="E578" s="5">
        <f t="shared" si="9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92"/>
        <v>0</v>
      </c>
      <c r="E579" s="5">
        <f t="shared" si="9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92"/>
        <v>0</v>
      </c>
      <c r="E580" s="5">
        <f t="shared" si="92"/>
        <v>0</v>
      </c>
    </row>
    <row r="581" spans="1:5">
      <c r="A581" s="147" t="s">
        <v>485</v>
      </c>
      <c r="B581" s="148"/>
      <c r="C581" s="32">
        <f>SUM(C582:C583)</f>
        <v>132000</v>
      </c>
      <c r="D581" s="32">
        <f>SUM(D582:D583)</f>
        <v>132000</v>
      </c>
      <c r="E581" s="32">
        <f>SUM(E582:E583)</f>
        <v>132000</v>
      </c>
    </row>
    <row r="582" spans="1:5">
      <c r="A582" s="7">
        <v>6606</v>
      </c>
      <c r="B582" s="4" t="s">
        <v>486</v>
      </c>
      <c r="C582" s="5">
        <v>132000</v>
      </c>
      <c r="D582" s="5">
        <f t="shared" ref="D582:E586" si="93">C582</f>
        <v>132000</v>
      </c>
      <c r="E582" s="5">
        <f t="shared" si="93"/>
        <v>132000</v>
      </c>
    </row>
    <row r="583" spans="1:5">
      <c r="A583" s="7">
        <v>6606</v>
      </c>
      <c r="B583" s="4" t="s">
        <v>487</v>
      </c>
      <c r="C583" s="5">
        <v>0</v>
      </c>
      <c r="D583" s="5">
        <f t="shared" si="93"/>
        <v>0</v>
      </c>
      <c r="E583" s="5">
        <f t="shared" si="93"/>
        <v>0</v>
      </c>
    </row>
    <row r="584" spans="1:5">
      <c r="A584" s="147" t="s">
        <v>488</v>
      </c>
      <c r="B584" s="148"/>
      <c r="C584" s="32">
        <v>0</v>
      </c>
      <c r="D584" s="32">
        <f t="shared" si="93"/>
        <v>0</v>
      </c>
      <c r="E584" s="32">
        <f t="shared" si="93"/>
        <v>0</v>
      </c>
    </row>
    <row r="585" spans="1:5">
      <c r="A585" s="147" t="s">
        <v>489</v>
      </c>
      <c r="B585" s="148"/>
      <c r="C585" s="32">
        <v>0</v>
      </c>
      <c r="D585" s="32">
        <f t="shared" si="93"/>
        <v>0</v>
      </c>
      <c r="E585" s="32">
        <f t="shared" si="93"/>
        <v>0</v>
      </c>
    </row>
    <row r="586" spans="1:5">
      <c r="A586" s="147" t="s">
        <v>490</v>
      </c>
      <c r="B586" s="148"/>
      <c r="C586" s="32">
        <v>0</v>
      </c>
      <c r="D586" s="32">
        <f t="shared" si="93"/>
        <v>0</v>
      </c>
      <c r="E586" s="32">
        <f t="shared" si="93"/>
        <v>0</v>
      </c>
    </row>
    <row r="587" spans="1:5">
      <c r="A587" s="147" t="s">
        <v>491</v>
      </c>
      <c r="B587" s="148"/>
      <c r="C587" s="32">
        <f>SUM(C588:C591)</f>
        <v>57000</v>
      </c>
      <c r="D587" s="32">
        <f>SUM(D588:D591)</f>
        <v>57000</v>
      </c>
      <c r="E587" s="32">
        <f>SUM(E588:E591)</f>
        <v>57000</v>
      </c>
    </row>
    <row r="588" spans="1:5">
      <c r="A588" s="7">
        <v>6610</v>
      </c>
      <c r="B588" s="4" t="s">
        <v>492</v>
      </c>
      <c r="C588" s="5">
        <v>57000</v>
      </c>
      <c r="D588" s="5">
        <f>C588</f>
        <v>57000</v>
      </c>
      <c r="E588" s="5">
        <f>D588</f>
        <v>57000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94">C589</f>
        <v>0</v>
      </c>
      <c r="E589" s="5">
        <f t="shared" si="9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94"/>
        <v>0</v>
      </c>
      <c r="E590" s="5">
        <f t="shared" si="9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94"/>
        <v>0</v>
      </c>
      <c r="E591" s="5">
        <f t="shared" si="94"/>
        <v>0</v>
      </c>
    </row>
    <row r="592" spans="1:5">
      <c r="A592" s="147" t="s">
        <v>498</v>
      </c>
      <c r="B592" s="148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47" t="s">
        <v>502</v>
      </c>
      <c r="B595" s="148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95">C597</f>
        <v>0</v>
      </c>
      <c r="E597" s="5">
        <f t="shared" si="9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95"/>
        <v>0</v>
      </c>
      <c r="E598" s="5">
        <f t="shared" si="95"/>
        <v>0</v>
      </c>
    </row>
    <row r="599" spans="1:5">
      <c r="A599" s="147" t="s">
        <v>503</v>
      </c>
      <c r="B599" s="148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96">C600</f>
        <v>0</v>
      </c>
      <c r="E600" s="5">
        <f t="shared" si="9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96"/>
        <v>0</v>
      </c>
      <c r="E601" s="5">
        <f t="shared" si="9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96"/>
        <v>0</v>
      </c>
      <c r="E602" s="5">
        <f t="shared" si="96"/>
        <v>0</v>
      </c>
    </row>
    <row r="603" spans="1:5">
      <c r="A603" s="147" t="s">
        <v>506</v>
      </c>
      <c r="B603" s="148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97">C605</f>
        <v>0</v>
      </c>
      <c r="E605" s="5">
        <f t="shared" si="9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97"/>
        <v>0</v>
      </c>
      <c r="E606" s="5">
        <f t="shared" si="9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97"/>
        <v>0</v>
      </c>
      <c r="E607" s="5">
        <f t="shared" si="9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97"/>
        <v>0</v>
      </c>
      <c r="E608" s="5">
        <f t="shared" si="9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97"/>
        <v>0</v>
      </c>
      <c r="E609" s="5">
        <f t="shared" si="97"/>
        <v>0</v>
      </c>
    </row>
    <row r="610" spans="1:5">
      <c r="A610" s="147" t="s">
        <v>513</v>
      </c>
      <c r="B610" s="148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98">C612</f>
        <v>0</v>
      </c>
      <c r="E612" s="5">
        <f t="shared" si="9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98"/>
        <v>0</v>
      </c>
      <c r="E613" s="5">
        <f t="shared" si="9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98"/>
        <v>0</v>
      </c>
      <c r="E614" s="5">
        <f t="shared" si="9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98"/>
        <v>0</v>
      </c>
      <c r="E615" s="5">
        <f t="shared" si="98"/>
        <v>0</v>
      </c>
    </row>
    <row r="616" spans="1:5">
      <c r="A616" s="147" t="s">
        <v>519</v>
      </c>
      <c r="B616" s="148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99">C618</f>
        <v>0</v>
      </c>
      <c r="E618" s="5">
        <f t="shared" si="9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99"/>
        <v>0</v>
      </c>
      <c r="E619" s="5">
        <f t="shared" si="9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99"/>
        <v>0</v>
      </c>
      <c r="E620" s="5">
        <f t="shared" si="9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99"/>
        <v>0</v>
      </c>
      <c r="E621" s="5">
        <f t="shared" si="9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99"/>
        <v>0</v>
      </c>
      <c r="E622" s="5">
        <f t="shared" si="9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99"/>
        <v>0</v>
      </c>
      <c r="E623" s="5">
        <f t="shared" si="9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99"/>
        <v>0</v>
      </c>
      <c r="E624" s="5">
        <f t="shared" si="9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99"/>
        <v>0</v>
      </c>
      <c r="E625" s="5">
        <f t="shared" si="9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99"/>
        <v>0</v>
      </c>
      <c r="E626" s="5">
        <f t="shared" si="9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99"/>
        <v>0</v>
      </c>
      <c r="E627" s="5">
        <f t="shared" si="99"/>
        <v>0</v>
      </c>
    </row>
    <row r="628" spans="1:10">
      <c r="A628" s="147" t="s">
        <v>531</v>
      </c>
      <c r="B628" s="148"/>
      <c r="C628" s="32">
        <f>SUM(C629:C637)</f>
        <v>135000</v>
      </c>
      <c r="D628" s="32">
        <f>SUM(D629:D637)</f>
        <v>135000</v>
      </c>
      <c r="E628" s="32">
        <f>SUM(E629:E637)</f>
        <v>135000</v>
      </c>
    </row>
    <row r="629" spans="1:10">
      <c r="A629" s="7">
        <v>6617</v>
      </c>
      <c r="B629" s="4" t="s">
        <v>532</v>
      </c>
      <c r="C629" s="5">
        <v>135000</v>
      </c>
      <c r="D629" s="5">
        <f>C629</f>
        <v>135000</v>
      </c>
      <c r="E629" s="5">
        <f>D629</f>
        <v>135000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100">C630</f>
        <v>0</v>
      </c>
      <c r="E630" s="5">
        <f t="shared" si="10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100"/>
        <v>0</v>
      </c>
      <c r="E631" s="5">
        <f t="shared" si="10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100"/>
        <v>0</v>
      </c>
      <c r="E632" s="5">
        <f t="shared" si="10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100"/>
        <v>0</v>
      </c>
      <c r="E633" s="5">
        <f t="shared" si="10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100"/>
        <v>0</v>
      </c>
      <c r="E634" s="5">
        <f t="shared" si="10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100"/>
        <v>0</v>
      </c>
      <c r="E635" s="5">
        <f t="shared" si="10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100"/>
        <v>0</v>
      </c>
      <c r="E636" s="5">
        <f t="shared" si="10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100"/>
        <v>0</v>
      </c>
      <c r="E637" s="5">
        <f t="shared" si="100"/>
        <v>0</v>
      </c>
    </row>
    <row r="638" spans="1:10">
      <c r="A638" s="151" t="s">
        <v>541</v>
      </c>
      <c r="B638" s="152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7" t="s">
        <v>542</v>
      </c>
      <c r="B639" s="148"/>
      <c r="C639" s="32">
        <v>0</v>
      </c>
      <c r="D639" s="32">
        <f t="shared" ref="D639:E641" si="101">C639</f>
        <v>0</v>
      </c>
      <c r="E639" s="32">
        <f t="shared" si="101"/>
        <v>0</v>
      </c>
    </row>
    <row r="640" spans="1:10">
      <c r="A640" s="147" t="s">
        <v>543</v>
      </c>
      <c r="B640" s="148"/>
      <c r="C640" s="32">
        <v>0</v>
      </c>
      <c r="D640" s="32">
        <f t="shared" si="101"/>
        <v>0</v>
      </c>
      <c r="E640" s="32">
        <f t="shared" si="101"/>
        <v>0</v>
      </c>
    </row>
    <row r="641" spans="1:10">
      <c r="A641" s="147" t="s">
        <v>544</v>
      </c>
      <c r="B641" s="148"/>
      <c r="C641" s="32">
        <v>0</v>
      </c>
      <c r="D641" s="32">
        <f t="shared" si="101"/>
        <v>0</v>
      </c>
      <c r="E641" s="32">
        <f t="shared" si="101"/>
        <v>0</v>
      </c>
    </row>
    <row r="642" spans="1:10">
      <c r="A642" s="151" t="s">
        <v>545</v>
      </c>
      <c r="B642" s="152"/>
      <c r="C642" s="38">
        <f>C643+C644</f>
        <v>53500</v>
      </c>
      <c r="D642" s="38">
        <f>D643+D644</f>
        <v>53500</v>
      </c>
      <c r="E642" s="38">
        <f>E643+E644</f>
        <v>53500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7" t="s">
        <v>546</v>
      </c>
      <c r="B643" s="148"/>
      <c r="C643" s="32">
        <v>0</v>
      </c>
      <c r="D643" s="32">
        <f>C643</f>
        <v>0</v>
      </c>
      <c r="E643" s="32">
        <f>D643</f>
        <v>0</v>
      </c>
    </row>
    <row r="644" spans="1:10">
      <c r="A644" s="147" t="s">
        <v>547</v>
      </c>
      <c r="B644" s="148"/>
      <c r="C644" s="32">
        <v>53500</v>
      </c>
      <c r="D644" s="32">
        <f>C644</f>
        <v>53500</v>
      </c>
      <c r="E644" s="32">
        <f>D644</f>
        <v>53500</v>
      </c>
    </row>
    <row r="645" spans="1:10">
      <c r="A645" s="151" t="s">
        <v>548</v>
      </c>
      <c r="B645" s="152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7" t="s">
        <v>549</v>
      </c>
      <c r="B646" s="148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102">C648</f>
        <v>0</v>
      </c>
      <c r="E648" s="5">
        <f t="shared" si="10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102"/>
        <v>0</v>
      </c>
      <c r="E649" s="5">
        <f t="shared" si="10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102"/>
        <v>0</v>
      </c>
      <c r="E650" s="5">
        <f t="shared" si="102"/>
        <v>0</v>
      </c>
    </row>
    <row r="651" spans="1:10">
      <c r="A651" s="147" t="s">
        <v>550</v>
      </c>
      <c r="B651" s="148"/>
      <c r="C651" s="31">
        <v>0</v>
      </c>
      <c r="D651" s="31">
        <f>C651</f>
        <v>0</v>
      </c>
      <c r="E651" s="31">
        <f>D651</f>
        <v>0</v>
      </c>
    </row>
    <row r="652" spans="1:10">
      <c r="A652" s="147" t="s">
        <v>551</v>
      </c>
      <c r="B652" s="148"/>
      <c r="C652" s="32">
        <v>0</v>
      </c>
      <c r="D652" s="32">
        <f>C652</f>
        <v>0</v>
      </c>
      <c r="E652" s="32">
        <f>D652</f>
        <v>0</v>
      </c>
    </row>
    <row r="653" spans="1:10">
      <c r="A653" s="147" t="s">
        <v>552</v>
      </c>
      <c r="B653" s="148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103">C655</f>
        <v>0</v>
      </c>
      <c r="E655" s="5">
        <f t="shared" si="10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103"/>
        <v>0</v>
      </c>
      <c r="E656" s="5">
        <f t="shared" si="10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103"/>
        <v>0</v>
      </c>
      <c r="E657" s="5">
        <f t="shared" si="10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103"/>
        <v>0</v>
      </c>
      <c r="E658" s="5">
        <f t="shared" si="10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103"/>
        <v>0</v>
      </c>
      <c r="E659" s="5">
        <f t="shared" si="103"/>
        <v>0</v>
      </c>
    </row>
    <row r="660" spans="1:5">
      <c r="A660" s="147" t="s">
        <v>553</v>
      </c>
      <c r="B660" s="148"/>
      <c r="C660" s="32">
        <v>0</v>
      </c>
      <c r="D660" s="32">
        <f>C660</f>
        <v>0</v>
      </c>
      <c r="E660" s="32">
        <f>D660</f>
        <v>0</v>
      </c>
    </row>
    <row r="661" spans="1:5">
      <c r="A661" s="147" t="s">
        <v>554</v>
      </c>
      <c r="B661" s="148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104">C662</f>
        <v>0</v>
      </c>
      <c r="E662" s="5">
        <f t="shared" si="10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104"/>
        <v>0</v>
      </c>
      <c r="E663" s="5">
        <f t="shared" si="10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104"/>
        <v>0</v>
      </c>
      <c r="E664" s="5">
        <f t="shared" si="104"/>
        <v>0</v>
      </c>
    </row>
    <row r="665" spans="1:5">
      <c r="A665" s="147" t="s">
        <v>555</v>
      </c>
      <c r="B665" s="148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105">C666</f>
        <v>0</v>
      </c>
      <c r="E666" s="5">
        <f t="shared" si="10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105"/>
        <v>0</v>
      </c>
      <c r="E667" s="5">
        <f t="shared" si="105"/>
        <v>0</v>
      </c>
    </row>
    <row r="668" spans="1:5">
      <c r="A668" s="147" t="s">
        <v>556</v>
      </c>
      <c r="B668" s="148"/>
      <c r="C668" s="32">
        <v>0</v>
      </c>
      <c r="D668" s="32">
        <f t="shared" si="105"/>
        <v>0</v>
      </c>
      <c r="E668" s="32">
        <f t="shared" si="105"/>
        <v>0</v>
      </c>
    </row>
    <row r="669" spans="1:5">
      <c r="A669" s="147" t="s">
        <v>557</v>
      </c>
      <c r="B669" s="148"/>
      <c r="C669" s="32">
        <v>0</v>
      </c>
      <c r="D669" s="32">
        <f t="shared" si="105"/>
        <v>0</v>
      </c>
      <c r="E669" s="32">
        <f t="shared" si="105"/>
        <v>0</v>
      </c>
    </row>
    <row r="670" spans="1:5">
      <c r="A670" s="147" t="s">
        <v>558</v>
      </c>
      <c r="B670" s="148"/>
      <c r="C670" s="32">
        <v>0</v>
      </c>
      <c r="D670" s="32">
        <f t="shared" si="105"/>
        <v>0</v>
      </c>
      <c r="E670" s="32">
        <f t="shared" si="105"/>
        <v>0</v>
      </c>
    </row>
    <row r="671" spans="1:5">
      <c r="A671" s="147" t="s">
        <v>559</v>
      </c>
      <c r="B671" s="148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106">C673</f>
        <v>0</v>
      </c>
      <c r="E673" s="5">
        <f t="shared" si="10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106"/>
        <v>0</v>
      </c>
      <c r="E674" s="5">
        <f t="shared" si="10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106"/>
        <v>0</v>
      </c>
      <c r="E675" s="5">
        <f t="shared" si="106"/>
        <v>0</v>
      </c>
    </row>
    <row r="676" spans="1:5">
      <c r="A676" s="147" t="s">
        <v>560</v>
      </c>
      <c r="B676" s="148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7" t="s">
        <v>561</v>
      </c>
      <c r="B679" s="148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107">C681</f>
        <v>0</v>
      </c>
      <c r="E681" s="5">
        <f t="shared" si="10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107"/>
        <v>0</v>
      </c>
      <c r="E682" s="5">
        <f t="shared" si="107"/>
        <v>0</v>
      </c>
    </row>
    <row r="683" spans="1:5">
      <c r="A683" s="147" t="s">
        <v>562</v>
      </c>
      <c r="B683" s="148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108">C684</f>
        <v>0</v>
      </c>
      <c r="E684" s="5">
        <f t="shared" si="10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108"/>
        <v>0</v>
      </c>
      <c r="E685" s="5">
        <f t="shared" si="10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108"/>
        <v>0</v>
      </c>
      <c r="E686" s="5">
        <f t="shared" si="108"/>
        <v>0</v>
      </c>
    </row>
    <row r="687" spans="1:5">
      <c r="A687" s="147" t="s">
        <v>563</v>
      </c>
      <c r="B687" s="148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109">C689</f>
        <v>0</v>
      </c>
      <c r="E689" s="5">
        <f t="shared" si="10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109"/>
        <v>0</v>
      </c>
      <c r="E690" s="5">
        <f t="shared" si="10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109"/>
        <v>0</v>
      </c>
      <c r="E691" s="5">
        <f t="shared" si="10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109"/>
        <v>0</v>
      </c>
      <c r="E692" s="5">
        <f t="shared" si="10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109"/>
        <v>0</v>
      </c>
      <c r="E693" s="5">
        <f t="shared" si="109"/>
        <v>0</v>
      </c>
    </row>
    <row r="694" spans="1:5">
      <c r="A694" s="147" t="s">
        <v>564</v>
      </c>
      <c r="B694" s="148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110">C696</f>
        <v>0</v>
      </c>
      <c r="E696" s="5">
        <f t="shared" si="11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110"/>
        <v>0</v>
      </c>
      <c r="E697" s="5">
        <f t="shared" si="11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110"/>
        <v>0</v>
      </c>
      <c r="E698" s="5">
        <f t="shared" si="11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110"/>
        <v>0</v>
      </c>
      <c r="E699" s="5">
        <f t="shared" si="110"/>
        <v>0</v>
      </c>
    </row>
    <row r="700" spans="1:5">
      <c r="A700" s="147" t="s">
        <v>565</v>
      </c>
      <c r="B700" s="148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111">C702</f>
        <v>0</v>
      </c>
      <c r="E702" s="5">
        <f t="shared" si="11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111"/>
        <v>0</v>
      </c>
      <c r="E703" s="5">
        <f t="shared" si="11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111"/>
        <v>0</v>
      </c>
      <c r="E704" s="5">
        <f t="shared" si="11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111"/>
        <v>0</v>
      </c>
      <c r="E705" s="5">
        <f t="shared" si="11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111"/>
        <v>0</v>
      </c>
      <c r="E706" s="5">
        <f t="shared" si="11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111"/>
        <v>0</v>
      </c>
      <c r="E707" s="5">
        <f t="shared" si="11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111"/>
        <v>0</v>
      </c>
      <c r="E708" s="5">
        <f t="shared" si="11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111"/>
        <v>0</v>
      </c>
      <c r="E709" s="5">
        <f t="shared" si="11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111"/>
        <v>0</v>
      </c>
      <c r="E710" s="5">
        <f t="shared" si="11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111"/>
        <v>0</v>
      </c>
      <c r="E711" s="5">
        <f t="shared" si="111"/>
        <v>0</v>
      </c>
    </row>
    <row r="712" spans="1:10">
      <c r="A712" s="147" t="s">
        <v>566</v>
      </c>
      <c r="B712" s="148"/>
      <c r="C712" s="31">
        <v>0</v>
      </c>
      <c r="D712" s="31">
        <f>C712</f>
        <v>0</v>
      </c>
      <c r="E712" s="31">
        <f>D712</f>
        <v>0</v>
      </c>
    </row>
    <row r="713" spans="1:10">
      <c r="A713" s="147" t="s">
        <v>567</v>
      </c>
      <c r="B713" s="148"/>
      <c r="C713" s="32">
        <v>0</v>
      </c>
      <c r="D713" s="31">
        <f t="shared" ref="D713:E715" si="112">C713</f>
        <v>0</v>
      </c>
      <c r="E713" s="31">
        <f t="shared" si="112"/>
        <v>0</v>
      </c>
    </row>
    <row r="714" spans="1:10">
      <c r="A714" s="147" t="s">
        <v>568</v>
      </c>
      <c r="B714" s="148"/>
      <c r="C714" s="32">
        <v>0</v>
      </c>
      <c r="D714" s="31">
        <f t="shared" si="112"/>
        <v>0</v>
      </c>
      <c r="E714" s="31">
        <f t="shared" si="112"/>
        <v>0</v>
      </c>
    </row>
    <row r="715" spans="1:10">
      <c r="A715" s="147" t="s">
        <v>569</v>
      </c>
      <c r="B715" s="148"/>
      <c r="C715" s="32">
        <v>0</v>
      </c>
      <c r="D715" s="31">
        <f t="shared" si="112"/>
        <v>0</v>
      </c>
      <c r="E715" s="31">
        <f t="shared" si="112"/>
        <v>0</v>
      </c>
    </row>
    <row r="716" spans="1:10">
      <c r="A716" s="149" t="s">
        <v>570</v>
      </c>
      <c r="B716" s="150"/>
      <c r="C716" s="36">
        <f>C717</f>
        <v>30000</v>
      </c>
      <c r="D716" s="36">
        <f>D717</f>
        <v>30000</v>
      </c>
      <c r="E716" s="36">
        <f>E717</f>
        <v>30000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1" t="s">
        <v>571</v>
      </c>
      <c r="B717" s="152"/>
      <c r="C717" s="33">
        <f>C718+C722</f>
        <v>30000</v>
      </c>
      <c r="D717" s="33">
        <f>D718+D722</f>
        <v>30000</v>
      </c>
      <c r="E717" s="33">
        <f>E718+E722</f>
        <v>30000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5" t="s">
        <v>851</v>
      </c>
      <c r="B718" s="146"/>
      <c r="C718" s="31">
        <f>SUM(C719:C721)</f>
        <v>30000</v>
      </c>
      <c r="D718" s="31">
        <f>SUM(D719:D721)</f>
        <v>30000</v>
      </c>
      <c r="E718" s="31">
        <f>SUM(E719:E721)</f>
        <v>30000</v>
      </c>
    </row>
    <row r="719" spans="1:10">
      <c r="A719" s="6">
        <v>10950</v>
      </c>
      <c r="B719" s="4" t="s">
        <v>572</v>
      </c>
      <c r="C719" s="5">
        <v>30000</v>
      </c>
      <c r="D719" s="5">
        <f>C719</f>
        <v>30000</v>
      </c>
      <c r="E719" s="5">
        <f>D719</f>
        <v>30000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113">C720</f>
        <v>0</v>
      </c>
      <c r="E720" s="5">
        <f t="shared" si="11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113"/>
        <v>0</v>
      </c>
      <c r="E721" s="5">
        <f t="shared" si="113"/>
        <v>0</v>
      </c>
    </row>
    <row r="722" spans="1:10">
      <c r="A722" s="145" t="s">
        <v>850</v>
      </c>
      <c r="B722" s="146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9" t="s">
        <v>577</v>
      </c>
      <c r="B725" s="150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1" t="s">
        <v>588</v>
      </c>
      <c r="B726" s="152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5" t="s">
        <v>849</v>
      </c>
      <c r="B727" s="146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5" t="s">
        <v>848</v>
      </c>
      <c r="B730" s="146"/>
      <c r="C730" s="31">
        <f t="shared" ref="C730:E731" si="114">C731</f>
        <v>0</v>
      </c>
      <c r="D730" s="31">
        <f t="shared" si="114"/>
        <v>0</v>
      </c>
      <c r="E730" s="31">
        <f t="shared" si="114"/>
        <v>0</v>
      </c>
    </row>
    <row r="731" spans="1:10">
      <c r="A731" s="6">
        <v>2</v>
      </c>
      <c r="B731" s="4" t="s">
        <v>822</v>
      </c>
      <c r="C731" s="5">
        <f t="shared" si="114"/>
        <v>0</v>
      </c>
      <c r="D731" s="5">
        <f t="shared" si="114"/>
        <v>0</v>
      </c>
      <c r="E731" s="5">
        <f t="shared" si="11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5" t="s">
        <v>846</v>
      </c>
      <c r="B733" s="146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115">C735</f>
        <v>0</v>
      </c>
      <c r="E735" s="30">
        <f t="shared" si="115"/>
        <v>0</v>
      </c>
    </row>
    <row r="736" spans="1:10">
      <c r="A736" s="29"/>
      <c r="B736" s="28" t="s">
        <v>844</v>
      </c>
      <c r="C736" s="30">
        <v>0</v>
      </c>
      <c r="D736" s="30">
        <f t="shared" si="115"/>
        <v>0</v>
      </c>
      <c r="E736" s="30">
        <f t="shared" si="115"/>
        <v>0</v>
      </c>
    </row>
    <row r="737" spans="1:11">
      <c r="A737" s="6">
        <v>3</v>
      </c>
      <c r="B737" s="4" t="s">
        <v>827</v>
      </c>
      <c r="C737" s="5"/>
      <c r="D737" s="5">
        <f t="shared" si="115"/>
        <v>0</v>
      </c>
      <c r="E737" s="5">
        <f t="shared" si="115"/>
        <v>0</v>
      </c>
    </row>
    <row r="738" spans="1:11">
      <c r="A738" s="6">
        <v>4</v>
      </c>
      <c r="B738" s="4" t="s">
        <v>837</v>
      </c>
      <c r="C738" s="5"/>
      <c r="D738" s="5">
        <f t="shared" si="115"/>
        <v>0</v>
      </c>
      <c r="E738" s="5">
        <f t="shared" si="115"/>
        <v>0</v>
      </c>
    </row>
    <row r="739" spans="1:11">
      <c r="A739" s="145" t="s">
        <v>843</v>
      </c>
      <c r="B739" s="146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5" t="s">
        <v>842</v>
      </c>
      <c r="B741" s="146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5" t="s">
        <v>841</v>
      </c>
      <c r="B743" s="146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116">C747</f>
        <v>0</v>
      </c>
      <c r="E747" s="30">
        <f t="shared" si="116"/>
        <v>0</v>
      </c>
    </row>
    <row r="748" spans="1:11">
      <c r="A748" s="6">
        <v>3</v>
      </c>
      <c r="B748" s="4" t="s">
        <v>827</v>
      </c>
      <c r="C748" s="5"/>
      <c r="D748" s="5">
        <f t="shared" si="116"/>
        <v>0</v>
      </c>
      <c r="E748" s="5">
        <f t="shared" si="116"/>
        <v>0</v>
      </c>
    </row>
    <row r="749" spans="1:11">
      <c r="A749" s="6">
        <v>4</v>
      </c>
      <c r="B749" s="4" t="s">
        <v>837</v>
      </c>
      <c r="C749" s="5"/>
      <c r="D749" s="5">
        <f t="shared" si="116"/>
        <v>0</v>
      </c>
      <c r="E749" s="5">
        <f t="shared" si="116"/>
        <v>0</v>
      </c>
    </row>
    <row r="750" spans="1:11">
      <c r="A750" s="145" t="s">
        <v>836</v>
      </c>
      <c r="B750" s="146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117">C752</f>
        <v>0</v>
      </c>
      <c r="E752" s="124">
        <f t="shared" si="11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117"/>
        <v>0</v>
      </c>
      <c r="E753" s="124">
        <f t="shared" si="11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117"/>
        <v>0</v>
      </c>
      <c r="E754" s="5">
        <f t="shared" si="117"/>
        <v>0</v>
      </c>
    </row>
    <row r="755" spans="1:11">
      <c r="A755" s="145" t="s">
        <v>834</v>
      </c>
      <c r="B755" s="146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118">C758</f>
        <v>0</v>
      </c>
      <c r="E758" s="30">
        <f t="shared" si="118"/>
        <v>0</v>
      </c>
    </row>
    <row r="759" spans="1:11">
      <c r="A759" s="29"/>
      <c r="B759" s="28" t="s">
        <v>831</v>
      </c>
      <c r="C759" s="30"/>
      <c r="D759" s="30">
        <f t="shared" si="118"/>
        <v>0</v>
      </c>
      <c r="E759" s="30">
        <f t="shared" si="118"/>
        <v>0</v>
      </c>
    </row>
    <row r="760" spans="1:11">
      <c r="A760" s="145" t="s">
        <v>830</v>
      </c>
      <c r="B760" s="146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119">C762</f>
        <v>0</v>
      </c>
      <c r="E762" s="30">
        <f t="shared" si="119"/>
        <v>0</v>
      </c>
    </row>
    <row r="763" spans="1:11">
      <c r="A763" s="29"/>
      <c r="B763" s="28" t="s">
        <v>819</v>
      </c>
      <c r="C763" s="30"/>
      <c r="D763" s="30">
        <f t="shared" si="119"/>
        <v>0</v>
      </c>
      <c r="E763" s="30">
        <f t="shared" si="11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119"/>
        <v>0</v>
      </c>
      <c r="E764" s="5">
        <f t="shared" si="119"/>
        <v>0</v>
      </c>
    </row>
    <row r="765" spans="1:11">
      <c r="A765" s="145" t="s">
        <v>828</v>
      </c>
      <c r="B765" s="146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5" t="s">
        <v>826</v>
      </c>
      <c r="B767" s="146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5" t="s">
        <v>823</v>
      </c>
      <c r="B771" s="146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120">C774</f>
        <v>0</v>
      </c>
      <c r="E774" s="30">
        <f t="shared" si="120"/>
        <v>0</v>
      </c>
    </row>
    <row r="775" spans="1:5">
      <c r="A775" s="29"/>
      <c r="B775" s="28" t="s">
        <v>819</v>
      </c>
      <c r="C775" s="30"/>
      <c r="D775" s="30">
        <f t="shared" si="120"/>
        <v>0</v>
      </c>
      <c r="E775" s="30">
        <f t="shared" si="120"/>
        <v>0</v>
      </c>
    </row>
    <row r="776" spans="1:5">
      <c r="A776" s="29"/>
      <c r="B776" s="28" t="s">
        <v>818</v>
      </c>
      <c r="C776" s="30"/>
      <c r="D776" s="30">
        <f t="shared" si="120"/>
        <v>0</v>
      </c>
      <c r="E776" s="30">
        <f t="shared" si="120"/>
        <v>0</v>
      </c>
    </row>
    <row r="777" spans="1:5">
      <c r="A777" s="145" t="s">
        <v>817</v>
      </c>
      <c r="B777" s="146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rightToLeft="1" topLeftCell="A12" zoomScale="130" zoomScaleNormal="130" workbookViewId="0">
      <selection activeCell="B28" sqref="B28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910</v>
      </c>
      <c r="B2" s="135" t="s">
        <v>911</v>
      </c>
      <c r="C2" s="96"/>
      <c r="D2" s="96"/>
    </row>
    <row r="3" spans="1:4" customFormat="1">
      <c r="A3" s="102"/>
      <c r="B3" s="135" t="s">
        <v>912</v>
      </c>
      <c r="C3" s="96"/>
      <c r="D3" s="96"/>
    </row>
    <row r="4" spans="1:4" customFormat="1">
      <c r="A4" s="102"/>
      <c r="B4" s="135" t="s">
        <v>913</v>
      </c>
      <c r="C4" s="96"/>
      <c r="D4" s="96"/>
    </row>
    <row r="5" spans="1:4" customFormat="1">
      <c r="A5" s="105"/>
      <c r="B5" s="135" t="s">
        <v>914</v>
      </c>
      <c r="C5" s="105"/>
      <c r="D5" s="105"/>
    </row>
    <row r="6" spans="1:4" customFormat="1">
      <c r="A6" s="136"/>
      <c r="B6" s="106" t="s">
        <v>915</v>
      </c>
      <c r="C6" s="96"/>
      <c r="D6" s="96"/>
    </row>
    <row r="7" spans="1:4" customFormat="1">
      <c r="A7" s="105"/>
      <c r="B7" s="102" t="s">
        <v>916</v>
      </c>
      <c r="C7" s="96"/>
      <c r="D7" s="96"/>
    </row>
    <row r="8" spans="1:4" customFormat="1" ht="28">
      <c r="A8" s="102"/>
      <c r="B8" s="102" t="s">
        <v>917</v>
      </c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36" t="s">
        <v>918</v>
      </c>
      <c r="B10" s="136" t="s">
        <v>919</v>
      </c>
      <c r="C10" s="96"/>
      <c r="D10" s="96"/>
    </row>
    <row r="11" spans="1:4" customFormat="1">
      <c r="A11" s="136"/>
      <c r="B11" s="102" t="s">
        <v>920</v>
      </c>
      <c r="C11" s="96"/>
      <c r="D11" s="96"/>
    </row>
    <row r="12" spans="1:4" customFormat="1">
      <c r="A12" s="105"/>
      <c r="B12" s="136" t="s">
        <v>921</v>
      </c>
      <c r="C12" s="96"/>
      <c r="D12" s="96"/>
    </row>
    <row r="13" spans="1:4" customFormat="1">
      <c r="A13" s="105"/>
      <c r="B13" s="102" t="s">
        <v>922</v>
      </c>
      <c r="C13" s="96"/>
      <c r="D13" s="96"/>
    </row>
    <row r="14" spans="1:4" customFormat="1">
      <c r="A14" s="102"/>
      <c r="B14" s="136" t="s">
        <v>923</v>
      </c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36" t="s">
        <v>924</v>
      </c>
      <c r="B16" s="136" t="s">
        <v>925</v>
      </c>
      <c r="C16" s="96"/>
      <c r="D16" s="96"/>
    </row>
    <row r="17" spans="1:4" customFormat="1">
      <c r="A17" s="105"/>
      <c r="B17" s="102" t="s">
        <v>926</v>
      </c>
      <c r="C17" s="96"/>
      <c r="D17" s="96"/>
    </row>
    <row r="18" spans="1:4" customFormat="1">
      <c r="A18" s="105"/>
      <c r="B18" s="136" t="s">
        <v>927</v>
      </c>
      <c r="C18" s="96"/>
      <c r="D18" s="96"/>
    </row>
    <row r="19" spans="1:4" customFormat="1">
      <c r="A19" s="105"/>
      <c r="B19" s="102" t="s">
        <v>928</v>
      </c>
      <c r="C19" s="96"/>
      <c r="D19" s="96"/>
    </row>
    <row r="20" spans="1:4" customFormat="1">
      <c r="A20" s="105"/>
      <c r="B20" s="136" t="s">
        <v>929</v>
      </c>
      <c r="C20" s="96"/>
      <c r="D20" s="96"/>
    </row>
    <row r="21" spans="1:4" customFormat="1">
      <c r="A21" s="105"/>
      <c r="B21" s="102" t="s">
        <v>930</v>
      </c>
      <c r="C21" s="96"/>
      <c r="D21" s="96"/>
    </row>
    <row r="22" spans="1:4" customFormat="1">
      <c r="A22" s="105"/>
      <c r="B22" s="105"/>
      <c r="C22" s="96"/>
      <c r="D22" s="96"/>
    </row>
    <row r="23" spans="1:4" customFormat="1">
      <c r="A23" s="136" t="s">
        <v>931</v>
      </c>
      <c r="B23" s="102"/>
      <c r="C23" s="96"/>
      <c r="D23" s="96"/>
    </row>
    <row r="24" spans="1:4" customFormat="1">
      <c r="A24" s="136" t="s">
        <v>932</v>
      </c>
      <c r="B24" s="136" t="s">
        <v>933</v>
      </c>
      <c r="C24" s="96"/>
      <c r="D24" s="96"/>
    </row>
    <row r="25" spans="1:4" customFormat="1">
      <c r="A25" s="105"/>
      <c r="B25" s="102" t="s">
        <v>934</v>
      </c>
      <c r="C25" s="96"/>
      <c r="D25" s="96"/>
    </row>
    <row r="26" spans="1:4">
      <c r="A26" s="105"/>
      <c r="B26" s="136" t="s">
        <v>935</v>
      </c>
      <c r="C26" s="96"/>
      <c r="D26" s="96"/>
    </row>
    <row r="27" spans="1:4">
      <c r="A27" s="105"/>
      <c r="B27" s="102" t="s">
        <v>936</v>
      </c>
      <c r="C27" s="96"/>
      <c r="D27" s="96"/>
    </row>
    <row r="28" spans="1:4">
      <c r="A28" s="105"/>
      <c r="B28" s="105"/>
      <c r="C28" s="96"/>
      <c r="D28" s="96"/>
    </row>
    <row r="29" spans="1:4">
      <c r="A29" s="105"/>
      <c r="B29" s="102"/>
      <c r="C29" s="96"/>
      <c r="D29" s="96"/>
    </row>
  </sheetData>
  <protectedRanges>
    <protectedRange password="CC3D" sqref="A2:D29" name="Range1"/>
  </protectedRanges>
  <conditionalFormatting sqref="A2:D29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70" t="s">
        <v>68</v>
      </c>
      <c r="B1" s="170" t="s">
        <v>793</v>
      </c>
      <c r="C1" s="170" t="s">
        <v>794</v>
      </c>
      <c r="D1" s="171" t="s">
        <v>792</v>
      </c>
      <c r="E1" s="173" t="s">
        <v>739</v>
      </c>
      <c r="F1" s="174"/>
      <c r="G1" s="174"/>
      <c r="H1" s="175"/>
      <c r="I1" s="170" t="s">
        <v>799</v>
      </c>
    </row>
    <row r="2" spans="1:9" s="113" customFormat="1" ht="23.25" customHeight="1">
      <c r="A2" s="170"/>
      <c r="B2" s="170"/>
      <c r="C2" s="170"/>
      <c r="D2" s="172"/>
      <c r="E2" s="114" t="s">
        <v>788</v>
      </c>
      <c r="F2" s="114" t="s">
        <v>789</v>
      </c>
      <c r="G2" s="114" t="s">
        <v>790</v>
      </c>
      <c r="H2" s="114" t="s">
        <v>791</v>
      </c>
      <c r="I2" s="170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ميزانية 2012 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 </vt:lpstr>
      <vt:lpstr>النشاط البلدي 2017 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2018-04-25T08:54:13Z</dcterms:modified>
</cp:coreProperties>
</file>