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bizerte 2017\"/>
    </mc:Choice>
  </mc:AlternateContent>
  <bookViews>
    <workbookView xWindow="0" yWindow="0" windowWidth="20490" windowHeight="7755" tabRatio="963" firstSheet="16" activeTab="20"/>
  </bookViews>
  <sheets>
    <sheet name="ميزانية 2012 " sheetId="44" r:id="rId1"/>
    <sheet name="ميزانية 2013" sheetId="45" r:id="rId2"/>
    <sheet name="ميزانية 2014 " sheetId="46" r:id="rId3"/>
    <sheet name="ميزانية 2015 " sheetId="47" r:id="rId4"/>
    <sheet name="ميزانية 2016" sheetId="48" r:id="rId5"/>
    <sheet name="ميزانية 2017 " sheetId="49" r:id="rId6"/>
    <sheet name="PIA 2016" sheetId="34" r:id="rId7"/>
    <sheet name="PIA 2017" sheetId="35" r:id="rId8"/>
    <sheet name="الجباية المحلية" sheetId="36" r:id="rId9"/>
    <sheet name="الديون البلدية" sheetId="37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" sheetId="40" r:id="rId19"/>
    <sheet name="النشاط البلدي 2017" sheetId="41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النفايات" sheetId="23" r:id="rId26"/>
    <sheet name="قانون الإطار" sheetId="16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52511"/>
</workbook>
</file>

<file path=xl/calcChain.xml><?xml version="1.0" encoding="utf-8"?>
<calcChain xmlns="http://schemas.openxmlformats.org/spreadsheetml/2006/main">
  <c r="C308" i="47" l="1"/>
  <c r="D107" i="49" l="1"/>
  <c r="D108" i="49"/>
  <c r="D109" i="49"/>
  <c r="D110" i="49"/>
  <c r="D111" i="49"/>
  <c r="D112" i="49"/>
  <c r="D113" i="49"/>
  <c r="C378" i="49"/>
  <c r="C4" i="49"/>
  <c r="C115" i="46" l="1"/>
  <c r="C570" i="45"/>
  <c r="C250" i="45"/>
  <c r="C4" i="45"/>
  <c r="C344" i="44" l="1"/>
  <c r="C446" i="48" l="1"/>
  <c r="C479" i="48"/>
  <c r="C476" i="48"/>
  <c r="C447" i="48"/>
  <c r="C431" i="48"/>
  <c r="C418" i="48"/>
  <c r="C414" i="48"/>
  <c r="C390" i="48"/>
  <c r="C384" i="48"/>
  <c r="C364" i="48"/>
  <c r="C359" i="48"/>
  <c r="C355" i="48"/>
  <c r="C350" i="48"/>
  <c r="D341" i="48"/>
  <c r="E341" i="48"/>
  <c r="C309" i="48"/>
  <c r="C306" i="48"/>
  <c r="C303" i="48"/>
  <c r="C299" i="48"/>
  <c r="C297" i="48"/>
  <c r="C290" i="48"/>
  <c r="C723" i="48" l="1"/>
  <c r="C714" i="48"/>
  <c r="C688" i="48"/>
  <c r="C641" i="48"/>
  <c r="C260" i="48" l="1"/>
  <c r="C569" i="48"/>
  <c r="C557" i="48"/>
  <c r="C551" i="48"/>
  <c r="C549" i="48"/>
  <c r="C529" i="48"/>
  <c r="C9" i="35" l="1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4" i="34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50" i="34" s="1"/>
  <c r="C49" i="34" s="1"/>
  <c r="C48" i="34" s="1"/>
  <c r="C47" i="34" s="1"/>
  <c r="C46" i="34" s="1"/>
  <c r="C45" i="34" s="1"/>
  <c r="C44" i="34" s="1"/>
  <c r="C43" i="34" s="1"/>
  <c r="C42" i="34" s="1"/>
  <c r="C41" i="34" s="1"/>
  <c r="C33" i="34" s="1"/>
  <c r="C32" i="34" s="1"/>
  <c r="C31" i="34" s="1"/>
  <c r="C30" i="34" s="1"/>
  <c r="C29" i="34" s="1"/>
  <c r="C28" i="34" s="1"/>
  <c r="C27" i="34" s="1"/>
  <c r="C26" i="34" s="1"/>
  <c r="C25" i="34" s="1"/>
  <c r="C24" i="34" s="1"/>
  <c r="C23" i="34" s="1"/>
  <c r="C22" i="34" s="1"/>
  <c r="C21" i="34" s="1"/>
  <c r="C20" i="34" s="1"/>
  <c r="C19" i="34" s="1"/>
  <c r="C18" i="34" s="1"/>
  <c r="C17" i="34" s="1"/>
  <c r="C16" i="34" s="1"/>
  <c r="C15" i="34" s="1"/>
  <c r="C14" i="34" s="1"/>
  <c r="C13" i="34" s="1"/>
  <c r="C12" i="34" s="1"/>
  <c r="C11" i="34" s="1"/>
  <c r="C10" i="34" s="1"/>
  <c r="C9" i="34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E720" i="49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E619" i="49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E603" i="49"/>
  <c r="E602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E581" i="49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E567" i="49"/>
  <c r="D566" i="49"/>
  <c r="E566" i="49" s="1"/>
  <c r="D565" i="49"/>
  <c r="E565" i="49" s="1"/>
  <c r="E564" i="49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E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E540" i="49"/>
  <c r="D540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E524" i="49"/>
  <c r="C523" i="49"/>
  <c r="D522" i="49"/>
  <c r="E522" i="49" s="1"/>
  <c r="E521" i="49"/>
  <c r="D520" i="49"/>
  <c r="E520" i="49" s="1"/>
  <c r="D519" i="49"/>
  <c r="E519" i="49" s="1"/>
  <c r="E518" i="49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E509" i="49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E500" i="49"/>
  <c r="D499" i="49"/>
  <c r="E499" i="49" s="1"/>
  <c r="D498" i="49"/>
  <c r="E498" i="49" s="1"/>
  <c r="C497" i="49"/>
  <c r="D496" i="49"/>
  <c r="E496" i="49" s="1"/>
  <c r="E495" i="49"/>
  <c r="C494" i="49"/>
  <c r="D493" i="49"/>
  <c r="E493" i="49" s="1"/>
  <c r="D492" i="49"/>
  <c r="E492" i="49" s="1"/>
  <c r="C491" i="49"/>
  <c r="D490" i="49"/>
  <c r="E490" i="49" s="1"/>
  <c r="D489" i="49"/>
  <c r="E489" i="49" s="1"/>
  <c r="E488" i="49"/>
  <c r="D487" i="49"/>
  <c r="E487" i="49" s="1"/>
  <c r="C486" i="49"/>
  <c r="E485" i="49"/>
  <c r="J483" i="49"/>
  <c r="D481" i="49"/>
  <c r="E481" i="49" s="1"/>
  <c r="D480" i="49"/>
  <c r="E480" i="49" s="1"/>
  <c r="D479" i="49"/>
  <c r="E479" i="49" s="1"/>
  <c r="E478" i="49"/>
  <c r="C477" i="49"/>
  <c r="D476" i="49"/>
  <c r="E476" i="49" s="1"/>
  <c r="E475" i="49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E456" i="49"/>
  <c r="C455" i="49"/>
  <c r="E454" i="49"/>
  <c r="D453" i="49"/>
  <c r="E453" i="49" s="1"/>
  <c r="D452" i="49"/>
  <c r="E452" i="49" s="1"/>
  <c r="D451" i="49"/>
  <c r="E451" i="49" s="1"/>
  <c r="C450" i="49"/>
  <c r="E449" i="49"/>
  <c r="D448" i="49"/>
  <c r="E448" i="49" s="1"/>
  <c r="E447" i="49"/>
  <c r="C445" i="49"/>
  <c r="D443" i="49"/>
  <c r="E443" i="49" s="1"/>
  <c r="E442" i="49"/>
  <c r="E441" i="49"/>
  <c r="D440" i="49"/>
  <c r="E440" i="49" s="1"/>
  <c r="E439" i="49"/>
  <c r="D438" i="49"/>
  <c r="E438" i="49" s="1"/>
  <c r="D437" i="49"/>
  <c r="E437" i="49" s="1"/>
  <c r="E436" i="49"/>
  <c r="D435" i="49"/>
  <c r="E435" i="49" s="1"/>
  <c r="D434" i="49"/>
  <c r="E434" i="49" s="1"/>
  <c r="E433" i="49"/>
  <c r="E432" i="49"/>
  <c r="E431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E420" i="49"/>
  <c r="D419" i="49"/>
  <c r="E419" i="49" s="1"/>
  <c r="D418" i="49"/>
  <c r="E418" i="49" s="1"/>
  <c r="D417" i="49"/>
  <c r="E417" i="49" s="1"/>
  <c r="E415" i="49"/>
  <c r="D414" i="49"/>
  <c r="E414" i="49" s="1"/>
  <c r="E413" i="49"/>
  <c r="C412" i="49"/>
  <c r="D411" i="49"/>
  <c r="E411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E394" i="49"/>
  <c r="D393" i="49"/>
  <c r="E393" i="49" s="1"/>
  <c r="C392" i="49"/>
  <c r="D391" i="49"/>
  <c r="E391" i="49" s="1"/>
  <c r="D390" i="49"/>
  <c r="E390" i="49" s="1"/>
  <c r="E389" i="49"/>
  <c r="C388" i="49"/>
  <c r="E387" i="49"/>
  <c r="E386" i="49"/>
  <c r="D385" i="49"/>
  <c r="E385" i="49" s="1"/>
  <c r="E384" i="49"/>
  <c r="E383" i="49"/>
  <c r="C382" i="49"/>
  <c r="E381" i="49"/>
  <c r="D380" i="49"/>
  <c r="E380" i="49" s="1"/>
  <c r="E379" i="49"/>
  <c r="E377" i="49"/>
  <c r="E376" i="49"/>
  <c r="D375" i="49"/>
  <c r="E375" i="49" s="1"/>
  <c r="D374" i="49"/>
  <c r="C373" i="49"/>
  <c r="E372" i="49"/>
  <c r="E371" i="49"/>
  <c r="D370" i="49"/>
  <c r="E370" i="49" s="1"/>
  <c r="D369" i="49"/>
  <c r="E369" i="49" s="1"/>
  <c r="C368" i="49"/>
  <c r="E367" i="49"/>
  <c r="D366" i="49"/>
  <c r="E366" i="49" s="1"/>
  <c r="D365" i="49"/>
  <c r="E365" i="49" s="1"/>
  <c r="E364" i="49"/>
  <c r="E363" i="49"/>
  <c r="C362" i="49"/>
  <c r="D361" i="49"/>
  <c r="E361" i="49" s="1"/>
  <c r="D360" i="49"/>
  <c r="E360" i="49" s="1"/>
  <c r="E359" i="49"/>
  <c r="E358" i="49"/>
  <c r="C357" i="49"/>
  <c r="E356" i="49"/>
  <c r="E355" i="49"/>
  <c r="C353" i="49"/>
  <c r="E352" i="49"/>
  <c r="E351" i="49"/>
  <c r="E350" i="49"/>
  <c r="E349" i="49"/>
  <c r="C348" i="49"/>
  <c r="D347" i="49"/>
  <c r="E347" i="49" s="1"/>
  <c r="E346" i="49"/>
  <c r="E345" i="49"/>
  <c r="C344" i="49"/>
  <c r="E343" i="49"/>
  <c r="E342" i="49"/>
  <c r="E341" i="49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D307" i="49"/>
  <c r="E307" i="49" s="1"/>
  <c r="D306" i="49"/>
  <c r="E306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E264" i="49"/>
  <c r="D262" i="49"/>
  <c r="E262" i="49" s="1"/>
  <c r="E261" i="49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D234" i="49"/>
  <c r="D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E205" i="49" s="1"/>
  <c r="C204" i="49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E162" i="49" s="1"/>
  <c r="D161" i="49"/>
  <c r="E161" i="49" s="1"/>
  <c r="C160" i="49"/>
  <c r="D159" i="49"/>
  <c r="E159" i="49" s="1"/>
  <c r="D158" i="49"/>
  <c r="E158" i="49" s="1"/>
  <c r="C157" i="49"/>
  <c r="E156" i="49"/>
  <c r="D155" i="49"/>
  <c r="C154" i="49"/>
  <c r="J153" i="49"/>
  <c r="J152" i="49"/>
  <c r="D151" i="49"/>
  <c r="E151" i="49" s="1"/>
  <c r="E150" i="49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E138" i="49"/>
  <c r="E137" i="49"/>
  <c r="C136" i="49"/>
  <c r="J135" i="49"/>
  <c r="E134" i="49"/>
  <c r="E133" i="49"/>
  <c r="C132" i="49"/>
  <c r="E131" i="49"/>
  <c r="E130" i="49"/>
  <c r="C129" i="49"/>
  <c r="E128" i="49"/>
  <c r="E127" i="49"/>
  <c r="C126" i="49"/>
  <c r="E125" i="49"/>
  <c r="E124" i="49"/>
  <c r="C123" i="49"/>
  <c r="E122" i="49"/>
  <c r="E121" i="49"/>
  <c r="C120" i="49"/>
  <c r="E119" i="49"/>
  <c r="E118" i="49"/>
  <c r="C117" i="49"/>
  <c r="J116" i="49"/>
  <c r="J115" i="49"/>
  <c r="J114" i="49"/>
  <c r="E113" i="49"/>
  <c r="E112" i="49"/>
  <c r="E111" i="49"/>
  <c r="E110" i="49"/>
  <c r="E109" i="49"/>
  <c r="E108" i="49"/>
  <c r="E107" i="49"/>
  <c r="E106" i="49"/>
  <c r="E105" i="49"/>
  <c r="E104" i="49"/>
  <c r="E103" i="49"/>
  <c r="E102" i="49"/>
  <c r="E101" i="49"/>
  <c r="E100" i="49"/>
  <c r="D99" i="49"/>
  <c r="E99" i="49" s="1"/>
  <c r="J97" i="49"/>
  <c r="C97" i="49"/>
  <c r="D96" i="49"/>
  <c r="E96" i="49" s="1"/>
  <c r="E95" i="49"/>
  <c r="E94" i="49"/>
  <c r="E93" i="49"/>
  <c r="E92" i="49"/>
  <c r="E91" i="49"/>
  <c r="E90" i="49"/>
  <c r="E89" i="49"/>
  <c r="E88" i="49"/>
  <c r="E87" i="49"/>
  <c r="E86" i="49"/>
  <c r="E85" i="49"/>
  <c r="E84" i="49"/>
  <c r="E83" i="49"/>
  <c r="E82" i="49"/>
  <c r="E81" i="49"/>
  <c r="E80" i="49"/>
  <c r="E79" i="49"/>
  <c r="E78" i="49"/>
  <c r="E77" i="49"/>
  <c r="E76" i="49"/>
  <c r="E75" i="49"/>
  <c r="E74" i="49"/>
  <c r="E73" i="49"/>
  <c r="E72" i="49"/>
  <c r="E71" i="49"/>
  <c r="E70" i="49"/>
  <c r="J68" i="49"/>
  <c r="C68" i="49"/>
  <c r="J67" i="49"/>
  <c r="E66" i="49"/>
  <c r="E65" i="49"/>
  <c r="E64" i="49"/>
  <c r="E63" i="49"/>
  <c r="E62" i="49"/>
  <c r="J61" i="49"/>
  <c r="C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39" i="49"/>
  <c r="J38" i="49"/>
  <c r="C38" i="49"/>
  <c r="E37" i="49"/>
  <c r="E36" i="49"/>
  <c r="E35" i="49"/>
  <c r="E34" i="49"/>
  <c r="E33" i="49"/>
  <c r="E32" i="49"/>
  <c r="E31" i="49"/>
  <c r="E30" i="49"/>
  <c r="E29" i="49"/>
  <c r="D28" i="49"/>
  <c r="E28" i="49" s="1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J11" i="49"/>
  <c r="C11" i="49"/>
  <c r="E10" i="49"/>
  <c r="E9" i="49"/>
  <c r="E8" i="49"/>
  <c r="E7" i="49"/>
  <c r="E6" i="49"/>
  <c r="E5" i="49"/>
  <c r="J4" i="49"/>
  <c r="J3" i="49"/>
  <c r="J2" i="49"/>
  <c r="J1" i="49"/>
  <c r="D779" i="48"/>
  <c r="D778" i="48" s="1"/>
  <c r="C778" i="48"/>
  <c r="D777" i="48"/>
  <c r="E777" i="48" s="1"/>
  <c r="D776" i="48"/>
  <c r="E776" i="48" s="1"/>
  <c r="D775" i="48"/>
  <c r="D774" i="48"/>
  <c r="E774" i="48" s="1"/>
  <c r="C773" i="48"/>
  <c r="C772" i="48" s="1"/>
  <c r="D771" i="48"/>
  <c r="E771" i="48" s="1"/>
  <c r="D770" i="48"/>
  <c r="E770" i="48" s="1"/>
  <c r="C769" i="48"/>
  <c r="C768" i="48" s="1"/>
  <c r="D767" i="48"/>
  <c r="E767" i="48" s="1"/>
  <c r="E766" i="48" s="1"/>
  <c r="C766" i="48"/>
  <c r="D765" i="48"/>
  <c r="E765" i="48" s="1"/>
  <c r="D764" i="48"/>
  <c r="E764" i="48" s="1"/>
  <c r="D763" i="48"/>
  <c r="E763" i="48" s="1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 s="1"/>
  <c r="D750" i="48"/>
  <c r="E750" i="48" s="1"/>
  <c r="D749" i="48"/>
  <c r="E749" i="48" s="1"/>
  <c r="D748" i="48"/>
  <c r="C747" i="48"/>
  <c r="D746" i="48"/>
  <c r="D745" i="48" s="1"/>
  <c r="C745" i="48"/>
  <c r="D743" i="48"/>
  <c r="D741" i="48"/>
  <c r="D740" i="48" s="1"/>
  <c r="D739" i="48"/>
  <c r="E739" i="48" s="1"/>
  <c r="D738" i="48"/>
  <c r="E738" i="48" s="1"/>
  <c r="D737" i="48"/>
  <c r="E737" i="48" s="1"/>
  <c r="D736" i="48"/>
  <c r="E736" i="48" s="1"/>
  <c r="C735" i="48"/>
  <c r="D733" i="48"/>
  <c r="D732" i="48" s="1"/>
  <c r="D731" i="48" s="1"/>
  <c r="C732" i="48"/>
  <c r="D730" i="48"/>
  <c r="E730" i="48" s="1"/>
  <c r="D729" i="48"/>
  <c r="C728" i="48"/>
  <c r="J727" i="48"/>
  <c r="J726" i="48"/>
  <c r="D725" i="48"/>
  <c r="E725" i="48" s="1"/>
  <c r="D724" i="48"/>
  <c r="E724" i="48" s="1"/>
  <c r="D722" i="48"/>
  <c r="E722" i="48" s="1"/>
  <c r="D721" i="48"/>
  <c r="E721" i="48" s="1"/>
  <c r="D720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E704" i="48" s="1"/>
  <c r="D703" i="48"/>
  <c r="E703" i="48" s="1"/>
  <c r="D702" i="48"/>
  <c r="D700" i="48"/>
  <c r="E700" i="48" s="1"/>
  <c r="D699" i="48"/>
  <c r="E699" i="48" s="1"/>
  <c r="D698" i="48"/>
  <c r="E698" i="48" s="1"/>
  <c r="D697" i="48"/>
  <c r="E697" i="48" s="1"/>
  <c r="D696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D687" i="48"/>
  <c r="E687" i="48" s="1"/>
  <c r="D686" i="48"/>
  <c r="E686" i="48" s="1"/>
  <c r="D685" i="48"/>
  <c r="E685" i="48" s="1"/>
  <c r="D683" i="48"/>
  <c r="E683" i="48" s="1"/>
  <c r="D682" i="48"/>
  <c r="E682" i="48" s="1"/>
  <c r="D681" i="48"/>
  <c r="E681" i="48" s="1"/>
  <c r="D679" i="48"/>
  <c r="E679" i="48" s="1"/>
  <c r="D678" i="48"/>
  <c r="E678" i="48" s="1"/>
  <c r="C677" i="48"/>
  <c r="D676" i="48"/>
  <c r="E676" i="48" s="1"/>
  <c r="D675" i="48"/>
  <c r="E675" i="48" s="1"/>
  <c r="D674" i="48"/>
  <c r="E674" i="48" s="1"/>
  <c r="D673" i="48"/>
  <c r="D671" i="48"/>
  <c r="E671" i="48" s="1"/>
  <c r="D670" i="48"/>
  <c r="E670" i="48" s="1"/>
  <c r="D669" i="48"/>
  <c r="E669" i="48" s="1"/>
  <c r="D668" i="48"/>
  <c r="E668" i="48" s="1"/>
  <c r="D667" i="48"/>
  <c r="D665" i="48"/>
  <c r="D664" i="48"/>
  <c r="E664" i="48" s="1"/>
  <c r="D663" i="48"/>
  <c r="E663" i="48" s="1"/>
  <c r="D661" i="48"/>
  <c r="E661" i="48" s="1"/>
  <c r="D660" i="48"/>
  <c r="E660" i="48" s="1"/>
  <c r="D659" i="48"/>
  <c r="E659" i="48" s="1"/>
  <c r="D658" i="48"/>
  <c r="E658" i="48" s="1"/>
  <c r="D657" i="48"/>
  <c r="E657" i="48" s="1"/>
  <c r="D656" i="48"/>
  <c r="E656" i="48" s="1"/>
  <c r="D655" i="48"/>
  <c r="E655" i="48" s="1"/>
  <c r="D653" i="48"/>
  <c r="E653" i="48" s="1"/>
  <c r="D652" i="48"/>
  <c r="E652" i="48" s="1"/>
  <c r="D651" i="48"/>
  <c r="E651" i="48" s="1"/>
  <c r="D650" i="48"/>
  <c r="E650" i="48" s="1"/>
  <c r="D649" i="48"/>
  <c r="E649" i="48" s="1"/>
  <c r="D648" i="48"/>
  <c r="E648" i="48" s="1"/>
  <c r="J646" i="48"/>
  <c r="D645" i="48"/>
  <c r="E645" i="48" s="1"/>
  <c r="D644" i="48"/>
  <c r="J643" i="48"/>
  <c r="C643" i="48"/>
  <c r="D642" i="48"/>
  <c r="E642" i="48" s="1"/>
  <c r="D641" i="48"/>
  <c r="E641" i="48" s="1"/>
  <c r="D640" i="48"/>
  <c r="E640" i="48" s="1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E634" i="48" s="1"/>
  <c r="D633" i="48"/>
  <c r="E633" i="48" s="1"/>
  <c r="D632" i="48"/>
  <c r="E632" i="48" s="1"/>
  <c r="D631" i="48"/>
  <c r="D630" i="48"/>
  <c r="E630" i="48" s="1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D616" i="48"/>
  <c r="E616" i="48" s="1"/>
  <c r="D615" i="48"/>
  <c r="E615" i="48" s="1"/>
  <c r="D614" i="48"/>
  <c r="E614" i="48" s="1"/>
  <c r="D613" i="48"/>
  <c r="E613" i="48" s="1"/>
  <c r="D612" i="48"/>
  <c r="E612" i="48" s="1"/>
  <c r="D610" i="48"/>
  <c r="E610" i="48" s="1"/>
  <c r="D609" i="48"/>
  <c r="E609" i="48" s="1"/>
  <c r="D608" i="48"/>
  <c r="E608" i="48" s="1"/>
  <c r="D607" i="48"/>
  <c r="E607" i="48" s="1"/>
  <c r="D606" i="48"/>
  <c r="E606" i="48" s="1"/>
  <c r="D605" i="48"/>
  <c r="D603" i="48"/>
  <c r="E603" i="48" s="1"/>
  <c r="D602" i="48"/>
  <c r="E602" i="48" s="1"/>
  <c r="D601" i="48"/>
  <c r="E601" i="48" s="1"/>
  <c r="D599" i="48"/>
  <c r="E599" i="48" s="1"/>
  <c r="D598" i="48"/>
  <c r="E598" i="48" s="1"/>
  <c r="D597" i="48"/>
  <c r="E597" i="48" s="1"/>
  <c r="D595" i="48"/>
  <c r="E595" i="48" s="1"/>
  <c r="D594" i="48"/>
  <c r="D592" i="48"/>
  <c r="E592" i="48" s="1"/>
  <c r="D591" i="48"/>
  <c r="D590" i="48"/>
  <c r="E590" i="48" s="1"/>
  <c r="D589" i="48"/>
  <c r="E589" i="48" s="1"/>
  <c r="D587" i="48"/>
  <c r="E587" i="48" s="1"/>
  <c r="D586" i="48"/>
  <c r="E586" i="48" s="1"/>
  <c r="D585" i="48"/>
  <c r="E585" i="48" s="1"/>
  <c r="D584" i="48"/>
  <c r="E584" i="48" s="1"/>
  <c r="D583" i="48"/>
  <c r="E583" i="48" s="1"/>
  <c r="C582" i="48"/>
  <c r="D581" i="48"/>
  <c r="E581" i="48" s="1"/>
  <c r="D580" i="48"/>
  <c r="E580" i="48" s="1"/>
  <c r="D579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E572" i="48" s="1"/>
  <c r="D571" i="48"/>
  <c r="E571" i="48" s="1"/>
  <c r="E569" i="48"/>
  <c r="D568" i="48"/>
  <c r="E568" i="48" s="1"/>
  <c r="D567" i="48"/>
  <c r="E567" i="48" s="1"/>
  <c r="D566" i="48"/>
  <c r="E566" i="48" s="1"/>
  <c r="D565" i="48"/>
  <c r="D564" i="48"/>
  <c r="E564" i="48" s="1"/>
  <c r="J562" i="48"/>
  <c r="J561" i="48"/>
  <c r="J560" i="48"/>
  <c r="D559" i="48"/>
  <c r="E559" i="48" s="1"/>
  <c r="D558" i="48"/>
  <c r="E558" i="48" s="1"/>
  <c r="D556" i="48"/>
  <c r="E556" i="48" s="1"/>
  <c r="D555" i="48"/>
  <c r="E555" i="48" s="1"/>
  <c r="D554" i="48"/>
  <c r="E554" i="48" s="1"/>
  <c r="J552" i="48"/>
  <c r="J551" i="48"/>
  <c r="D550" i="48"/>
  <c r="E550" i="48" s="1"/>
  <c r="D549" i="48"/>
  <c r="J548" i="48"/>
  <c r="D547" i="48"/>
  <c r="E547" i="48" s="1"/>
  <c r="D546" i="48"/>
  <c r="E546" i="48" s="1"/>
  <c r="C545" i="48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D533" i="48"/>
  <c r="E533" i="48" s="1"/>
  <c r="C532" i="48"/>
  <c r="D531" i="48"/>
  <c r="E531" i="48" s="1"/>
  <c r="E530" i="48" s="1"/>
  <c r="C530" i="48"/>
  <c r="D528" i="48"/>
  <c r="E528" i="48" s="1"/>
  <c r="D527" i="48"/>
  <c r="E527" i="48" s="1"/>
  <c r="D526" i="48"/>
  <c r="E526" i="48" s="1"/>
  <c r="D525" i="48"/>
  <c r="D524" i="48"/>
  <c r="E524" i="48" s="1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D509" i="48"/>
  <c r="E509" i="48" s="1"/>
  <c r="D508" i="48"/>
  <c r="E508" i="48" s="1"/>
  <c r="D507" i="48"/>
  <c r="E507" i="48" s="1"/>
  <c r="D506" i="48"/>
  <c r="D505" i="48"/>
  <c r="E505" i="48" s="1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D487" i="48"/>
  <c r="E487" i="48" s="1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D476" i="48"/>
  <c r="E476" i="48" s="1"/>
  <c r="D475" i="48"/>
  <c r="E475" i="48" s="1"/>
  <c r="D473" i="48"/>
  <c r="E473" i="48" s="1"/>
  <c r="D472" i="48"/>
  <c r="E472" i="48" s="1"/>
  <c r="D471" i="48"/>
  <c r="E471" i="48" s="1"/>
  <c r="D470" i="48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E457" i="48" s="1"/>
  <c r="D456" i="48"/>
  <c r="E456" i="48" s="1"/>
  <c r="D454" i="48"/>
  <c r="E454" i="48" s="1"/>
  <c r="D453" i="48"/>
  <c r="E453" i="48" s="1"/>
  <c r="D452" i="48"/>
  <c r="E452" i="48" s="1"/>
  <c r="D451" i="48"/>
  <c r="D449" i="48"/>
  <c r="E449" i="48" s="1"/>
  <c r="D448" i="48"/>
  <c r="E448" i="48" s="1"/>
  <c r="D447" i="48"/>
  <c r="E447" i="48" s="1"/>
  <c r="D446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C416" i="48"/>
  <c r="D415" i="48"/>
  <c r="E415" i="48" s="1"/>
  <c r="D414" i="48"/>
  <c r="E414" i="48" s="1"/>
  <c r="D413" i="48"/>
  <c r="E413" i="48" s="1"/>
  <c r="D411" i="48"/>
  <c r="E411" i="48" s="1"/>
  <c r="D410" i="48"/>
  <c r="E410" i="48" s="1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D394" i="48"/>
  <c r="E394" i="48" s="1"/>
  <c r="D393" i="48"/>
  <c r="E393" i="48" s="1"/>
  <c r="C392" i="48"/>
  <c r="D391" i="48"/>
  <c r="E391" i="48" s="1"/>
  <c r="D390" i="48"/>
  <c r="E390" i="48" s="1"/>
  <c r="D389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1" i="48"/>
  <c r="E381" i="48" s="1"/>
  <c r="D380" i="48"/>
  <c r="E380" i="48" s="1"/>
  <c r="D379" i="48"/>
  <c r="E379" i="48" s="1"/>
  <c r="D377" i="48"/>
  <c r="E377" i="48" s="1"/>
  <c r="D376" i="48"/>
  <c r="E376" i="48" s="1"/>
  <c r="D375" i="48"/>
  <c r="D374" i="48"/>
  <c r="E374" i="48" s="1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D352" i="48"/>
  <c r="E352" i="48" s="1"/>
  <c r="D351" i="48"/>
  <c r="E351" i="48" s="1"/>
  <c r="D350" i="48"/>
  <c r="E350" i="48" s="1"/>
  <c r="D349" i="48"/>
  <c r="E349" i="48" s="1"/>
  <c r="D347" i="48"/>
  <c r="E347" i="48" s="1"/>
  <c r="D346" i="48"/>
  <c r="D345" i="48"/>
  <c r="E345" i="48" s="1"/>
  <c r="D343" i="48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D329" i="48"/>
  <c r="E329" i="48" s="1"/>
  <c r="C328" i="48"/>
  <c r="D327" i="48"/>
  <c r="E327" i="48" s="1"/>
  <c r="D326" i="48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D311" i="48"/>
  <c r="E311" i="48" s="1"/>
  <c r="D310" i="48"/>
  <c r="D309" i="48"/>
  <c r="E309" i="48" s="1"/>
  <c r="D307" i="48"/>
  <c r="E307" i="48" s="1"/>
  <c r="D306" i="48"/>
  <c r="D304" i="48"/>
  <c r="E304" i="48" s="1"/>
  <c r="D303" i="48"/>
  <c r="E303" i="48" s="1"/>
  <c r="C302" i="48"/>
  <c r="D301" i="48"/>
  <c r="E301" i="48" s="1"/>
  <c r="D300" i="48"/>
  <c r="E300" i="48" s="1"/>
  <c r="D299" i="48"/>
  <c r="D297" i="48"/>
  <c r="E297" i="48" s="1"/>
  <c r="E296" i="48" s="1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E290" i="48" s="1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D264" i="48"/>
  <c r="E264" i="48" s="1"/>
  <c r="D262" i="48"/>
  <c r="E262" i="48" s="1"/>
  <c r="D261" i="48"/>
  <c r="E261" i="48" s="1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E241" i="48" s="1"/>
  <c r="D240" i="48"/>
  <c r="C239" i="48"/>
  <c r="C238" i="48" s="1"/>
  <c r="D237" i="48"/>
  <c r="E237" i="48" s="1"/>
  <c r="E236" i="48" s="1"/>
  <c r="E235" i="48" s="1"/>
  <c r="C236" i="48"/>
  <c r="C235" i="48" s="1"/>
  <c r="D234" i="48"/>
  <c r="E234" i="48" s="1"/>
  <c r="E233" i="48" s="1"/>
  <c r="C233" i="48"/>
  <c r="D232" i="48"/>
  <c r="E232" i="48" s="1"/>
  <c r="D231" i="48"/>
  <c r="E231" i="48" s="1"/>
  <c r="D230" i="48"/>
  <c r="C229" i="48"/>
  <c r="D227" i="48"/>
  <c r="E227" i="48" s="1"/>
  <c r="D226" i="48"/>
  <c r="E226" i="48" s="1"/>
  <c r="D225" i="48"/>
  <c r="D224" i="48"/>
  <c r="E224" i="48" s="1"/>
  <c r="C223" i="48"/>
  <c r="C222" i="48" s="1"/>
  <c r="D221" i="48"/>
  <c r="C220" i="48"/>
  <c r="D219" i="48"/>
  <c r="E219" i="48" s="1"/>
  <c r="D218" i="48"/>
  <c r="E218" i="48" s="1"/>
  <c r="D217" i="48"/>
  <c r="E217" i="48" s="1"/>
  <c r="C216" i="48"/>
  <c r="D214" i="48"/>
  <c r="E214" i="48" s="1"/>
  <c r="E213" i="48" s="1"/>
  <c r="C213" i="48"/>
  <c r="D212" i="48"/>
  <c r="C211" i="48"/>
  <c r="D210" i="48"/>
  <c r="E210" i="48" s="1"/>
  <c r="D209" i="48"/>
  <c r="D208" i="48"/>
  <c r="E208" i="48" s="1"/>
  <c r="C207" i="48"/>
  <c r="D206" i="48"/>
  <c r="E206" i="48" s="1"/>
  <c r="D205" i="48"/>
  <c r="E205" i="48" s="1"/>
  <c r="C204" i="48"/>
  <c r="D202" i="48"/>
  <c r="E202" i="48" s="1"/>
  <c r="E201" i="48" s="1"/>
  <c r="E200" i="48" s="1"/>
  <c r="C201" i="48"/>
  <c r="C200" i="48" s="1"/>
  <c r="D199" i="48"/>
  <c r="E199" i="48" s="1"/>
  <c r="E198" i="48" s="1"/>
  <c r="E197" i="48" s="1"/>
  <c r="C198" i="48"/>
  <c r="C197" i="48" s="1"/>
  <c r="D196" i="48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D181" i="48"/>
  <c r="C179" i="48"/>
  <c r="J178" i="48"/>
  <c r="J177" i="48"/>
  <c r="D176" i="48"/>
  <c r="E176" i="48" s="1"/>
  <c r="D175" i="48"/>
  <c r="C174" i="48"/>
  <c r="D173" i="48"/>
  <c r="E173" i="48" s="1"/>
  <c r="D172" i="48"/>
  <c r="E172" i="48" s="1"/>
  <c r="C171" i="48"/>
  <c r="J170" i="48"/>
  <c r="D169" i="48"/>
  <c r="E169" i="48" s="1"/>
  <c r="D168" i="48"/>
  <c r="E168" i="48" s="1"/>
  <c r="C167" i="48"/>
  <c r="D166" i="48"/>
  <c r="E166" i="48" s="1"/>
  <c r="D165" i="48"/>
  <c r="E165" i="48" s="1"/>
  <c r="C164" i="48"/>
  <c r="J163" i="48"/>
  <c r="D162" i="48"/>
  <c r="E162" i="48" s="1"/>
  <c r="D161" i="48"/>
  <c r="C160" i="48"/>
  <c r="D159" i="48"/>
  <c r="D158" i="48"/>
  <c r="E158" i="48" s="1"/>
  <c r="D156" i="48"/>
  <c r="E156" i="48" s="1"/>
  <c r="D155" i="48"/>
  <c r="E155" i="48" s="1"/>
  <c r="C154" i="48"/>
  <c r="J153" i="48"/>
  <c r="J152" i="48"/>
  <c r="D151" i="48"/>
  <c r="E151" i="48" s="1"/>
  <c r="D150" i="48"/>
  <c r="E150" i="48" s="1"/>
  <c r="D148" i="48"/>
  <c r="E148" i="48" s="1"/>
  <c r="D147" i="48"/>
  <c r="E147" i="48" s="1"/>
  <c r="C146" i="48"/>
  <c r="D145" i="48"/>
  <c r="E145" i="48" s="1"/>
  <c r="D144" i="48"/>
  <c r="D142" i="48"/>
  <c r="E142" i="48" s="1"/>
  <c r="D141" i="48"/>
  <c r="E141" i="48" s="1"/>
  <c r="D139" i="48"/>
  <c r="E139" i="48" s="1"/>
  <c r="D138" i="48"/>
  <c r="E138" i="48" s="1"/>
  <c r="D137" i="48"/>
  <c r="E137" i="48" s="1"/>
  <c r="C136" i="48"/>
  <c r="J135" i="48"/>
  <c r="D134" i="48"/>
  <c r="E134" i="48" s="1"/>
  <c r="D133" i="48"/>
  <c r="E133" i="48" s="1"/>
  <c r="C132" i="48"/>
  <c r="D131" i="48"/>
  <c r="E131" i="48" s="1"/>
  <c r="D130" i="48"/>
  <c r="E130" i="48" s="1"/>
  <c r="C129" i="48"/>
  <c r="D128" i="48"/>
  <c r="E128" i="48" s="1"/>
  <c r="D127" i="48"/>
  <c r="E127" i="48" s="1"/>
  <c r="D125" i="48"/>
  <c r="E125" i="48" s="1"/>
  <c r="D124" i="48"/>
  <c r="C123" i="48"/>
  <c r="D122" i="48"/>
  <c r="E122" i="48" s="1"/>
  <c r="D121" i="48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D100" i="48"/>
  <c r="E100" i="48" s="1"/>
  <c r="D99" i="48"/>
  <c r="E99" i="48" s="1"/>
  <c r="D98" i="48"/>
  <c r="E98" i="48" s="1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E62" i="48" s="1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D43" i="48"/>
  <c r="E43" i="48" s="1"/>
  <c r="D42" i="48"/>
  <c r="E42" i="48" s="1"/>
  <c r="D41" i="48"/>
  <c r="E41" i="48" s="1"/>
  <c r="D40" i="48"/>
  <c r="E40" i="48" s="1"/>
  <c r="D39" i="48"/>
  <c r="E39" i="48" s="1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E12" i="48" s="1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E5" i="48" s="1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D774" i="47"/>
  <c r="E774" i="47" s="1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D754" i="47"/>
  <c r="E754" i="47" s="1"/>
  <c r="D753" i="47"/>
  <c r="C752" i="47"/>
  <c r="C751" i="47" s="1"/>
  <c r="D750" i="47"/>
  <c r="E750" i="47" s="1"/>
  <c r="D749" i="47"/>
  <c r="E749" i="47" s="1"/>
  <c r="D748" i="47"/>
  <c r="D747" i="47" s="1"/>
  <c r="C747" i="47"/>
  <c r="D746" i="47"/>
  <c r="C745" i="47"/>
  <c r="D743" i="47"/>
  <c r="C742" i="47"/>
  <c r="D741" i="47"/>
  <c r="D740" i="47" s="1"/>
  <c r="C740" i="47"/>
  <c r="D739" i="47"/>
  <c r="E739" i="47" s="1"/>
  <c r="D738" i="47"/>
  <c r="E738" i="47" s="1"/>
  <c r="D737" i="47"/>
  <c r="E737" i="47" s="1"/>
  <c r="D736" i="47"/>
  <c r="C735" i="47"/>
  <c r="C734" i="47" s="1"/>
  <c r="D733" i="47"/>
  <c r="E733" i="47" s="1"/>
  <c r="E732" i="47" s="1"/>
  <c r="E731" i="47" s="1"/>
  <c r="C732" i="47"/>
  <c r="C731" i="47" s="1"/>
  <c r="D730" i="47"/>
  <c r="E730" i="47" s="1"/>
  <c r="D729" i="47"/>
  <c r="E729" i="47" s="1"/>
  <c r="C728" i="47"/>
  <c r="J727" i="47"/>
  <c r="J726" i="47"/>
  <c r="D725" i="47"/>
  <c r="E725" i="47" s="1"/>
  <c r="D724" i="47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E702" i="47" s="1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D693" i="47"/>
  <c r="E693" i="47" s="1"/>
  <c r="D692" i="47"/>
  <c r="E692" i="47" s="1"/>
  <c r="D691" i="47"/>
  <c r="E691" i="47" s="1"/>
  <c r="D690" i="47"/>
  <c r="E690" i="47" s="1"/>
  <c r="D689" i="47"/>
  <c r="C688" i="47"/>
  <c r="D687" i="47"/>
  <c r="D686" i="47"/>
  <c r="E686" i="47" s="1"/>
  <c r="D685" i="47"/>
  <c r="E685" i="47" s="1"/>
  <c r="C684" i="47"/>
  <c r="D683" i="47"/>
  <c r="E683" i="47" s="1"/>
  <c r="D682" i="47"/>
  <c r="D681" i="47"/>
  <c r="E681" i="47" s="1"/>
  <c r="C680" i="47"/>
  <c r="D679" i="47"/>
  <c r="E679" i="47" s="1"/>
  <c r="D678" i="47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E663" i="47" s="1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E655" i="47" s="1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E648" i="47" s="1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E640" i="47" s="1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E618" i="47" s="1"/>
  <c r="C617" i="47"/>
  <c r="D616" i="47"/>
  <c r="E616" i="47" s="1"/>
  <c r="D615" i="47"/>
  <c r="E615" i="47" s="1"/>
  <c r="D614" i="47"/>
  <c r="E614" i="47" s="1"/>
  <c r="D613" i="47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D605" i="47"/>
  <c r="E605" i="47" s="1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D597" i="47"/>
  <c r="E597" i="47" s="1"/>
  <c r="C596" i="47"/>
  <c r="D595" i="47"/>
  <c r="D594" i="47"/>
  <c r="E594" i="47" s="1"/>
  <c r="C593" i="47"/>
  <c r="D592" i="47"/>
  <c r="E592" i="47" s="1"/>
  <c r="D591" i="47"/>
  <c r="E591" i="47" s="1"/>
  <c r="D590" i="47"/>
  <c r="E590" i="47" s="1"/>
  <c r="D589" i="47"/>
  <c r="E589" i="47" s="1"/>
  <c r="C588" i="47"/>
  <c r="D587" i="47"/>
  <c r="E587" i="47" s="1"/>
  <c r="D586" i="47"/>
  <c r="E586" i="47" s="1"/>
  <c r="D585" i="47"/>
  <c r="E585" i="47" s="1"/>
  <c r="D584" i="47"/>
  <c r="E584" i="47" s="1"/>
  <c r="D583" i="47"/>
  <c r="E583" i="47" s="1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E572" i="47" s="1"/>
  <c r="D571" i="47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C557" i="47"/>
  <c r="D556" i="47"/>
  <c r="E556" i="47" s="1"/>
  <c r="D555" i="47"/>
  <c r="E555" i="47" s="1"/>
  <c r="D554" i="47"/>
  <c r="E554" i="47" s="1"/>
  <c r="C553" i="47"/>
  <c r="C552" i="47" s="1"/>
  <c r="C551" i="47" s="1"/>
  <c r="J552" i="47"/>
  <c r="J551" i="47"/>
  <c r="D550" i="47"/>
  <c r="D549" i="47"/>
  <c r="E549" i="47" s="1"/>
  <c r="J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C532" i="47"/>
  <c r="D531" i="47"/>
  <c r="C530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E507" i="47" s="1"/>
  <c r="D506" i="47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C497" i="47"/>
  <c r="D496" i="47"/>
  <c r="E496" i="47" s="1"/>
  <c r="D495" i="47"/>
  <c r="E495" i="47" s="1"/>
  <c r="C494" i="47"/>
  <c r="D493" i="47"/>
  <c r="E493" i="47" s="1"/>
  <c r="D492" i="47"/>
  <c r="C491" i="47"/>
  <c r="D490" i="47"/>
  <c r="E490" i="47" s="1"/>
  <c r="D489" i="47"/>
  <c r="E489" i="47" s="1"/>
  <c r="D488" i="47"/>
  <c r="E488" i="47" s="1"/>
  <c r="D487" i="47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E418" i="47" s="1"/>
  <c r="D417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D408" i="47"/>
  <c r="E408" i="47" s="1"/>
  <c r="D407" i="47"/>
  <c r="E407" i="47" s="1"/>
  <c r="D406" i="47"/>
  <c r="E406" i="47" s="1"/>
  <c r="D405" i="47"/>
  <c r="E405" i="47" s="1"/>
  <c r="C404" i="47"/>
  <c r="D403" i="47"/>
  <c r="E403" i="47" s="1"/>
  <c r="D402" i="47"/>
  <c r="E402" i="47" s="1"/>
  <c r="D401" i="47"/>
  <c r="E401" i="47" s="1"/>
  <c r="D400" i="47"/>
  <c r="E400" i="47" s="1"/>
  <c r="D398" i="47"/>
  <c r="E398" i="47" s="1"/>
  <c r="D397" i="47"/>
  <c r="E397" i="47" s="1"/>
  <c r="D396" i="47"/>
  <c r="E396" i="47" s="1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E385" i="47" s="1"/>
  <c r="D384" i="47"/>
  <c r="D383" i="47"/>
  <c r="E383" i="47" s="1"/>
  <c r="C382" i="47"/>
  <c r="D381" i="47"/>
  <c r="E381" i="47" s="1"/>
  <c r="D380" i="47"/>
  <c r="E380" i="47" s="1"/>
  <c r="D379" i="47"/>
  <c r="E379" i="47" s="1"/>
  <c r="D377" i="47"/>
  <c r="E377" i="47" s="1"/>
  <c r="D376" i="47"/>
  <c r="E376" i="47" s="1"/>
  <c r="D375" i="47"/>
  <c r="E375" i="47" s="1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E316" i="47" s="1"/>
  <c r="C315" i="47"/>
  <c r="D313" i="47"/>
  <c r="E313" i="47" s="1"/>
  <c r="D312" i="47"/>
  <c r="D311" i="47"/>
  <c r="E311" i="47" s="1"/>
  <c r="D310" i="47"/>
  <c r="E310" i="47" s="1"/>
  <c r="D309" i="47"/>
  <c r="E309" i="47" s="1"/>
  <c r="D307" i="47"/>
  <c r="E307" i="47" s="1"/>
  <c r="D306" i="47"/>
  <c r="E306" i="47" s="1"/>
  <c r="C305" i="47"/>
  <c r="D304" i="47"/>
  <c r="E304" i="47" s="1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D295" i="47"/>
  <c r="E295" i="47" s="1"/>
  <c r="D294" i="47"/>
  <c r="E294" i="47" s="1"/>
  <c r="D293" i="47"/>
  <c r="E293" i="47" s="1"/>
  <c r="D292" i="47"/>
  <c r="E292" i="47" s="1"/>
  <c r="D291" i="47"/>
  <c r="E291" i="47" s="1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D264" i="47"/>
  <c r="E264" i="47" s="1"/>
  <c r="D262" i="47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E232" i="47" s="1"/>
  <c r="D231" i="47"/>
  <c r="D230" i="47"/>
  <c r="E230" i="47" s="1"/>
  <c r="C229" i="47"/>
  <c r="D227" i="47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D217" i="47"/>
  <c r="E217" i="47" s="1"/>
  <c r="C216" i="47"/>
  <c r="D214" i="47"/>
  <c r="E214" i="47" s="1"/>
  <c r="E213" i="47" s="1"/>
  <c r="C213" i="47"/>
  <c r="D212" i="47"/>
  <c r="E212" i="47" s="1"/>
  <c r="E211" i="47" s="1"/>
  <c r="C211" i="47"/>
  <c r="D210" i="47"/>
  <c r="E210" i="47" s="1"/>
  <c r="D209" i="47"/>
  <c r="E209" i="47" s="1"/>
  <c r="D208" i="47"/>
  <c r="E208" i="47" s="1"/>
  <c r="C207" i="47"/>
  <c r="D206" i="47"/>
  <c r="E206" i="47" s="1"/>
  <c r="D205" i="47"/>
  <c r="E205" i="47" s="1"/>
  <c r="C204" i="47"/>
  <c r="D202" i="47"/>
  <c r="C201" i="47"/>
  <c r="C200" i="47" s="1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C174" i="47"/>
  <c r="D173" i="47"/>
  <c r="E173" i="47" s="1"/>
  <c r="D172" i="47"/>
  <c r="C171" i="47"/>
  <c r="J170" i="47"/>
  <c r="D169" i="47"/>
  <c r="E169" i="47" s="1"/>
  <c r="D168" i="47"/>
  <c r="E168" i="47" s="1"/>
  <c r="C167" i="47"/>
  <c r="D166" i="47"/>
  <c r="E166" i="47" s="1"/>
  <c r="D165" i="47"/>
  <c r="E165" i="47" s="1"/>
  <c r="C164" i="47"/>
  <c r="J163" i="47"/>
  <c r="D162" i="47"/>
  <c r="D161" i="47"/>
  <c r="E161" i="47" s="1"/>
  <c r="C160" i="47"/>
  <c r="D159" i="47"/>
  <c r="E159" i="47" s="1"/>
  <c r="D158" i="47"/>
  <c r="E158" i="47" s="1"/>
  <c r="C157" i="47"/>
  <c r="D156" i="47"/>
  <c r="D155" i="47"/>
  <c r="E155" i="47" s="1"/>
  <c r="C154" i="47"/>
  <c r="J153" i="47"/>
  <c r="J152" i="47"/>
  <c r="D151" i="47"/>
  <c r="E151" i="47" s="1"/>
  <c r="D150" i="47"/>
  <c r="E150" i="47" s="1"/>
  <c r="C149" i="47"/>
  <c r="D148" i="47"/>
  <c r="D147" i="47"/>
  <c r="E147" i="47" s="1"/>
  <c r="C146" i="47"/>
  <c r="D145" i="47"/>
  <c r="E145" i="47" s="1"/>
  <c r="D144" i="47"/>
  <c r="C143" i="47"/>
  <c r="D142" i="47"/>
  <c r="E142" i="47" s="1"/>
  <c r="D141" i="47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E128" i="47" s="1"/>
  <c r="D127" i="47"/>
  <c r="E127" i="47" s="1"/>
  <c r="C126" i="47"/>
  <c r="D125" i="47"/>
  <c r="E125" i="47" s="1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E102" i="47" s="1"/>
  <c r="D101" i="47"/>
  <c r="E101" i="47" s="1"/>
  <c r="D100" i="47"/>
  <c r="E100" i="47" s="1"/>
  <c r="D99" i="47"/>
  <c r="E99" i="47" s="1"/>
  <c r="D98" i="47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D71" i="47"/>
  <c r="E71" i="47" s="1"/>
  <c r="D70" i="47"/>
  <c r="D69" i="47"/>
  <c r="E69" i="47" s="1"/>
  <c r="J68" i="47"/>
  <c r="C68" i="47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D39" i="47"/>
  <c r="E39" i="47" s="1"/>
  <c r="J38" i="47"/>
  <c r="C38" i="47"/>
  <c r="D37" i="47"/>
  <c r="E37" i="47" s="1"/>
  <c r="D36" i="47"/>
  <c r="E36" i="47" s="1"/>
  <c r="D35" i="47"/>
  <c r="E35" i="47" s="1"/>
  <c r="D34" i="47"/>
  <c r="E34" i="47" s="1"/>
  <c r="D33" i="47"/>
  <c r="E33" i="47" s="1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D25" i="47"/>
  <c r="E25" i="47" s="1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8" i="47" s="1"/>
  <c r="D17" i="47"/>
  <c r="E17" i="47" s="1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E7" i="47" s="1"/>
  <c r="D6" i="47"/>
  <c r="D5" i="47"/>
  <c r="E5" i="47" s="1"/>
  <c r="J4" i="47"/>
  <c r="C4" i="47"/>
  <c r="J3" i="47"/>
  <c r="J2" i="47"/>
  <c r="J1" i="47"/>
  <c r="D779" i="46"/>
  <c r="D778" i="46" s="1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E736" i="46" s="1"/>
  <c r="C735" i="46"/>
  <c r="C734" i="46" s="1"/>
  <c r="D733" i="46"/>
  <c r="C732" i="46"/>
  <c r="C731" i="46" s="1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D702" i="46"/>
  <c r="E702" i="46" s="1"/>
  <c r="C701" i="46"/>
  <c r="D700" i="46"/>
  <c r="D699" i="46"/>
  <c r="E699" i="46" s="1"/>
  <c r="D698" i="46"/>
  <c r="E698" i="46" s="1"/>
  <c r="D697" i="46"/>
  <c r="E697" i="46" s="1"/>
  <c r="D696" i="46"/>
  <c r="E696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D689" i="46"/>
  <c r="C688" i="46"/>
  <c r="D687" i="46"/>
  <c r="E687" i="46" s="1"/>
  <c r="D686" i="46"/>
  <c r="E686" i="46" s="1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E649" i="46" s="1"/>
  <c r="D648" i="46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E630" i="46" s="1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D616" i="46"/>
  <c r="E616" i="46" s="1"/>
  <c r="D615" i="46"/>
  <c r="E615" i="46" s="1"/>
  <c r="D614" i="46"/>
  <c r="E614" i="46" s="1"/>
  <c r="D613" i="46"/>
  <c r="E613" i="46" s="1"/>
  <c r="D612" i="46"/>
  <c r="D610" i="46"/>
  <c r="E610" i="46" s="1"/>
  <c r="D609" i="46"/>
  <c r="E609" i="46" s="1"/>
  <c r="D608" i="46"/>
  <c r="D607" i="46"/>
  <c r="E607" i="46" s="1"/>
  <c r="D606" i="46"/>
  <c r="E606" i="46" s="1"/>
  <c r="D605" i="46"/>
  <c r="E605" i="46" s="1"/>
  <c r="D603" i="46"/>
  <c r="E603" i="46" s="1"/>
  <c r="D602" i="46"/>
  <c r="E602" i="46" s="1"/>
  <c r="D601" i="46"/>
  <c r="D599" i="46"/>
  <c r="E599" i="46" s="1"/>
  <c r="D598" i="46"/>
  <c r="E598" i="46" s="1"/>
  <c r="D597" i="46"/>
  <c r="E597" i="46" s="1"/>
  <c r="C596" i="46"/>
  <c r="D595" i="46"/>
  <c r="D594" i="46"/>
  <c r="E594" i="46" s="1"/>
  <c r="C593" i="46"/>
  <c r="D592" i="46"/>
  <c r="D591" i="46"/>
  <c r="E591" i="46" s="1"/>
  <c r="D590" i="46"/>
  <c r="E590" i="46" s="1"/>
  <c r="D589" i="46"/>
  <c r="E589" i="46" s="1"/>
  <c r="C588" i="46"/>
  <c r="D587" i="46"/>
  <c r="E587" i="46" s="1"/>
  <c r="D586" i="46"/>
  <c r="E586" i="46" s="1"/>
  <c r="D585" i="46"/>
  <c r="E585" i="46" s="1"/>
  <c r="D584" i="46"/>
  <c r="E584" i="46" s="1"/>
  <c r="D583" i="46"/>
  <c r="D581" i="46"/>
  <c r="E581" i="46" s="1"/>
  <c r="D580" i="46"/>
  <c r="E580" i="46" s="1"/>
  <c r="D579" i="46"/>
  <c r="E579" i="46" s="1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C539" i="46" s="1"/>
  <c r="D544" i="46"/>
  <c r="E544" i="46" s="1"/>
  <c r="D543" i="46"/>
  <c r="E543" i="46" s="1"/>
  <c r="D542" i="46"/>
  <c r="E542" i="46" s="1"/>
  <c r="D541" i="46"/>
  <c r="E541" i="46" s="1"/>
  <c r="D540" i="46"/>
  <c r="E540" i="46" s="1"/>
  <c r="D538" i="46"/>
  <c r="E538" i="46" s="1"/>
  <c r="D537" i="46"/>
  <c r="E537" i="46" s="1"/>
  <c r="D536" i="46"/>
  <c r="E536" i="46" s="1"/>
  <c r="D535" i="46"/>
  <c r="E535" i="46" s="1"/>
  <c r="D534" i="46"/>
  <c r="E534" i="46" s="1"/>
  <c r="D533" i="46"/>
  <c r="C532" i="46"/>
  <c r="D531" i="46"/>
  <c r="E531" i="46" s="1"/>
  <c r="E530" i="46" s="1"/>
  <c r="C530" i="46"/>
  <c r="D528" i="46"/>
  <c r="D527" i="46"/>
  <c r="E527" i="46" s="1"/>
  <c r="D526" i="46"/>
  <c r="E526" i="46" s="1"/>
  <c r="D525" i="46"/>
  <c r="E525" i="46" s="1"/>
  <c r="D524" i="46"/>
  <c r="E524" i="46" s="1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C510" i="46"/>
  <c r="D513" i="46"/>
  <c r="E513" i="46" s="1"/>
  <c r="D512" i="46"/>
  <c r="E512" i="46" s="1"/>
  <c r="D511" i="46"/>
  <c r="D509" i="46"/>
  <c r="E509" i="46" s="1"/>
  <c r="D508" i="46"/>
  <c r="E508" i="46" s="1"/>
  <c r="D507" i="46"/>
  <c r="E507" i="46" s="1"/>
  <c r="D506" i="46"/>
  <c r="E506" i="46" s="1"/>
  <c r="D505" i="46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C491" i="46"/>
  <c r="D490" i="46"/>
  <c r="E490" i="46" s="1"/>
  <c r="D489" i="46"/>
  <c r="E489" i="46" s="1"/>
  <c r="D488" i="46"/>
  <c r="E488" i="46" s="1"/>
  <c r="D487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E446" i="46" s="1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1" i="46" s="1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C416" i="46"/>
  <c r="D415" i="46"/>
  <c r="E415" i="46" s="1"/>
  <c r="D414" i="46"/>
  <c r="E414" i="46" s="1"/>
  <c r="D413" i="46"/>
  <c r="C412" i="46"/>
  <c r="D411" i="46"/>
  <c r="E411" i="46" s="1"/>
  <c r="D410" i="46"/>
  <c r="E410" i="46" s="1"/>
  <c r="E409" i="46" s="1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C392" i="46"/>
  <c r="D391" i="46"/>
  <c r="E391" i="46" s="1"/>
  <c r="D390" i="46"/>
  <c r="E390" i="46" s="1"/>
  <c r="D389" i="46"/>
  <c r="E389" i="46" s="1"/>
  <c r="C388" i="46"/>
  <c r="D387" i="46"/>
  <c r="E387" i="46" s="1"/>
  <c r="D386" i="46"/>
  <c r="E386" i="46" s="1"/>
  <c r="D385" i="46"/>
  <c r="E385" i="46" s="1"/>
  <c r="D384" i="46"/>
  <c r="E384" i="46" s="1"/>
  <c r="D383" i="46"/>
  <c r="C382" i="46"/>
  <c r="D381" i="46"/>
  <c r="E381" i="46" s="1"/>
  <c r="D380" i="46"/>
  <c r="E380" i="46" s="1"/>
  <c r="D379" i="46"/>
  <c r="E379" i="46" s="1"/>
  <c r="C378" i="46"/>
  <c r="D377" i="46"/>
  <c r="E377" i="46" s="1"/>
  <c r="D376" i="46"/>
  <c r="E376" i="46" s="1"/>
  <c r="D375" i="46"/>
  <c r="D374" i="46"/>
  <c r="E374" i="46" s="1"/>
  <c r="C373" i="46"/>
  <c r="D372" i="46"/>
  <c r="E372" i="46" s="1"/>
  <c r="D371" i="46"/>
  <c r="E371" i="46" s="1"/>
  <c r="E370" i="46"/>
  <c r="D370" i="46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C353" i="46"/>
  <c r="D352" i="46"/>
  <c r="E352" i="46" s="1"/>
  <c r="D351" i="46"/>
  <c r="E351" i="46" s="1"/>
  <c r="D350" i="46"/>
  <c r="D349" i="46"/>
  <c r="E349" i="46" s="1"/>
  <c r="C348" i="46"/>
  <c r="D347" i="46"/>
  <c r="E347" i="46" s="1"/>
  <c r="D346" i="46"/>
  <c r="E346" i="46" s="1"/>
  <c r="D345" i="46"/>
  <c r="D344" i="46" s="1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D316" i="46"/>
  <c r="E316" i="46" s="1"/>
  <c r="C315" i="46"/>
  <c r="D313" i="46"/>
  <c r="E313" i="46" s="1"/>
  <c r="D312" i="46"/>
  <c r="E312" i="46" s="1"/>
  <c r="D311" i="46"/>
  <c r="E311" i="46" s="1"/>
  <c r="D310" i="46"/>
  <c r="D309" i="46"/>
  <c r="E309" i="46" s="1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E290" i="46" s="1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D224" i="46"/>
  <c r="E224" i="46" s="1"/>
  <c r="C223" i="46"/>
  <c r="C222" i="46" s="1"/>
  <c r="D221" i="46"/>
  <c r="C220" i="46"/>
  <c r="D219" i="46"/>
  <c r="E219" i="46" s="1"/>
  <c r="D218" i="46"/>
  <c r="E218" i="46" s="1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E205" i="46" s="1"/>
  <c r="C204" i="46"/>
  <c r="D202" i="46"/>
  <c r="C201" i="46"/>
  <c r="C200" i="46" s="1"/>
  <c r="D199" i="46"/>
  <c r="E199" i="46" s="1"/>
  <c r="E198" i="46" s="1"/>
  <c r="E197" i="46" s="1"/>
  <c r="D198" i="46"/>
  <c r="D197" i="46" s="1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E190" i="46" s="1"/>
  <c r="C189" i="46"/>
  <c r="D187" i="46"/>
  <c r="E187" i="46" s="1"/>
  <c r="D186" i="46"/>
  <c r="C185" i="46"/>
  <c r="C184" i="46" s="1"/>
  <c r="D183" i="46"/>
  <c r="D182" i="46" s="1"/>
  <c r="D181" i="46"/>
  <c r="E181" i="46" s="1"/>
  <c r="E180" i="46" s="1"/>
  <c r="C179" i="46"/>
  <c r="J178" i="46"/>
  <c r="J177" i="46"/>
  <c r="D176" i="46"/>
  <c r="E176" i="46" s="1"/>
  <c r="D175" i="46"/>
  <c r="C174" i="46"/>
  <c r="D173" i="46"/>
  <c r="D172" i="46"/>
  <c r="E172" i="46" s="1"/>
  <c r="C171" i="46"/>
  <c r="J170" i="46"/>
  <c r="D169" i="46"/>
  <c r="E169" i="46" s="1"/>
  <c r="D168" i="46"/>
  <c r="E168" i="46" s="1"/>
  <c r="C167" i="46"/>
  <c r="D166" i="46"/>
  <c r="E166" i="46" s="1"/>
  <c r="D165" i="46"/>
  <c r="E165" i="46" s="1"/>
  <c r="C164" i="46"/>
  <c r="J163" i="46"/>
  <c r="D162" i="46"/>
  <c r="E162" i="46" s="1"/>
  <c r="D161" i="46"/>
  <c r="E161" i="46" s="1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J152" i="46"/>
  <c r="D151" i="46"/>
  <c r="E151" i="46" s="1"/>
  <c r="D150" i="46"/>
  <c r="E150" i="46" s="1"/>
  <c r="E149" i="46" s="1"/>
  <c r="C149" i="46"/>
  <c r="D148" i="46"/>
  <c r="E148" i="46" s="1"/>
  <c r="D147" i="46"/>
  <c r="E147" i="46" s="1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E138" i="46" s="1"/>
  <c r="D137" i="46"/>
  <c r="C136" i="46"/>
  <c r="J135" i="46"/>
  <c r="D134" i="46"/>
  <c r="E134" i="46" s="1"/>
  <c r="D133" i="46"/>
  <c r="E133" i="46" s="1"/>
  <c r="C132" i="46"/>
  <c r="D131" i="46"/>
  <c r="E131" i="46" s="1"/>
  <c r="D130" i="46"/>
  <c r="C129" i="46"/>
  <c r="D128" i="46"/>
  <c r="E128" i="46" s="1"/>
  <c r="D127" i="46"/>
  <c r="C126" i="46"/>
  <c r="D125" i="46"/>
  <c r="E125" i="46" s="1"/>
  <c r="D124" i="46"/>
  <c r="E124" i="46" s="1"/>
  <c r="C123" i="46"/>
  <c r="D122" i="46"/>
  <c r="E122" i="46" s="1"/>
  <c r="D121" i="46"/>
  <c r="E121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D34" i="46"/>
  <c r="E34" i="46" s="1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E14" i="46" s="1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D778" i="45" s="1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C769" i="45"/>
  <c r="C768" i="45" s="1"/>
  <c r="D767" i="45"/>
  <c r="C766" i="45"/>
  <c r="D765" i="45"/>
  <c r="E765" i="45" s="1"/>
  <c r="D764" i="45"/>
  <c r="E764" i="45" s="1"/>
  <c r="D763" i="45"/>
  <c r="E763" i="45" s="1"/>
  <c r="C762" i="45"/>
  <c r="C761" i="45" s="1"/>
  <c r="D760" i="45"/>
  <c r="E760" i="45" s="1"/>
  <c r="D759" i="45"/>
  <c r="E759" i="45" s="1"/>
  <c r="D758" i="45"/>
  <c r="C757" i="45"/>
  <c r="C756" i="45" s="1"/>
  <c r="D755" i="45"/>
  <c r="D754" i="45"/>
  <c r="E754" i="45" s="1"/>
  <c r="D753" i="45"/>
  <c r="E753" i="45" s="1"/>
  <c r="C752" i="45"/>
  <c r="C751" i="45" s="1"/>
  <c r="D750" i="45"/>
  <c r="E750" i="45" s="1"/>
  <c r="D749" i="45"/>
  <c r="E749" i="45" s="1"/>
  <c r="D748" i="45"/>
  <c r="C747" i="45"/>
  <c r="D746" i="45"/>
  <c r="E746" i="45" s="1"/>
  <c r="E745" i="45" s="1"/>
  <c r="C745" i="45"/>
  <c r="D743" i="45"/>
  <c r="E743" i="45" s="1"/>
  <c r="E742" i="45" s="1"/>
  <c r="C742" i="45"/>
  <c r="D741" i="45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E729" i="45" s="1"/>
  <c r="C728" i="45"/>
  <c r="J727" i="45"/>
  <c r="J726" i="45"/>
  <c r="D725" i="45"/>
  <c r="E725" i="45" s="1"/>
  <c r="D724" i="45"/>
  <c r="D723" i="45" s="1"/>
  <c r="C723" i="45"/>
  <c r="D722" i="45"/>
  <c r="E722" i="45" s="1"/>
  <c r="D721" i="45"/>
  <c r="D720" i="45"/>
  <c r="E720" i="45" s="1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E696" i="45" s="1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E689" i="45" s="1"/>
  <c r="C688" i="45"/>
  <c r="D687" i="45"/>
  <c r="E687" i="45" s="1"/>
  <c r="D686" i="45"/>
  <c r="E686" i="45" s="1"/>
  <c r="D685" i="45"/>
  <c r="C684" i="45"/>
  <c r="D683" i="45"/>
  <c r="E683" i="45" s="1"/>
  <c r="D682" i="45"/>
  <c r="D681" i="45"/>
  <c r="E681" i="45" s="1"/>
  <c r="C680" i="45"/>
  <c r="D679" i="45"/>
  <c r="D678" i="45"/>
  <c r="E678" i="45" s="1"/>
  <c r="C677" i="45"/>
  <c r="D676" i="45"/>
  <c r="E676" i="45" s="1"/>
  <c r="D675" i="45"/>
  <c r="E675" i="45" s="1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E667" i="45" s="1"/>
  <c r="C666" i="45"/>
  <c r="D665" i="45"/>
  <c r="E665" i="45" s="1"/>
  <c r="D664" i="45"/>
  <c r="E664" i="45" s="1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E657" i="45" s="1"/>
  <c r="D656" i="45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E618" i="45" s="1"/>
  <c r="D616" i="45"/>
  <c r="E616" i="45" s="1"/>
  <c r="D615" i="45"/>
  <c r="E615" i="45" s="1"/>
  <c r="D614" i="45"/>
  <c r="E614" i="45" s="1"/>
  <c r="D613" i="45"/>
  <c r="E613" i="45" s="1"/>
  <c r="D612" i="45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C604" i="45"/>
  <c r="D603" i="45"/>
  <c r="E603" i="45" s="1"/>
  <c r="D602" i="45"/>
  <c r="D601" i="45"/>
  <c r="E601" i="45" s="1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D589" i="45"/>
  <c r="D587" i="45"/>
  <c r="E587" i="45" s="1"/>
  <c r="D586" i="45"/>
  <c r="E586" i="45" s="1"/>
  <c r="D585" i="45"/>
  <c r="E585" i="45" s="1"/>
  <c r="D584" i="45"/>
  <c r="E584" i="45" s="1"/>
  <c r="D583" i="45"/>
  <c r="D581" i="45"/>
  <c r="E581" i="45" s="1"/>
  <c r="D580" i="45"/>
  <c r="E580" i="45" s="1"/>
  <c r="D579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D569" i="45"/>
  <c r="E569" i="45" s="1"/>
  <c r="D568" i="45"/>
  <c r="E568" i="45" s="1"/>
  <c r="D567" i="45"/>
  <c r="E567" i="45" s="1"/>
  <c r="D566" i="45"/>
  <c r="E566" i="45" s="1"/>
  <c r="D565" i="45"/>
  <c r="E565" i="45" s="1"/>
  <c r="D564" i="45"/>
  <c r="J562" i="45"/>
  <c r="J561" i="45"/>
  <c r="J560" i="45"/>
  <c r="D559" i="45"/>
  <c r="E559" i="45" s="1"/>
  <c r="D558" i="45"/>
  <c r="E558" i="45" s="1"/>
  <c r="C557" i="45"/>
  <c r="D556" i="45"/>
  <c r="E556" i="45" s="1"/>
  <c r="D555" i="45"/>
  <c r="E555" i="45" s="1"/>
  <c r="D554" i="45"/>
  <c r="C553" i="45"/>
  <c r="J552" i="45"/>
  <c r="J551" i="45"/>
  <c r="D550" i="45"/>
  <c r="E550" i="45" s="1"/>
  <c r="D549" i="45"/>
  <c r="E549" i="45" s="1"/>
  <c r="J548" i="45"/>
  <c r="C548" i="45"/>
  <c r="D547" i="45"/>
  <c r="E547" i="45" s="1"/>
  <c r="D546" i="45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E533" i="45" s="1"/>
  <c r="C532" i="45"/>
  <c r="D531" i="45"/>
  <c r="D530" i="45" s="1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E516" i="45" s="1"/>
  <c r="D515" i="45"/>
  <c r="C514" i="45"/>
  <c r="C510" i="45" s="1"/>
  <c r="D513" i="45"/>
  <c r="E513" i="45" s="1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D493" i="45"/>
  <c r="E493" i="45" s="1"/>
  <c r="D492" i="45"/>
  <c r="C491" i="45"/>
  <c r="D490" i="45"/>
  <c r="E490" i="45" s="1"/>
  <c r="D489" i="45"/>
  <c r="E489" i="45" s="1"/>
  <c r="D488" i="45"/>
  <c r="E488" i="45" s="1"/>
  <c r="D487" i="45"/>
  <c r="E487" i="45" s="1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6" i="45" s="1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8" i="45" s="1"/>
  <c r="D457" i="45"/>
  <c r="E457" i="45" s="1"/>
  <c r="D456" i="45"/>
  <c r="C455" i="45"/>
  <c r="D454" i="45"/>
  <c r="E454" i="45" s="1"/>
  <c r="D453" i="45"/>
  <c r="E453" i="45" s="1"/>
  <c r="D452" i="45"/>
  <c r="E452" i="45" s="1"/>
  <c r="D451" i="45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C416" i="45"/>
  <c r="D415" i="45"/>
  <c r="E415" i="45" s="1"/>
  <c r="D414" i="45"/>
  <c r="D413" i="45"/>
  <c r="E413" i="45" s="1"/>
  <c r="C412" i="45"/>
  <c r="D411" i="45"/>
  <c r="E411" i="45" s="1"/>
  <c r="D410" i="45"/>
  <c r="E410" i="45" s="1"/>
  <c r="C409" i="45"/>
  <c r="D408" i="45"/>
  <c r="E408" i="45" s="1"/>
  <c r="D407" i="45"/>
  <c r="E407" i="45" s="1"/>
  <c r="D406" i="45"/>
  <c r="D405" i="45"/>
  <c r="E405" i="45" s="1"/>
  <c r="C404" i="45"/>
  <c r="D403" i="45"/>
  <c r="E403" i="45" s="1"/>
  <c r="D402" i="45"/>
  <c r="E402" i="45" s="1"/>
  <c r="D401" i="45"/>
  <c r="E401" i="45" s="1"/>
  <c r="D400" i="45"/>
  <c r="E400" i="45" s="1"/>
  <c r="C399" i="45"/>
  <c r="D398" i="45"/>
  <c r="E398" i="45" s="1"/>
  <c r="D397" i="45"/>
  <c r="D396" i="45"/>
  <c r="E396" i="45" s="1"/>
  <c r="C395" i="45"/>
  <c r="D394" i="45"/>
  <c r="E394" i="45" s="1"/>
  <c r="D393" i="45"/>
  <c r="E393" i="45" s="1"/>
  <c r="C392" i="45"/>
  <c r="D391" i="45"/>
  <c r="E391" i="45" s="1"/>
  <c r="D390" i="45"/>
  <c r="D389" i="45"/>
  <c r="E389" i="45" s="1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C378" i="45"/>
  <c r="D377" i="45"/>
  <c r="E377" i="45" s="1"/>
  <c r="D376" i="45"/>
  <c r="E376" i="45" s="1"/>
  <c r="D375" i="45"/>
  <c r="E375" i="45" s="1"/>
  <c r="D374" i="45"/>
  <c r="E374" i="45" s="1"/>
  <c r="C373" i="45"/>
  <c r="D372" i="45"/>
  <c r="E372" i="45" s="1"/>
  <c r="D371" i="45"/>
  <c r="E371" i="45" s="1"/>
  <c r="D370" i="45"/>
  <c r="D369" i="45"/>
  <c r="E369" i="45" s="1"/>
  <c r="C368" i="45"/>
  <c r="D367" i="45"/>
  <c r="E367" i="45" s="1"/>
  <c r="D366" i="45"/>
  <c r="E366" i="45" s="1"/>
  <c r="D365" i="45"/>
  <c r="E365" i="45" s="1"/>
  <c r="D364" i="45"/>
  <c r="E364" i="45" s="1"/>
  <c r="D363" i="45"/>
  <c r="E363" i="45" s="1"/>
  <c r="C362" i="45"/>
  <c r="D361" i="45"/>
  <c r="E361" i="45" s="1"/>
  <c r="D360" i="45"/>
  <c r="E360" i="45" s="1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D347" i="45"/>
  <c r="E347" i="45" s="1"/>
  <c r="D346" i="45"/>
  <c r="D345" i="45"/>
  <c r="E345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E316" i="45" s="1"/>
  <c r="C315" i="45"/>
  <c r="D313" i="45"/>
  <c r="E313" i="45" s="1"/>
  <c r="D312" i="45"/>
  <c r="E312" i="45" s="1"/>
  <c r="D311" i="45"/>
  <c r="E311" i="45" s="1"/>
  <c r="D310" i="45"/>
  <c r="E310" i="45" s="1"/>
  <c r="D309" i="45"/>
  <c r="E309" i="45" s="1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D264" i="45"/>
  <c r="E264" i="45" s="1"/>
  <c r="D262" i="45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D249" i="45"/>
  <c r="E249" i="45" s="1"/>
  <c r="D248" i="45"/>
  <c r="E248" i="45" s="1"/>
  <c r="D247" i="45"/>
  <c r="E247" i="45" s="1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C236" i="45"/>
  <c r="C235" i="45" s="1"/>
  <c r="D234" i="45"/>
  <c r="D233" i="45" s="1"/>
  <c r="C233" i="45"/>
  <c r="D232" i="45"/>
  <c r="D231" i="45"/>
  <c r="E231" i="45" s="1"/>
  <c r="D230" i="45"/>
  <c r="E230" i="45" s="1"/>
  <c r="C229" i="45"/>
  <c r="C228" i="45" s="1"/>
  <c r="D227" i="45"/>
  <c r="E227" i="45" s="1"/>
  <c r="D226" i="45"/>
  <c r="E226" i="45" s="1"/>
  <c r="D225" i="45"/>
  <c r="D224" i="45"/>
  <c r="E224" i="45" s="1"/>
  <c r="C223" i="45"/>
  <c r="C222" i="45" s="1"/>
  <c r="D221" i="45"/>
  <c r="E221" i="45" s="1"/>
  <c r="E220" i="45" s="1"/>
  <c r="C220" i="45"/>
  <c r="D219" i="45"/>
  <c r="D218" i="45"/>
  <c r="E218" i="45" s="1"/>
  <c r="D217" i="45"/>
  <c r="E217" i="45" s="1"/>
  <c r="C216" i="45"/>
  <c r="C215" i="45" s="1"/>
  <c r="D214" i="45"/>
  <c r="D213" i="45" s="1"/>
  <c r="C213" i="45"/>
  <c r="D212" i="45"/>
  <c r="C211" i="45"/>
  <c r="D210" i="45"/>
  <c r="E210" i="45" s="1"/>
  <c r="D209" i="45"/>
  <c r="D208" i="45"/>
  <c r="E208" i="45" s="1"/>
  <c r="C207" i="45"/>
  <c r="D206" i="45"/>
  <c r="E206" i="45" s="1"/>
  <c r="D205" i="45"/>
  <c r="E205" i="45" s="1"/>
  <c r="C204" i="45"/>
  <c r="D202" i="45"/>
  <c r="C201" i="45"/>
  <c r="C200" i="45" s="1"/>
  <c r="D199" i="45"/>
  <c r="C198" i="45"/>
  <c r="C197" i="45" s="1"/>
  <c r="D196" i="45"/>
  <c r="C195" i="45"/>
  <c r="D194" i="45"/>
  <c r="C193" i="45"/>
  <c r="D192" i="45"/>
  <c r="E192" i="45" s="1"/>
  <c r="D191" i="45"/>
  <c r="E191" i="45" s="1"/>
  <c r="D190" i="45"/>
  <c r="E190" i="45" s="1"/>
  <c r="C189" i="45"/>
  <c r="D187" i="45"/>
  <c r="E187" i="45" s="1"/>
  <c r="D186" i="45"/>
  <c r="C185" i="45"/>
  <c r="C184" i="45" s="1"/>
  <c r="D183" i="45"/>
  <c r="D181" i="45"/>
  <c r="C179" i="45"/>
  <c r="J178" i="45"/>
  <c r="J177" i="45"/>
  <c r="D176" i="45"/>
  <c r="E176" i="45" s="1"/>
  <c r="D175" i="45"/>
  <c r="E175" i="45" s="1"/>
  <c r="C174" i="45"/>
  <c r="D173" i="45"/>
  <c r="E173" i="45" s="1"/>
  <c r="D172" i="45"/>
  <c r="E172" i="45" s="1"/>
  <c r="C171" i="45"/>
  <c r="J170" i="45"/>
  <c r="D169" i="45"/>
  <c r="E169" i="45" s="1"/>
  <c r="D168" i="45"/>
  <c r="C167" i="45"/>
  <c r="D166" i="45"/>
  <c r="E166" i="45" s="1"/>
  <c r="D165" i="45"/>
  <c r="C164" i="45"/>
  <c r="J163" i="45"/>
  <c r="D162" i="45"/>
  <c r="E162" i="45" s="1"/>
  <c r="D161" i="45"/>
  <c r="E161" i="45" s="1"/>
  <c r="C160" i="45"/>
  <c r="D159" i="45"/>
  <c r="E159" i="45" s="1"/>
  <c r="D158" i="45"/>
  <c r="E158" i="45" s="1"/>
  <c r="C157" i="45"/>
  <c r="D156" i="45"/>
  <c r="E156" i="45" s="1"/>
  <c r="D155" i="45"/>
  <c r="J153" i="45"/>
  <c r="J152" i="45"/>
  <c r="D151" i="45"/>
  <c r="E151" i="45" s="1"/>
  <c r="D150" i="45"/>
  <c r="E150" i="45" s="1"/>
  <c r="C149" i="45"/>
  <c r="D148" i="45"/>
  <c r="E148" i="45" s="1"/>
  <c r="D147" i="45"/>
  <c r="E147" i="45" s="1"/>
  <c r="C146" i="45"/>
  <c r="D145" i="45"/>
  <c r="E145" i="45" s="1"/>
  <c r="D144" i="45"/>
  <c r="E144" i="45" s="1"/>
  <c r="C143" i="45"/>
  <c r="D142" i="45"/>
  <c r="E142" i="45" s="1"/>
  <c r="D141" i="45"/>
  <c r="E141" i="45" s="1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D130" i="45"/>
  <c r="E130" i="45" s="1"/>
  <c r="C129" i="45"/>
  <c r="D128" i="45"/>
  <c r="E128" i="45" s="1"/>
  <c r="D127" i="45"/>
  <c r="C126" i="45"/>
  <c r="D125" i="45"/>
  <c r="E125" i="45" s="1"/>
  <c r="D124" i="45"/>
  <c r="C123" i="45"/>
  <c r="D122" i="45"/>
  <c r="E122" i="45" s="1"/>
  <c r="D121" i="45"/>
  <c r="E121" i="45" s="1"/>
  <c r="C120" i="45"/>
  <c r="D119" i="45"/>
  <c r="E119" i="45" s="1"/>
  <c r="D118" i="45"/>
  <c r="E118" i="45" s="1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D104" i="45"/>
  <c r="E104" i="45" s="1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D66" i="45"/>
  <c r="E66" i="45" s="1"/>
  <c r="D65" i="45"/>
  <c r="E65" i="45" s="1"/>
  <c r="D64" i="45"/>
  <c r="E64" i="45" s="1"/>
  <c r="D63" i="45"/>
  <c r="E63" i="45" s="1"/>
  <c r="D62" i="45"/>
  <c r="E62" i="45" s="1"/>
  <c r="J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D54" i="45"/>
  <c r="E54" i="45" s="1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D40" i="45"/>
  <c r="E40" i="45" s="1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J3" i="45"/>
  <c r="J2" i="45"/>
  <c r="J1" i="45"/>
  <c r="D779" i="44"/>
  <c r="E779" i="44" s="1"/>
  <c r="E778" i="44" s="1"/>
  <c r="C778" i="44"/>
  <c r="D777" i="44"/>
  <c r="E777" i="44" s="1"/>
  <c r="D776" i="44"/>
  <c r="E776" i="44" s="1"/>
  <c r="D775" i="44"/>
  <c r="E775" i="44" s="1"/>
  <c r="D774" i="44"/>
  <c r="E774" i="44" s="1"/>
  <c r="C773" i="44"/>
  <c r="C772" i="44" s="1"/>
  <c r="D771" i="44"/>
  <c r="E771" i="44" s="1"/>
  <c r="D770" i="44"/>
  <c r="C769" i="44"/>
  <c r="C768" i="44" s="1"/>
  <c r="D767" i="44"/>
  <c r="E767" i="44" s="1"/>
  <c r="E766" i="44" s="1"/>
  <c r="C766" i="44"/>
  <c r="D765" i="44"/>
  <c r="E765" i="44" s="1"/>
  <c r="D764" i="44"/>
  <c r="E764" i="44" s="1"/>
  <c r="D763" i="44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 s="1"/>
  <c r="D750" i="44"/>
  <c r="E750" i="44" s="1"/>
  <c r="D749" i="44"/>
  <c r="E749" i="44" s="1"/>
  <c r="D748" i="44"/>
  <c r="E748" i="44" s="1"/>
  <c r="E747" i="44" s="1"/>
  <c r="C747" i="44"/>
  <c r="D746" i="44"/>
  <c r="C745" i="44"/>
  <c r="D743" i="44"/>
  <c r="E743" i="44" s="1"/>
  <c r="E742" i="44" s="1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E736" i="44" s="1"/>
  <c r="C734" i="44"/>
  <c r="D733" i="44"/>
  <c r="C732" i="44"/>
  <c r="C731" i="44" s="1"/>
  <c r="D730" i="44"/>
  <c r="E730" i="44" s="1"/>
  <c r="D729" i="44"/>
  <c r="E729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E720" i="44" s="1"/>
  <c r="C719" i="44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D702" i="44"/>
  <c r="E702" i="44" s="1"/>
  <c r="C701" i="44"/>
  <c r="D700" i="44"/>
  <c r="E700" i="44" s="1"/>
  <c r="D699" i="44"/>
  <c r="E699" i="44" s="1"/>
  <c r="D698" i="44"/>
  <c r="E698" i="44" s="1"/>
  <c r="D697" i="44"/>
  <c r="E697" i="44" s="1"/>
  <c r="D696" i="44"/>
  <c r="E696" i="44" s="1"/>
  <c r="C695" i="44"/>
  <c r="D694" i="44"/>
  <c r="E694" i="44" s="1"/>
  <c r="D693" i="44"/>
  <c r="E693" i="44" s="1"/>
  <c r="D692" i="44"/>
  <c r="E692" i="44" s="1"/>
  <c r="D691" i="44"/>
  <c r="D690" i="44"/>
  <c r="E690" i="44" s="1"/>
  <c r="D689" i="44"/>
  <c r="E689" i="44" s="1"/>
  <c r="C688" i="44"/>
  <c r="D687" i="44"/>
  <c r="E687" i="44" s="1"/>
  <c r="D686" i="44"/>
  <c r="E686" i="44" s="1"/>
  <c r="D685" i="44"/>
  <c r="C684" i="44"/>
  <c r="D683" i="44"/>
  <c r="E683" i="44" s="1"/>
  <c r="D682" i="44"/>
  <c r="E682" i="44" s="1"/>
  <c r="D681" i="44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D673" i="44"/>
  <c r="E673" i="44" s="1"/>
  <c r="C672" i="44"/>
  <c r="D671" i="44"/>
  <c r="E671" i="44" s="1"/>
  <c r="D670" i="44"/>
  <c r="E670" i="44" s="1"/>
  <c r="D669" i="44"/>
  <c r="E669" i="44" s="1"/>
  <c r="D668" i="44"/>
  <c r="E668" i="44" s="1"/>
  <c r="D667" i="44"/>
  <c r="E667" i="44" s="1"/>
  <c r="C666" i="44"/>
  <c r="D665" i="44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J639" i="44"/>
  <c r="C639" i="44"/>
  <c r="D638" i="44"/>
  <c r="E638" i="44" s="1"/>
  <c r="D637" i="44"/>
  <c r="E637" i="44" s="1"/>
  <c r="D636" i="44"/>
  <c r="E636" i="44" s="1"/>
  <c r="D635" i="44"/>
  <c r="D634" i="44"/>
  <c r="E634" i="44" s="1"/>
  <c r="D633" i="44"/>
  <c r="E633" i="44" s="1"/>
  <c r="D632" i="44"/>
  <c r="E632" i="44" s="1"/>
  <c r="D631" i="44"/>
  <c r="E631" i="44" s="1"/>
  <c r="D630" i="44"/>
  <c r="E630" i="44" s="1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E620" i="44" s="1"/>
  <c r="D619" i="44"/>
  <c r="E619" i="44" s="1"/>
  <c r="D618" i="44"/>
  <c r="E618" i="44" s="1"/>
  <c r="C617" i="44"/>
  <c r="D616" i="44"/>
  <c r="E616" i="44" s="1"/>
  <c r="D615" i="44"/>
  <c r="E615" i="44" s="1"/>
  <c r="D614" i="44"/>
  <c r="E614" i="44" s="1"/>
  <c r="D613" i="44"/>
  <c r="E613" i="44" s="1"/>
  <c r="D612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C604" i="44"/>
  <c r="D603" i="44"/>
  <c r="E603" i="44" s="1"/>
  <c r="D602" i="44"/>
  <c r="E602" i="44" s="1"/>
  <c r="D601" i="44"/>
  <c r="E601" i="44" s="1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C593" i="44"/>
  <c r="D592" i="44"/>
  <c r="E592" i="44" s="1"/>
  <c r="D591" i="44"/>
  <c r="E591" i="44" s="1"/>
  <c r="D590" i="44"/>
  <c r="E590" i="44" s="1"/>
  <c r="D589" i="44"/>
  <c r="E589" i="44" s="1"/>
  <c r="C588" i="44"/>
  <c r="D587" i="44"/>
  <c r="E587" i="44" s="1"/>
  <c r="D586" i="44"/>
  <c r="E586" i="44" s="1"/>
  <c r="D585" i="44"/>
  <c r="E585" i="44" s="1"/>
  <c r="D584" i="44"/>
  <c r="E584" i="44" s="1"/>
  <c r="D583" i="44"/>
  <c r="E583" i="44" s="1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D550" i="44"/>
  <c r="E550" i="44" s="1"/>
  <c r="D549" i="44"/>
  <c r="J548" i="44"/>
  <c r="C548" i="44"/>
  <c r="D547" i="44"/>
  <c r="E547" i="44" s="1"/>
  <c r="D546" i="44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D536" i="44"/>
  <c r="E536" i="44" s="1"/>
  <c r="D535" i="44"/>
  <c r="E535" i="44" s="1"/>
  <c r="D534" i="44"/>
  <c r="E534" i="44" s="1"/>
  <c r="D533" i="44"/>
  <c r="E533" i="44" s="1"/>
  <c r="C532" i="44"/>
  <c r="D531" i="44"/>
  <c r="E531" i="44" s="1"/>
  <c r="E530" i="44" s="1"/>
  <c r="C530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C497" i="44"/>
  <c r="D496" i="44"/>
  <c r="D495" i="44"/>
  <c r="E495" i="44" s="1"/>
  <c r="C494" i="44"/>
  <c r="D493" i="44"/>
  <c r="D492" i="44"/>
  <c r="E492" i="44" s="1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E447" i="44" s="1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D435" i="44"/>
  <c r="E435" i="44" s="1"/>
  <c r="D434" i="44"/>
  <c r="E434" i="44" s="1"/>
  <c r="D433" i="44"/>
  <c r="E433" i="44" s="1"/>
  <c r="D432" i="44"/>
  <c r="E432" i="44" s="1"/>
  <c r="D431" i="44"/>
  <c r="E431" i="44" s="1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E424" i="44" s="1"/>
  <c r="D423" i="44"/>
  <c r="E423" i="44" s="1"/>
  <c r="C422" i="44"/>
  <c r="D421" i="44"/>
  <c r="E421" i="44" s="1"/>
  <c r="D420" i="44"/>
  <c r="E420" i="44" s="1"/>
  <c r="D419" i="44"/>
  <c r="E419" i="44" s="1"/>
  <c r="D418" i="44"/>
  <c r="D417" i="44"/>
  <c r="E417" i="44" s="1"/>
  <c r="C416" i="44"/>
  <c r="D415" i="44"/>
  <c r="E415" i="44" s="1"/>
  <c r="D414" i="44"/>
  <c r="E414" i="44" s="1"/>
  <c r="D413" i="44"/>
  <c r="E413" i="44" s="1"/>
  <c r="C412" i="44"/>
  <c r="D411" i="44"/>
  <c r="D410" i="44"/>
  <c r="E410" i="44" s="1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D400" i="44"/>
  <c r="E400" i="44" s="1"/>
  <c r="C399" i="44"/>
  <c r="D398" i="44"/>
  <c r="E398" i="44" s="1"/>
  <c r="D397" i="44"/>
  <c r="E397" i="44" s="1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E389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D379" i="44"/>
  <c r="E379" i="44" s="1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C353" i="44"/>
  <c r="D352" i="44"/>
  <c r="E352" i="44" s="1"/>
  <c r="D351" i="44"/>
  <c r="E351" i="44" s="1"/>
  <c r="D350" i="44"/>
  <c r="D349" i="44"/>
  <c r="E349" i="44" s="1"/>
  <c r="C348" i="44"/>
  <c r="D347" i="44"/>
  <c r="E347" i="44" s="1"/>
  <c r="D346" i="44"/>
  <c r="E346" i="44" s="1"/>
  <c r="D345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D334" i="44"/>
  <c r="E334" i="44" s="1"/>
  <c r="D333" i="44"/>
  <c r="E333" i="44" s="1"/>
  <c r="D332" i="44"/>
  <c r="E332" i="44" s="1"/>
  <c r="C331" i="44"/>
  <c r="D330" i="44"/>
  <c r="E330" i="44" s="1"/>
  <c r="D329" i="44"/>
  <c r="C328" i="44"/>
  <c r="D327" i="44"/>
  <c r="E327" i="44" s="1"/>
  <c r="D326" i="44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D319" i="44"/>
  <c r="E319" i="44" s="1"/>
  <c r="D318" i="44"/>
  <c r="E318" i="44" s="1"/>
  <c r="D317" i="44"/>
  <c r="E317" i="44" s="1"/>
  <c r="D316" i="44"/>
  <c r="C315" i="44"/>
  <c r="D313" i="44"/>
  <c r="E313" i="44" s="1"/>
  <c r="D312" i="44"/>
  <c r="D311" i="44"/>
  <c r="E311" i="44" s="1"/>
  <c r="D310" i="44"/>
  <c r="E310" i="44" s="1"/>
  <c r="D309" i="44"/>
  <c r="E309" i="44" s="1"/>
  <c r="C308" i="44"/>
  <c r="D307" i="44"/>
  <c r="E307" i="44" s="1"/>
  <c r="D306" i="44"/>
  <c r="E306" i="44" s="1"/>
  <c r="C305" i="44"/>
  <c r="D304" i="44"/>
  <c r="E304" i="44" s="1"/>
  <c r="D303" i="44"/>
  <c r="E303" i="44" s="1"/>
  <c r="C302" i="44"/>
  <c r="D301" i="44"/>
  <c r="E301" i="44" s="1"/>
  <c r="D300" i="44"/>
  <c r="D299" i="44"/>
  <c r="E299" i="44" s="1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D277" i="44"/>
  <c r="E277" i="44" s="1"/>
  <c r="D276" i="44"/>
  <c r="E276" i="44" s="1"/>
  <c r="D275" i="44"/>
  <c r="E275" i="44" s="1"/>
  <c r="D274" i="44"/>
  <c r="E274" i="44" s="1"/>
  <c r="D273" i="44"/>
  <c r="E273" i="44" s="1"/>
  <c r="D272" i="44"/>
  <c r="E272" i="44" s="1"/>
  <c r="D271" i="44"/>
  <c r="E271" i="44" s="1"/>
  <c r="D270" i="44"/>
  <c r="E270" i="44" s="1"/>
  <c r="D269" i="44"/>
  <c r="E269" i="44" s="1"/>
  <c r="D268" i="44"/>
  <c r="D267" i="44"/>
  <c r="E267" i="44" s="1"/>
  <c r="D266" i="44"/>
  <c r="E266" i="44" s="1"/>
  <c r="C265" i="44"/>
  <c r="D264" i="44"/>
  <c r="E264" i="44" s="1"/>
  <c r="D262" i="44"/>
  <c r="D261" i="44"/>
  <c r="E261" i="44" s="1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D245" i="44"/>
  <c r="E245" i="44" s="1"/>
  <c r="C244" i="44"/>
  <c r="C243" i="44" s="1"/>
  <c r="D242" i="44"/>
  <c r="E242" i="44" s="1"/>
  <c r="D241" i="44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 s="1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C213" i="44"/>
  <c r="D212" i="44"/>
  <c r="E212" i="44" s="1"/>
  <c r="E211" i="44" s="1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 s="1"/>
  <c r="D199" i="44"/>
  <c r="C198" i="44"/>
  <c r="C197" i="44" s="1"/>
  <c r="D196" i="44"/>
  <c r="E196" i="44" s="1"/>
  <c r="E195" i="44" s="1"/>
  <c r="C195" i="44"/>
  <c r="D194" i="44"/>
  <c r="E194" i="44" s="1"/>
  <c r="E193" i="44" s="1"/>
  <c r="C193" i="44"/>
  <c r="D192" i="44"/>
  <c r="E192" i="44" s="1"/>
  <c r="D191" i="44"/>
  <c r="E191" i="44" s="1"/>
  <c r="D190" i="44"/>
  <c r="E190" i="44" s="1"/>
  <c r="C189" i="44"/>
  <c r="D187" i="44"/>
  <c r="E187" i="44" s="1"/>
  <c r="D186" i="44"/>
  <c r="E186" i="44" s="1"/>
  <c r="C185" i="44"/>
  <c r="C184" i="44" s="1"/>
  <c r="D183" i="44"/>
  <c r="E183" i="44" s="1"/>
  <c r="E182" i="44" s="1"/>
  <c r="D181" i="44"/>
  <c r="E181" i="44" s="1"/>
  <c r="E180" i="44" s="1"/>
  <c r="C179" i="44"/>
  <c r="J178" i="44"/>
  <c r="J177" i="44"/>
  <c r="D176" i="44"/>
  <c r="E176" i="44" s="1"/>
  <c r="D175" i="44"/>
  <c r="C174" i="44"/>
  <c r="D173" i="44"/>
  <c r="D172" i="44"/>
  <c r="E172" i="44" s="1"/>
  <c r="C171" i="44"/>
  <c r="J170" i="44"/>
  <c r="D169" i="44"/>
  <c r="E169" i="44" s="1"/>
  <c r="D168" i="44"/>
  <c r="C167" i="44"/>
  <c r="D166" i="44"/>
  <c r="E166" i="44" s="1"/>
  <c r="D165" i="44"/>
  <c r="C164" i="44"/>
  <c r="J163" i="44"/>
  <c r="D162" i="44"/>
  <c r="E162" i="44" s="1"/>
  <c r="D161" i="44"/>
  <c r="E161" i="44" s="1"/>
  <c r="C160" i="44"/>
  <c r="D159" i="44"/>
  <c r="E159" i="44" s="1"/>
  <c r="D158" i="44"/>
  <c r="E158" i="44" s="1"/>
  <c r="C157" i="44"/>
  <c r="D156" i="44"/>
  <c r="E156" i="44" s="1"/>
  <c r="D155" i="44"/>
  <c r="E155" i="44" s="1"/>
  <c r="C154" i="44"/>
  <c r="J153" i="44"/>
  <c r="J152" i="44"/>
  <c r="D151" i="44"/>
  <c r="E151" i="44" s="1"/>
  <c r="D150" i="44"/>
  <c r="C149" i="44"/>
  <c r="D148" i="44"/>
  <c r="E148" i="44" s="1"/>
  <c r="D147" i="44"/>
  <c r="C146" i="44"/>
  <c r="D145" i="44"/>
  <c r="E145" i="44" s="1"/>
  <c r="D144" i="44"/>
  <c r="C143" i="44"/>
  <c r="D142" i="44"/>
  <c r="E142" i="44" s="1"/>
  <c r="D141" i="44"/>
  <c r="E141" i="44" s="1"/>
  <c r="C140" i="44"/>
  <c r="D139" i="44"/>
  <c r="E139" i="44" s="1"/>
  <c r="D138" i="44"/>
  <c r="E138" i="44" s="1"/>
  <c r="D137" i="44"/>
  <c r="C136" i="44"/>
  <c r="J135" i="44"/>
  <c r="D134" i="44"/>
  <c r="E134" i="44" s="1"/>
  <c r="D133" i="44"/>
  <c r="E133" i="44" s="1"/>
  <c r="C132" i="44"/>
  <c r="D131" i="44"/>
  <c r="E131" i="44" s="1"/>
  <c r="D130" i="44"/>
  <c r="E130" i="44" s="1"/>
  <c r="C129" i="44"/>
  <c r="D128" i="44"/>
  <c r="E128" i="44" s="1"/>
  <c r="D127" i="44"/>
  <c r="C126" i="44"/>
  <c r="D125" i="44"/>
  <c r="D124" i="44"/>
  <c r="E124" i="44" s="1"/>
  <c r="C123" i="44"/>
  <c r="D122" i="44"/>
  <c r="D121" i="44"/>
  <c r="E121" i="44" s="1"/>
  <c r="C120" i="44"/>
  <c r="D119" i="44"/>
  <c r="D118" i="44"/>
  <c r="E118" i="44" s="1"/>
  <c r="C117" i="44"/>
  <c r="J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D104" i="44"/>
  <c r="E104" i="44" s="1"/>
  <c r="D103" i="44"/>
  <c r="E103" i="44" s="1"/>
  <c r="D102" i="44"/>
  <c r="E102" i="44" s="1"/>
  <c r="D101" i="44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D89" i="44"/>
  <c r="E89" i="44" s="1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D79" i="44"/>
  <c r="E79" i="44" s="1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D69" i="44"/>
  <c r="E69" i="44" s="1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E62" i="44" s="1"/>
  <c r="J61" i="44"/>
  <c r="C61" i="44"/>
  <c r="D60" i="44"/>
  <c r="E60" i="44" s="1"/>
  <c r="D59" i="44"/>
  <c r="E59" i="44" s="1"/>
  <c r="D58" i="44"/>
  <c r="E58" i="44" s="1"/>
  <c r="D57" i="44"/>
  <c r="E57" i="44" s="1"/>
  <c r="D56" i="44"/>
  <c r="E56" i="44" s="1"/>
  <c r="D55" i="44"/>
  <c r="E55" i="44" s="1"/>
  <c r="D54" i="44"/>
  <c r="E54" i="44" s="1"/>
  <c r="D53" i="44"/>
  <c r="E53" i="44" s="1"/>
  <c r="D52" i="44"/>
  <c r="E52" i="44" s="1"/>
  <c r="D51" i="44"/>
  <c r="E51" i="44" s="1"/>
  <c r="D50" i="44"/>
  <c r="E50" i="44" s="1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D41" i="44"/>
  <c r="E41" i="44" s="1"/>
  <c r="D40" i="44"/>
  <c r="E40" i="44" s="1"/>
  <c r="D39" i="44"/>
  <c r="E39" i="44" s="1"/>
  <c r="J38" i="44"/>
  <c r="C38" i="44"/>
  <c r="D37" i="44"/>
  <c r="E37" i="44" s="1"/>
  <c r="D36" i="44"/>
  <c r="E36" i="44" s="1"/>
  <c r="D35" i="44"/>
  <c r="E35" i="44" s="1"/>
  <c r="D34" i="44"/>
  <c r="E34" i="44" s="1"/>
  <c r="D33" i="44"/>
  <c r="E33" i="44" s="1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D25" i="44"/>
  <c r="E25" i="44" s="1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D7" i="44"/>
  <c r="E7" i="44" s="1"/>
  <c r="D6" i="44"/>
  <c r="E6" i="44" s="1"/>
  <c r="D5" i="44"/>
  <c r="J4" i="44"/>
  <c r="C4" i="44"/>
  <c r="J3" i="44"/>
  <c r="J2" i="44"/>
  <c r="J1" i="44"/>
  <c r="D9" i="37"/>
  <c r="D11" i="37" s="1"/>
  <c r="C9" i="37"/>
  <c r="C11" i="37" s="1"/>
  <c r="B9" i="37"/>
  <c r="B11" i="37" s="1"/>
  <c r="D5" i="37"/>
  <c r="C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C67" i="35" s="1"/>
  <c r="I64" i="35"/>
  <c r="I63" i="35" s="1"/>
  <c r="H64" i="35"/>
  <c r="G64" i="35"/>
  <c r="F64" i="35"/>
  <c r="F63" i="35" s="1"/>
  <c r="E64" i="35"/>
  <c r="D64" i="35"/>
  <c r="E63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I32" i="35" s="1"/>
  <c r="H33" i="35"/>
  <c r="G33" i="35"/>
  <c r="F33" i="35"/>
  <c r="E33" i="35"/>
  <c r="D33" i="35"/>
  <c r="I29" i="35"/>
  <c r="H29" i="35"/>
  <c r="G29" i="35"/>
  <c r="F29" i="35"/>
  <c r="E29" i="35"/>
  <c r="D29" i="35"/>
  <c r="I26" i="35"/>
  <c r="I25" i="35" s="1"/>
  <c r="H26" i="35"/>
  <c r="G26" i="35"/>
  <c r="F26" i="35"/>
  <c r="E26" i="35"/>
  <c r="E25" i="35" s="1"/>
  <c r="D26" i="35"/>
  <c r="F25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I67" i="34"/>
  <c r="H67" i="34"/>
  <c r="G67" i="34"/>
  <c r="F67" i="34"/>
  <c r="E67" i="34"/>
  <c r="D67" i="34"/>
  <c r="I64" i="34"/>
  <c r="H64" i="34"/>
  <c r="G64" i="34"/>
  <c r="F64" i="34"/>
  <c r="E64" i="34"/>
  <c r="D64" i="34"/>
  <c r="G63" i="34"/>
  <c r="H60" i="34"/>
  <c r="G60" i="34"/>
  <c r="F60" i="34"/>
  <c r="E60" i="34"/>
  <c r="D60" i="34"/>
  <c r="I57" i="34"/>
  <c r="H57" i="34"/>
  <c r="G57" i="34"/>
  <c r="F57" i="34"/>
  <c r="E57" i="34"/>
  <c r="D57" i="34"/>
  <c r="I54" i="34"/>
  <c r="H54" i="34"/>
  <c r="G54" i="34"/>
  <c r="F54" i="34"/>
  <c r="E54" i="34"/>
  <c r="D54" i="34"/>
  <c r="I51" i="34"/>
  <c r="H51" i="34"/>
  <c r="G51" i="34"/>
  <c r="F51" i="34"/>
  <c r="E51" i="34"/>
  <c r="D51" i="34"/>
  <c r="I48" i="34"/>
  <c r="H48" i="34"/>
  <c r="G48" i="34"/>
  <c r="F48" i="34"/>
  <c r="E48" i="34"/>
  <c r="D48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I26" i="34"/>
  <c r="H26" i="34"/>
  <c r="G26" i="34"/>
  <c r="F26" i="34"/>
  <c r="E26" i="34"/>
  <c r="D26" i="34"/>
  <c r="G25" i="34"/>
  <c r="D25" i="34"/>
  <c r="I22" i="34"/>
  <c r="H22" i="34"/>
  <c r="G22" i="34"/>
  <c r="F22" i="34"/>
  <c r="E22" i="34"/>
  <c r="D22" i="34"/>
  <c r="I19" i="34"/>
  <c r="H19" i="34"/>
  <c r="G19" i="34"/>
  <c r="F19" i="34"/>
  <c r="E19" i="34"/>
  <c r="D19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G4" i="34" s="1"/>
  <c r="F10" i="34"/>
  <c r="E10" i="34"/>
  <c r="D10" i="34"/>
  <c r="I5" i="34"/>
  <c r="H5" i="34"/>
  <c r="G5" i="34"/>
  <c r="F5" i="34"/>
  <c r="E5" i="34"/>
  <c r="D5" i="34"/>
  <c r="C5" i="34"/>
  <c r="D325" i="47" l="1"/>
  <c r="D740" i="46"/>
  <c r="D604" i="49"/>
  <c r="E167" i="49"/>
  <c r="E163" i="49" s="1"/>
  <c r="E171" i="49"/>
  <c r="D593" i="49"/>
  <c r="D302" i="49"/>
  <c r="C744" i="49"/>
  <c r="E129" i="49"/>
  <c r="E204" i="49"/>
  <c r="E298" i="49"/>
  <c r="E302" i="49"/>
  <c r="D747" i="49"/>
  <c r="C163" i="49"/>
  <c r="E164" i="49"/>
  <c r="D296" i="49"/>
  <c r="E305" i="49"/>
  <c r="D463" i="49"/>
  <c r="E486" i="49"/>
  <c r="C135" i="49"/>
  <c r="D189" i="49"/>
  <c r="D188" i="49" s="1"/>
  <c r="E202" i="49"/>
  <c r="E201" i="49" s="1"/>
  <c r="E200" i="49" s="1"/>
  <c r="C552" i="49"/>
  <c r="C551" i="49" s="1"/>
  <c r="E557" i="49"/>
  <c r="C646" i="49"/>
  <c r="D223" i="49"/>
  <c r="D222" i="49" s="1"/>
  <c r="E234" i="49"/>
  <c r="E233" i="49" s="1"/>
  <c r="E117" i="49"/>
  <c r="E132" i="49"/>
  <c r="E140" i="49"/>
  <c r="C170" i="49"/>
  <c r="E185" i="49"/>
  <c r="E184" i="49" s="1"/>
  <c r="E189" i="49"/>
  <c r="D315" i="49"/>
  <c r="D588" i="49"/>
  <c r="D688" i="49"/>
  <c r="E464" i="49"/>
  <c r="E463" i="49" s="1"/>
  <c r="C263" i="46"/>
  <c r="D409" i="46"/>
  <c r="E132" i="46"/>
  <c r="C163" i="46"/>
  <c r="D180" i="46"/>
  <c r="D179" i="46" s="1"/>
  <c r="D331" i="46"/>
  <c r="C484" i="46"/>
  <c r="C314" i="46"/>
  <c r="D429" i="46"/>
  <c r="E123" i="46"/>
  <c r="E388" i="46"/>
  <c r="E477" i="46"/>
  <c r="C562" i="46"/>
  <c r="C3" i="46"/>
  <c r="C67" i="46"/>
  <c r="E183" i="46"/>
  <c r="E182" i="46" s="1"/>
  <c r="E179" i="46" s="1"/>
  <c r="C188" i="46"/>
  <c r="C203" i="46"/>
  <c r="E332" i="46"/>
  <c r="E331" i="46" s="1"/>
  <c r="D378" i="46"/>
  <c r="E392" i="46"/>
  <c r="D146" i="46"/>
  <c r="D160" i="46"/>
  <c r="D289" i="46"/>
  <c r="C444" i="46"/>
  <c r="C529" i="46"/>
  <c r="C646" i="46"/>
  <c r="D11" i="46"/>
  <c r="C170" i="46"/>
  <c r="D174" i="46"/>
  <c r="E250" i="46"/>
  <c r="D353" i="46"/>
  <c r="D491" i="46"/>
  <c r="C552" i="46"/>
  <c r="C551" i="46" s="1"/>
  <c r="D735" i="46"/>
  <c r="D734" i="46" s="1"/>
  <c r="C562" i="45"/>
  <c r="C529" i="45"/>
  <c r="E416" i="45"/>
  <c r="E474" i="45"/>
  <c r="C552" i="45"/>
  <c r="C551" i="45" s="1"/>
  <c r="D126" i="45"/>
  <c r="D399" i="45"/>
  <c r="D353" i="45"/>
  <c r="D331" i="45"/>
  <c r="D762" i="45"/>
  <c r="D761" i="45" s="1"/>
  <c r="D160" i="45"/>
  <c r="C3" i="45"/>
  <c r="E174" i="45"/>
  <c r="D61" i="45"/>
  <c r="E688" i="45"/>
  <c r="C484" i="45"/>
  <c r="C744" i="45"/>
  <c r="C727" i="45" s="1"/>
  <c r="C726" i="45" s="1"/>
  <c r="E373" i="45"/>
  <c r="D596" i="45"/>
  <c r="D662" i="45"/>
  <c r="E523" i="45"/>
  <c r="E399" i="45"/>
  <c r="E234" i="45"/>
  <c r="E233" i="45" s="1"/>
  <c r="D244" i="45"/>
  <c r="D243" i="45" s="1"/>
  <c r="E332" i="45"/>
  <c r="E331" i="45" s="1"/>
  <c r="D382" i="45"/>
  <c r="D455" i="45"/>
  <c r="D463" i="45"/>
  <c r="D523" i="45"/>
  <c r="D701" i="45"/>
  <c r="D140" i="45"/>
  <c r="D216" i="45"/>
  <c r="E383" i="45"/>
  <c r="E382" i="45" s="1"/>
  <c r="E409" i="45"/>
  <c r="D416" i="45"/>
  <c r="D532" i="45"/>
  <c r="D529" i="45" s="1"/>
  <c r="D695" i="45"/>
  <c r="D728" i="45"/>
  <c r="D486" i="45"/>
  <c r="E531" i="45"/>
  <c r="E530" i="45" s="1"/>
  <c r="D617" i="45"/>
  <c r="E663" i="45"/>
  <c r="E662" i="45" s="1"/>
  <c r="D672" i="45"/>
  <c r="D688" i="45"/>
  <c r="E724" i="45"/>
  <c r="E723" i="45" s="1"/>
  <c r="E298" i="45"/>
  <c r="E392" i="45"/>
  <c r="D117" i="45"/>
  <c r="D120" i="45"/>
  <c r="D132" i="45"/>
  <c r="E160" i="45"/>
  <c r="D171" i="45"/>
  <c r="D305" i="45"/>
  <c r="D315" i="45"/>
  <c r="C314" i="45"/>
  <c r="E362" i="45"/>
  <c r="D392" i="45"/>
  <c r="D666" i="45"/>
  <c r="E120" i="45"/>
  <c r="E127" i="45"/>
  <c r="E126" i="45" s="1"/>
  <c r="E133" i="45"/>
  <c r="E132" i="45" s="1"/>
  <c r="D146" i="45"/>
  <c r="E214" i="45"/>
  <c r="E213" i="45" s="1"/>
  <c r="E219" i="45"/>
  <c r="E216" i="45" s="1"/>
  <c r="E215" i="45" s="1"/>
  <c r="E306" i="45"/>
  <c r="E305" i="45" s="1"/>
  <c r="D308" i="45"/>
  <c r="D357" i="45"/>
  <c r="D474" i="45"/>
  <c r="C646" i="45"/>
  <c r="E673" i="45"/>
  <c r="E672" i="45" s="1"/>
  <c r="E779" i="45"/>
  <c r="E778" i="45" s="1"/>
  <c r="C718" i="45"/>
  <c r="C717" i="45" s="1"/>
  <c r="C67" i="45"/>
  <c r="E140" i="45"/>
  <c r="C188" i="45"/>
  <c r="D220" i="45"/>
  <c r="C263" i="45"/>
  <c r="E354" i="45"/>
  <c r="E353" i="45" s="1"/>
  <c r="D373" i="45"/>
  <c r="C444" i="45"/>
  <c r="E456" i="45"/>
  <c r="E455" i="45" s="1"/>
  <c r="E464" i="45"/>
  <c r="E463" i="45" s="1"/>
  <c r="E597" i="45"/>
  <c r="E596" i="45" s="1"/>
  <c r="E702" i="45"/>
  <c r="E701" i="45" s="1"/>
  <c r="D752" i="45"/>
  <c r="D751" i="45" s="1"/>
  <c r="E728" i="44"/>
  <c r="D766" i="44"/>
  <c r="E185" i="44"/>
  <c r="E184" i="44" s="1"/>
  <c r="E477" i="44"/>
  <c r="E666" i="44"/>
  <c r="E735" i="44"/>
  <c r="E734" i="44" s="1"/>
  <c r="D193" i="44"/>
  <c r="D211" i="44"/>
  <c r="D486" i="44"/>
  <c r="D778" i="44"/>
  <c r="D213" i="44"/>
  <c r="D207" i="44"/>
  <c r="D129" i="44"/>
  <c r="E132" i="44"/>
  <c r="E140" i="44"/>
  <c r="D182" i="44"/>
  <c r="D395" i="44"/>
  <c r="D455" i="44"/>
  <c r="D459" i="44"/>
  <c r="E582" i="44"/>
  <c r="D126" i="44"/>
  <c r="E129" i="44"/>
  <c r="D328" i="44"/>
  <c r="E388" i="44"/>
  <c r="E392" i="44"/>
  <c r="E395" i="44"/>
  <c r="D530" i="44"/>
  <c r="D548" i="44"/>
  <c r="D677" i="44"/>
  <c r="E719" i="44"/>
  <c r="E204" i="44"/>
  <c r="C163" i="44"/>
  <c r="D308" i="44"/>
  <c r="E752" i="44"/>
  <c r="E751" i="44" s="1"/>
  <c r="D154" i="44"/>
  <c r="D157" i="44"/>
  <c r="D382" i="44"/>
  <c r="E578" i="44"/>
  <c r="D582" i="44"/>
  <c r="E677" i="44"/>
  <c r="E157" i="44"/>
  <c r="E237" i="44"/>
  <c r="E236" i="44" s="1"/>
  <c r="E235" i="44" s="1"/>
  <c r="D348" i="44"/>
  <c r="D353" i="44"/>
  <c r="D373" i="44"/>
  <c r="E412" i="44"/>
  <c r="C718" i="44"/>
  <c r="C717" i="44" s="1"/>
  <c r="D742" i="44"/>
  <c r="E566" i="44"/>
  <c r="E563" i="44" s="1"/>
  <c r="D563" i="44"/>
  <c r="E635" i="44"/>
  <c r="E629" i="44" s="1"/>
  <c r="D629" i="44"/>
  <c r="D732" i="44"/>
  <c r="D731" i="44" s="1"/>
  <c r="E733" i="44"/>
  <c r="E732" i="44" s="1"/>
  <c r="E731" i="44" s="1"/>
  <c r="E5" i="44"/>
  <c r="D4" i="44"/>
  <c r="E61" i="44"/>
  <c r="E202" i="44"/>
  <c r="E201" i="44" s="1"/>
  <c r="E200" i="44" s="1"/>
  <c r="D201" i="44"/>
  <c r="D200" i="44" s="1"/>
  <c r="C263" i="44"/>
  <c r="E555" i="44"/>
  <c r="E553" i="44" s="1"/>
  <c r="D553" i="44"/>
  <c r="E691" i="44"/>
  <c r="E688" i="44" s="1"/>
  <c r="D688" i="44"/>
  <c r="D745" i="44"/>
  <c r="E746" i="44"/>
  <c r="E745" i="44" s="1"/>
  <c r="E744" i="44" s="1"/>
  <c r="C135" i="44"/>
  <c r="E199" i="44"/>
  <c r="E198" i="44" s="1"/>
  <c r="E197" i="44" s="1"/>
  <c r="D198" i="44"/>
  <c r="D197" i="44" s="1"/>
  <c r="C203" i="44"/>
  <c r="C340" i="44"/>
  <c r="C484" i="44"/>
  <c r="D639" i="44"/>
  <c r="E640" i="44"/>
  <c r="E665" i="44"/>
  <c r="E662" i="44" s="1"/>
  <c r="D662" i="44"/>
  <c r="D773" i="44"/>
  <c r="D772" i="44" s="1"/>
  <c r="C3" i="44"/>
  <c r="D195" i="44"/>
  <c r="E246" i="44"/>
  <c r="E244" i="44" s="1"/>
  <c r="E243" i="44" s="1"/>
  <c r="D244" i="44"/>
  <c r="D243" i="44" s="1"/>
  <c r="E302" i="44"/>
  <c r="E770" i="44"/>
  <c r="E769" i="44" s="1"/>
  <c r="E768" i="44" s="1"/>
  <c r="D769" i="44"/>
  <c r="D768" i="44" s="1"/>
  <c r="C529" i="44"/>
  <c r="D11" i="44"/>
  <c r="E329" i="44"/>
  <c r="E328" i="44" s="1"/>
  <c r="C444" i="44"/>
  <c r="C552" i="44"/>
  <c r="C551" i="44" s="1"/>
  <c r="D728" i="44"/>
  <c r="C67" i="44"/>
  <c r="D97" i="44"/>
  <c r="C153" i="44"/>
  <c r="D174" i="44"/>
  <c r="C188" i="44"/>
  <c r="D216" i="44"/>
  <c r="C215" i="44"/>
  <c r="D265" i="44"/>
  <c r="C314" i="44"/>
  <c r="D344" i="44"/>
  <c r="D557" i="44"/>
  <c r="D643" i="44"/>
  <c r="C744" i="44"/>
  <c r="C727" i="44" s="1"/>
  <c r="C726" i="44" s="1"/>
  <c r="E392" i="47"/>
  <c r="E117" i="47"/>
  <c r="E582" i="47"/>
  <c r="D213" i="47"/>
  <c r="D582" i="47"/>
  <c r="D596" i="47"/>
  <c r="D723" i="47"/>
  <c r="D129" i="47"/>
  <c r="D198" i="47"/>
  <c r="D197" i="47" s="1"/>
  <c r="D211" i="47"/>
  <c r="C67" i="47"/>
  <c r="C135" i="47"/>
  <c r="D688" i="47"/>
  <c r="D732" i="47"/>
  <c r="D731" i="47" s="1"/>
  <c r="C163" i="47"/>
  <c r="E167" i="47"/>
  <c r="D244" i="47"/>
  <c r="D243" i="47" s="1"/>
  <c r="D395" i="47"/>
  <c r="D639" i="47"/>
  <c r="E315" i="47"/>
  <c r="C3" i="47"/>
  <c r="D164" i="47"/>
  <c r="E348" i="47"/>
  <c r="C116" i="47"/>
  <c r="C115" i="47" s="1"/>
  <c r="E328" i="47"/>
  <c r="D373" i="47"/>
  <c r="D416" i="47"/>
  <c r="E600" i="47"/>
  <c r="C744" i="47"/>
  <c r="C727" i="47" s="1"/>
  <c r="C726" i="47" s="1"/>
  <c r="E231" i="47"/>
  <c r="E229" i="47" s="1"/>
  <c r="E228" i="47" s="1"/>
  <c r="D229" i="47"/>
  <c r="E384" i="47"/>
  <c r="E382" i="47" s="1"/>
  <c r="D382" i="47"/>
  <c r="E148" i="47"/>
  <c r="E146" i="47" s="1"/>
  <c r="D146" i="47"/>
  <c r="E162" i="47"/>
  <c r="E160" i="47" s="1"/>
  <c r="D160" i="47"/>
  <c r="E417" i="47"/>
  <c r="E416" i="47" s="1"/>
  <c r="E579" i="47"/>
  <c r="E578" i="47" s="1"/>
  <c r="D578" i="47"/>
  <c r="E689" i="47"/>
  <c r="E688" i="47" s="1"/>
  <c r="E11" i="47"/>
  <c r="E141" i="47"/>
  <c r="E140" i="47" s="1"/>
  <c r="D140" i="47"/>
  <c r="C203" i="47"/>
  <c r="D207" i="47"/>
  <c r="D289" i="47"/>
  <c r="E374" i="47"/>
  <c r="E373" i="47" s="1"/>
  <c r="E531" i="47"/>
  <c r="E530" i="47" s="1"/>
  <c r="D530" i="47"/>
  <c r="E724" i="47"/>
  <c r="E723" i="47" s="1"/>
  <c r="E250" i="47"/>
  <c r="E452" i="47"/>
  <c r="E450" i="47" s="1"/>
  <c r="D450" i="47"/>
  <c r="D463" i="47"/>
  <c r="D494" i="47"/>
  <c r="D497" i="47"/>
  <c r="E595" i="47"/>
  <c r="E593" i="47" s="1"/>
  <c r="D593" i="47"/>
  <c r="E598" i="47"/>
  <c r="D604" i="47"/>
  <c r="E606" i="47"/>
  <c r="E604" i="47" s="1"/>
  <c r="E639" i="47"/>
  <c r="D647" i="47"/>
  <c r="D654" i="47"/>
  <c r="D672" i="47"/>
  <c r="E149" i="47"/>
  <c r="C153" i="47"/>
  <c r="C529" i="47"/>
  <c r="D752" i="47"/>
  <c r="D751" i="47" s="1"/>
  <c r="E207" i="47"/>
  <c r="C228" i="47"/>
  <c r="D315" i="47"/>
  <c r="C484" i="47"/>
  <c r="E545" i="47"/>
  <c r="E539" i="47" s="1"/>
  <c r="E596" i="47"/>
  <c r="C562" i="47"/>
  <c r="D617" i="47"/>
  <c r="C646" i="47"/>
  <c r="E719" i="47"/>
  <c r="E753" i="47"/>
  <c r="E752" i="47" s="1"/>
  <c r="E343" i="48"/>
  <c r="C215" i="48"/>
  <c r="E250" i="48"/>
  <c r="E392" i="48"/>
  <c r="D404" i="48"/>
  <c r="E735" i="48"/>
  <c r="E734" i="48" s="1"/>
  <c r="E126" i="48"/>
  <c r="C153" i="48"/>
  <c r="E582" i="48"/>
  <c r="E164" i="48"/>
  <c r="E302" i="48"/>
  <c r="D140" i="48"/>
  <c r="D617" i="48"/>
  <c r="E639" i="48"/>
  <c r="C646" i="48"/>
  <c r="C170" i="48"/>
  <c r="E733" i="48"/>
  <c r="E732" i="48" s="1"/>
  <c r="E731" i="48" s="1"/>
  <c r="E348" i="48"/>
  <c r="C116" i="48"/>
  <c r="E146" i="48"/>
  <c r="D530" i="48"/>
  <c r="D752" i="48"/>
  <c r="D751" i="48" s="1"/>
  <c r="E769" i="48"/>
  <c r="E768" i="48" s="1"/>
  <c r="C163" i="48"/>
  <c r="D382" i="48"/>
  <c r="D362" i="48"/>
  <c r="D429" i="48"/>
  <c r="D723" i="48"/>
  <c r="C744" i="48"/>
  <c r="D126" i="48"/>
  <c r="D129" i="48"/>
  <c r="D136" i="48"/>
  <c r="D146" i="48"/>
  <c r="D149" i="48"/>
  <c r="D260" i="48"/>
  <c r="D325" i="48"/>
  <c r="E368" i="48"/>
  <c r="E395" i="48"/>
  <c r="E677" i="48"/>
  <c r="E611" i="48"/>
  <c r="D61" i="48"/>
  <c r="C135" i="48"/>
  <c r="D164" i="48"/>
  <c r="D167" i="48"/>
  <c r="E171" i="48"/>
  <c r="D233" i="48"/>
  <c r="D236" i="48"/>
  <c r="D235" i="48" s="1"/>
  <c r="D289" i="48"/>
  <c r="D296" i="48"/>
  <c r="D302" i="48"/>
  <c r="D348" i="48"/>
  <c r="D395" i="48"/>
  <c r="D409" i="48"/>
  <c r="D412" i="48"/>
  <c r="D491" i="48"/>
  <c r="D494" i="48"/>
  <c r="D497" i="48"/>
  <c r="D553" i="48"/>
  <c r="D582" i="48"/>
  <c r="E596" i="48"/>
  <c r="D600" i="48"/>
  <c r="D639" i="48"/>
  <c r="E680" i="48"/>
  <c r="D684" i="48"/>
  <c r="E762" i="48"/>
  <c r="E761" i="48" s="1"/>
  <c r="D766" i="48"/>
  <c r="C342" i="48"/>
  <c r="D342" i="48" s="1"/>
  <c r="E342" i="48" s="1"/>
  <c r="E364" i="48"/>
  <c r="E362" i="48" s="1"/>
  <c r="D450" i="48"/>
  <c r="D647" i="48"/>
  <c r="D654" i="48"/>
  <c r="D677" i="48"/>
  <c r="D160" i="48"/>
  <c r="D171" i="48"/>
  <c r="D174" i="48"/>
  <c r="D198" i="48"/>
  <c r="D197" i="48" s="1"/>
  <c r="D201" i="48"/>
  <c r="D200" i="48" s="1"/>
  <c r="E451" i="48"/>
  <c r="E450" i="48" s="1"/>
  <c r="D596" i="48"/>
  <c r="E654" i="48"/>
  <c r="D680" i="48"/>
  <c r="E746" i="48"/>
  <c r="E745" i="48" s="1"/>
  <c r="D762" i="48"/>
  <c r="D761" i="48" s="1"/>
  <c r="C67" i="48"/>
  <c r="E68" i="48"/>
  <c r="C3" i="48"/>
  <c r="D4" i="48"/>
  <c r="E600" i="44"/>
  <c r="E173" i="44"/>
  <c r="E171" i="44" s="1"/>
  <c r="D171" i="44"/>
  <c r="E418" i="44"/>
  <c r="E416" i="44" s="1"/>
  <c r="D416" i="44"/>
  <c r="E199" i="45"/>
  <c r="E198" i="45" s="1"/>
  <c r="E197" i="45" s="1"/>
  <c r="D198" i="45"/>
  <c r="D197" i="45" s="1"/>
  <c r="E209" i="45"/>
  <c r="E207" i="45" s="1"/>
  <c r="D207" i="45"/>
  <c r="E414" i="45"/>
  <c r="E412" i="45" s="1"/>
  <c r="D412" i="45"/>
  <c r="E505" i="45"/>
  <c r="E504" i="45" s="1"/>
  <c r="D504" i="45"/>
  <c r="E579" i="45"/>
  <c r="E578" i="45" s="1"/>
  <c r="D578" i="45"/>
  <c r="E310" i="46"/>
  <c r="E308" i="46" s="1"/>
  <c r="D308" i="46"/>
  <c r="D416" i="46"/>
  <c r="E417" i="46"/>
  <c r="E416" i="46" s="1"/>
  <c r="E748" i="46"/>
  <c r="E747" i="46" s="1"/>
  <c r="E744" i="46" s="1"/>
  <c r="D747" i="46"/>
  <c r="E227" i="47"/>
  <c r="E223" i="47" s="1"/>
  <c r="E222" i="47" s="1"/>
  <c r="D223" i="47"/>
  <c r="D222" i="47" s="1"/>
  <c r="E571" i="47"/>
  <c r="E570" i="47" s="1"/>
  <c r="D570" i="47"/>
  <c r="F32" i="34"/>
  <c r="I4" i="35"/>
  <c r="C33" i="35"/>
  <c r="E262" i="44"/>
  <c r="E260" i="44" s="1"/>
  <c r="D260" i="44"/>
  <c r="E268" i="44"/>
  <c r="E265" i="44" s="1"/>
  <c r="E380" i="44"/>
  <c r="E378" i="44" s="1"/>
  <c r="D378" i="44"/>
  <c r="D429" i="44"/>
  <c r="D445" i="44"/>
  <c r="E505" i="44"/>
  <c r="E504" i="44" s="1"/>
  <c r="D504" i="44"/>
  <c r="D593" i="44"/>
  <c r="E594" i="44"/>
  <c r="E593" i="44" s="1"/>
  <c r="E674" i="44"/>
  <c r="E672" i="44" s="1"/>
  <c r="D672" i="44"/>
  <c r="E186" i="45"/>
  <c r="E185" i="45" s="1"/>
  <c r="E184" i="45" s="1"/>
  <c r="D185" i="45"/>
  <c r="D184" i="45" s="1"/>
  <c r="E326" i="45"/>
  <c r="E325" i="45" s="1"/>
  <c r="D325" i="45"/>
  <c r="E370" i="45"/>
  <c r="E368" i="45" s="1"/>
  <c r="D368" i="45"/>
  <c r="E406" i="45"/>
  <c r="E404" i="45" s="1"/>
  <c r="D404" i="45"/>
  <c r="D563" i="45"/>
  <c r="E564" i="45"/>
  <c r="E563" i="45" s="1"/>
  <c r="E721" i="45"/>
  <c r="E719" i="45" s="1"/>
  <c r="D719" i="45"/>
  <c r="D740" i="45"/>
  <c r="E741" i="45"/>
  <c r="E740" i="45" s="1"/>
  <c r="E5" i="46"/>
  <c r="E4" i="46" s="1"/>
  <c r="D4" i="46"/>
  <c r="E303" i="46"/>
  <c r="E302" i="46" s="1"/>
  <c r="D302" i="46"/>
  <c r="E369" i="46"/>
  <c r="E368" i="46" s="1"/>
  <c r="D368" i="46"/>
  <c r="E595" i="46"/>
  <c r="E593" i="46" s="1"/>
  <c r="D593" i="46"/>
  <c r="E729" i="46"/>
  <c r="E728" i="46" s="1"/>
  <c r="D728" i="46"/>
  <c r="E733" i="46"/>
  <c r="E732" i="46" s="1"/>
  <c r="E731" i="46" s="1"/>
  <c r="D732" i="46"/>
  <c r="D731" i="46" s="1"/>
  <c r="E754" i="46"/>
  <c r="E752" i="46" s="1"/>
  <c r="E751" i="46" s="1"/>
  <c r="D752" i="46"/>
  <c r="D751" i="46" s="1"/>
  <c r="E767" i="46"/>
  <c r="E766" i="46" s="1"/>
  <c r="D766" i="46"/>
  <c r="E218" i="47"/>
  <c r="E216" i="47" s="1"/>
  <c r="E215" i="47" s="1"/>
  <c r="D216" i="47"/>
  <c r="E460" i="47"/>
  <c r="E459" i="47" s="1"/>
  <c r="D459" i="47"/>
  <c r="E682" i="47"/>
  <c r="E680" i="47" s="1"/>
  <c r="D680" i="47"/>
  <c r="E763" i="47"/>
  <c r="E762" i="47" s="1"/>
  <c r="E761" i="47" s="1"/>
  <c r="D762" i="47"/>
  <c r="D761" i="47" s="1"/>
  <c r="E122" i="44"/>
  <c r="E120" i="44" s="1"/>
  <c r="D120" i="44"/>
  <c r="E165" i="44"/>
  <c r="E164" i="44" s="1"/>
  <c r="D164" i="44"/>
  <c r="E300" i="44"/>
  <c r="E298" i="44" s="1"/>
  <c r="D298" i="44"/>
  <c r="D545" i="44"/>
  <c r="D539" i="44" s="1"/>
  <c r="E546" i="44"/>
  <c r="E545" i="44" s="1"/>
  <c r="E539" i="44" s="1"/>
  <c r="D193" i="45"/>
  <c r="E194" i="45"/>
  <c r="E193" i="45" s="1"/>
  <c r="E546" i="45"/>
  <c r="E545" i="45" s="1"/>
  <c r="D545" i="45"/>
  <c r="D539" i="45" s="1"/>
  <c r="E583" i="45"/>
  <c r="E582" i="45" s="1"/>
  <c r="D582" i="45"/>
  <c r="E225" i="46"/>
  <c r="E223" i="46" s="1"/>
  <c r="E222" i="46" s="1"/>
  <c r="D223" i="46"/>
  <c r="D222" i="46" s="1"/>
  <c r="E375" i="46"/>
  <c r="E373" i="46" s="1"/>
  <c r="D373" i="46"/>
  <c r="E743" i="46"/>
  <c r="E742" i="46" s="1"/>
  <c r="D742" i="46"/>
  <c r="E6" i="47"/>
  <c r="E4" i="47" s="1"/>
  <c r="D4" i="47"/>
  <c r="E101" i="48"/>
  <c r="E97" i="48" s="1"/>
  <c r="D97" i="48"/>
  <c r="C57" i="35"/>
  <c r="E119" i="44"/>
  <c r="E117" i="44" s="1"/>
  <c r="D117" i="44"/>
  <c r="E411" i="44"/>
  <c r="E409" i="44" s="1"/>
  <c r="D409" i="44"/>
  <c r="D422" i="44"/>
  <c r="D523" i="44"/>
  <c r="E644" i="44"/>
  <c r="E724" i="44"/>
  <c r="E723" i="44" s="1"/>
  <c r="D723" i="44"/>
  <c r="E763" i="44"/>
  <c r="E762" i="44" s="1"/>
  <c r="E761" i="44" s="1"/>
  <c r="D762" i="44"/>
  <c r="D761" i="44" s="1"/>
  <c r="I32" i="34"/>
  <c r="C13" i="35"/>
  <c r="C19" i="35"/>
  <c r="D25" i="35"/>
  <c r="C25" i="35" s="1"/>
  <c r="C29" i="35"/>
  <c r="E32" i="35"/>
  <c r="D68" i="44"/>
  <c r="E101" i="44"/>
  <c r="E150" i="44"/>
  <c r="E149" i="44" s="1"/>
  <c r="D149" i="44"/>
  <c r="C170" i="44"/>
  <c r="D220" i="44"/>
  <c r="E221" i="44"/>
  <c r="E220" i="44" s="1"/>
  <c r="D289" i="44"/>
  <c r="E312" i="44"/>
  <c r="E308" i="44" s="1"/>
  <c r="D331" i="44"/>
  <c r="D368" i="44"/>
  <c r="E401" i="44"/>
  <c r="E399" i="44" s="1"/>
  <c r="D399" i="44"/>
  <c r="D404" i="44"/>
  <c r="E487" i="44"/>
  <c r="E486" i="44" s="1"/>
  <c r="E523" i="44"/>
  <c r="E532" i="44"/>
  <c r="E529" i="44" s="1"/>
  <c r="E549" i="44"/>
  <c r="E558" i="44"/>
  <c r="E557" i="44" s="1"/>
  <c r="D588" i="44"/>
  <c r="E648" i="44"/>
  <c r="E647" i="44" s="1"/>
  <c r="D647" i="44"/>
  <c r="D654" i="44"/>
  <c r="E655" i="44"/>
  <c r="E654" i="44" s="1"/>
  <c r="D666" i="44"/>
  <c r="E703" i="44"/>
  <c r="E701" i="44" s="1"/>
  <c r="D701" i="44"/>
  <c r="E773" i="44"/>
  <c r="E772" i="44" s="1"/>
  <c r="E39" i="45"/>
  <c r="E165" i="45"/>
  <c r="E164" i="45" s="1"/>
  <c r="D164" i="45"/>
  <c r="E181" i="45"/>
  <c r="E180" i="45" s="1"/>
  <c r="D180" i="45"/>
  <c r="E225" i="45"/>
  <c r="E223" i="45" s="1"/>
  <c r="E222" i="45" s="1"/>
  <c r="D223" i="45"/>
  <c r="D222" i="45" s="1"/>
  <c r="D236" i="45"/>
  <c r="D235" i="45" s="1"/>
  <c r="E237" i="45"/>
  <c r="E236" i="45" s="1"/>
  <c r="E235" i="45" s="1"/>
  <c r="E290" i="45"/>
  <c r="E289" i="45" s="1"/>
  <c r="D289" i="45"/>
  <c r="E397" i="45"/>
  <c r="E395" i="45" s="1"/>
  <c r="D395" i="45"/>
  <c r="D553" i="45"/>
  <c r="E554" i="45"/>
  <c r="E553" i="45" s="1"/>
  <c r="E602" i="45"/>
  <c r="E600" i="45" s="1"/>
  <c r="D600" i="45"/>
  <c r="E682" i="45"/>
  <c r="E680" i="45" s="1"/>
  <c r="D680" i="45"/>
  <c r="E758" i="45"/>
  <c r="E757" i="45" s="1"/>
  <c r="E756" i="45" s="1"/>
  <c r="D757" i="45"/>
  <c r="D756" i="45" s="1"/>
  <c r="E202" i="46"/>
  <c r="E201" i="46" s="1"/>
  <c r="E200" i="46" s="1"/>
  <c r="D201" i="46"/>
  <c r="D200" i="46" s="1"/>
  <c r="E350" i="46"/>
  <c r="E348" i="46" s="1"/>
  <c r="D348" i="46"/>
  <c r="E592" i="46"/>
  <c r="E588" i="46" s="1"/>
  <c r="D588" i="46"/>
  <c r="E709" i="46"/>
  <c r="E701" i="46" s="1"/>
  <c r="D701" i="46"/>
  <c r="E241" i="47"/>
  <c r="E239" i="47" s="1"/>
  <c r="E238" i="47" s="1"/>
  <c r="D239" i="47"/>
  <c r="D238" i="47" s="1"/>
  <c r="E246" i="48"/>
  <c r="E244" i="48" s="1"/>
  <c r="E243" i="48" s="1"/>
  <c r="D244" i="48"/>
  <c r="D243" i="48" s="1"/>
  <c r="E358" i="48"/>
  <c r="E357" i="48" s="1"/>
  <c r="D357" i="48"/>
  <c r="E417" i="48"/>
  <c r="E416" i="48" s="1"/>
  <c r="D416" i="48"/>
  <c r="E144" i="44"/>
  <c r="E143" i="44" s="1"/>
  <c r="D143" i="44"/>
  <c r="E493" i="44"/>
  <c r="E491" i="44" s="1"/>
  <c r="D491" i="44"/>
  <c r="E98" i="45"/>
  <c r="E124" i="45"/>
  <c r="E123" i="45" s="1"/>
  <c r="D123" i="45"/>
  <c r="E656" i="45"/>
  <c r="E654" i="45" s="1"/>
  <c r="D654" i="45"/>
  <c r="E748" i="45"/>
  <c r="E747" i="45" s="1"/>
  <c r="E744" i="45" s="1"/>
  <c r="D747" i="45"/>
  <c r="E413" i="46"/>
  <c r="E412" i="46" s="1"/>
  <c r="D412" i="46"/>
  <c r="E608" i="46"/>
  <c r="E604" i="46" s="1"/>
  <c r="D604" i="46"/>
  <c r="E656" i="46"/>
  <c r="E654" i="46" s="1"/>
  <c r="D654" i="46"/>
  <c r="E70" i="47"/>
  <c r="E68" i="47" s="1"/>
  <c r="D68" i="47"/>
  <c r="E262" i="47"/>
  <c r="E260" i="47" s="1"/>
  <c r="D260" i="47"/>
  <c r="D677" i="47"/>
  <c r="E678" i="47"/>
  <c r="E677" i="47" s="1"/>
  <c r="D4" i="34"/>
  <c r="C51" i="35"/>
  <c r="E12" i="44"/>
  <c r="D61" i="44"/>
  <c r="E137" i="44"/>
  <c r="E136" i="44" s="1"/>
  <c r="D136" i="44"/>
  <c r="D160" i="44"/>
  <c r="D315" i="44"/>
  <c r="E316" i="44"/>
  <c r="E315" i="44" s="1"/>
  <c r="D570" i="44"/>
  <c r="E571" i="44"/>
  <c r="E570" i="44" s="1"/>
  <c r="D600" i="44"/>
  <c r="E695" i="44"/>
  <c r="E155" i="45"/>
  <c r="E154" i="45" s="1"/>
  <c r="D154" i="45"/>
  <c r="D167" i="45"/>
  <c r="E168" i="45"/>
  <c r="E167" i="45" s="1"/>
  <c r="H25" i="34"/>
  <c r="H74" i="34" s="1"/>
  <c r="F25" i="34"/>
  <c r="H32" i="34"/>
  <c r="D63" i="34"/>
  <c r="D32" i="34" s="1"/>
  <c r="H63" i="34"/>
  <c r="F63" i="34"/>
  <c r="G25" i="35"/>
  <c r="D38" i="44"/>
  <c r="C116" i="44"/>
  <c r="E125" i="44"/>
  <c r="E123" i="44" s="1"/>
  <c r="D123" i="44"/>
  <c r="E147" i="44"/>
  <c r="E146" i="44" s="1"/>
  <c r="D146" i="44"/>
  <c r="E160" i="44"/>
  <c r="E168" i="44"/>
  <c r="E167" i="44" s="1"/>
  <c r="D167" i="44"/>
  <c r="D189" i="44"/>
  <c r="E231" i="44"/>
  <c r="E229" i="44" s="1"/>
  <c r="E228" i="44" s="1"/>
  <c r="D229" i="44"/>
  <c r="E241" i="44"/>
  <c r="E239" i="44" s="1"/>
  <c r="E238" i="44" s="1"/>
  <c r="D239" i="44"/>
  <c r="D238" i="44" s="1"/>
  <c r="D305" i="44"/>
  <c r="D325" i="44"/>
  <c r="E350" i="44"/>
  <c r="E348" i="44" s="1"/>
  <c r="E368" i="44"/>
  <c r="E496" i="44"/>
  <c r="E494" i="44" s="1"/>
  <c r="D494" i="44"/>
  <c r="D532" i="44"/>
  <c r="E605" i="44"/>
  <c r="E604" i="44" s="1"/>
  <c r="D604" i="44"/>
  <c r="D611" i="44"/>
  <c r="E612" i="44"/>
  <c r="E611" i="44" s="1"/>
  <c r="D617" i="44"/>
  <c r="E685" i="44"/>
  <c r="E684" i="44" s="1"/>
  <c r="D684" i="44"/>
  <c r="D695" i="44"/>
  <c r="E131" i="45"/>
  <c r="E129" i="45" s="1"/>
  <c r="D129" i="45"/>
  <c r="E137" i="45"/>
  <c r="E136" i="45" s="1"/>
  <c r="D136" i="45"/>
  <c r="E212" i="45"/>
  <c r="E211" i="45" s="1"/>
  <c r="D211" i="45"/>
  <c r="E262" i="45"/>
  <c r="E260" i="45" s="1"/>
  <c r="D260" i="45"/>
  <c r="E346" i="45"/>
  <c r="E344" i="45" s="1"/>
  <c r="D344" i="45"/>
  <c r="E390" i="45"/>
  <c r="E388" i="45" s="1"/>
  <c r="D388" i="45"/>
  <c r="E492" i="45"/>
  <c r="E491" i="45" s="1"/>
  <c r="D491" i="45"/>
  <c r="E679" i="45"/>
  <c r="E677" i="45" s="1"/>
  <c r="D677" i="45"/>
  <c r="E755" i="45"/>
  <c r="E173" i="46"/>
  <c r="E171" i="46" s="1"/>
  <c r="D171" i="46"/>
  <c r="E317" i="46"/>
  <c r="E315" i="46" s="1"/>
  <c r="D315" i="46"/>
  <c r="E461" i="46"/>
  <c r="E459" i="46" s="1"/>
  <c r="D459" i="46"/>
  <c r="D468" i="46"/>
  <c r="E469" i="46"/>
  <c r="E468" i="46" s="1"/>
  <c r="E511" i="46"/>
  <c r="E678" i="46"/>
  <c r="E677" i="46" s="1"/>
  <c r="D677" i="46"/>
  <c r="E700" i="46"/>
  <c r="E695" i="46" s="1"/>
  <c r="D695" i="46"/>
  <c r="E98" i="47"/>
  <c r="E97" i="47" s="1"/>
  <c r="D97" i="47"/>
  <c r="E156" i="47"/>
  <c r="E154" i="47" s="1"/>
  <c r="D154" i="47"/>
  <c r="C340" i="47"/>
  <c r="D180" i="48"/>
  <c r="E181" i="48"/>
  <c r="E180" i="48" s="1"/>
  <c r="D195" i="48"/>
  <c r="E196" i="48"/>
  <c r="E195" i="48" s="1"/>
  <c r="D362" i="44"/>
  <c r="E422" i="44"/>
  <c r="E445" i="44"/>
  <c r="D468" i="44"/>
  <c r="E474" i="44"/>
  <c r="D497" i="44"/>
  <c r="E514" i="44"/>
  <c r="E510" i="44" s="1"/>
  <c r="E588" i="44"/>
  <c r="C646" i="44"/>
  <c r="E681" i="44"/>
  <c r="E680" i="44" s="1"/>
  <c r="D680" i="44"/>
  <c r="E146" i="45"/>
  <c r="E183" i="45"/>
  <c r="E182" i="45" s="1"/>
  <c r="E179" i="45" s="1"/>
  <c r="D182" i="45"/>
  <c r="E196" i="45"/>
  <c r="E195" i="45" s="1"/>
  <c r="D195" i="45"/>
  <c r="E202" i="45"/>
  <c r="E201" i="45" s="1"/>
  <c r="E200" i="45" s="1"/>
  <c r="D201" i="45"/>
  <c r="D200" i="45" s="1"/>
  <c r="E244" i="45"/>
  <c r="E243" i="45" s="1"/>
  <c r="E379" i="45"/>
  <c r="E378" i="45" s="1"/>
  <c r="D378" i="45"/>
  <c r="D445" i="45"/>
  <c r="E446" i="45"/>
  <c r="E445" i="45" s="1"/>
  <c r="D497" i="45"/>
  <c r="E498" i="45"/>
  <c r="E497" i="45" s="1"/>
  <c r="E515" i="45"/>
  <c r="E514" i="45" s="1"/>
  <c r="E510" i="45" s="1"/>
  <c r="D514" i="45"/>
  <c r="D510" i="45" s="1"/>
  <c r="D588" i="45"/>
  <c r="E589" i="45"/>
  <c r="E588" i="45" s="1"/>
  <c r="E612" i="45"/>
  <c r="E611" i="45" s="1"/>
  <c r="D611" i="45"/>
  <c r="E617" i="45"/>
  <c r="E647" i="45"/>
  <c r="E137" i="46"/>
  <c r="E136" i="46" s="1"/>
  <c r="D136" i="46"/>
  <c r="E141" i="46"/>
  <c r="E140" i="46" s="1"/>
  <c r="D140" i="46"/>
  <c r="E232" i="46"/>
  <c r="E229" i="46" s="1"/>
  <c r="E228" i="46" s="1"/>
  <c r="D229" i="46"/>
  <c r="E456" i="46"/>
  <c r="E455" i="46" s="1"/>
  <c r="D455" i="46"/>
  <c r="E474" i="46"/>
  <c r="E528" i="46"/>
  <c r="E523" i="46" s="1"/>
  <c r="D523" i="46"/>
  <c r="E533" i="46"/>
  <c r="E532" i="46" s="1"/>
  <c r="E529" i="46" s="1"/>
  <c r="D532" i="46"/>
  <c r="E557" i="46"/>
  <c r="E583" i="46"/>
  <c r="E582" i="46" s="1"/>
  <c r="D582" i="46"/>
  <c r="E673" i="46"/>
  <c r="E672" i="46" s="1"/>
  <c r="D672" i="46"/>
  <c r="E40" i="47"/>
  <c r="E38" i="47" s="1"/>
  <c r="D38" i="47"/>
  <c r="E172" i="47"/>
  <c r="E171" i="47" s="1"/>
  <c r="D171" i="47"/>
  <c r="C263" i="47"/>
  <c r="E468" i="47"/>
  <c r="D491" i="47"/>
  <c r="E492" i="47"/>
  <c r="E491" i="47" s="1"/>
  <c r="E506" i="47"/>
  <c r="E504" i="47" s="1"/>
  <c r="D504" i="47"/>
  <c r="E550" i="47"/>
  <c r="E548" i="47" s="1"/>
  <c r="D548" i="47"/>
  <c r="E613" i="47"/>
  <c r="E611" i="47" s="1"/>
  <c r="D611" i="47"/>
  <c r="E194" i="48"/>
  <c r="E193" i="48" s="1"/>
  <c r="D193" i="48"/>
  <c r="E212" i="48"/>
  <c r="E211" i="48" s="1"/>
  <c r="D211" i="48"/>
  <c r="E230" i="48"/>
  <c r="E229" i="48" s="1"/>
  <c r="E228" i="48" s="1"/>
  <c r="D229" i="48"/>
  <c r="D239" i="48"/>
  <c r="D238" i="48" s="1"/>
  <c r="E240" i="48"/>
  <c r="E239" i="48" s="1"/>
  <c r="E238" i="48" s="1"/>
  <c r="E488" i="48"/>
  <c r="E486" i="48" s="1"/>
  <c r="D486" i="48"/>
  <c r="E525" i="48"/>
  <c r="E523" i="48" s="1"/>
  <c r="D523" i="48"/>
  <c r="E631" i="48"/>
  <c r="E629" i="48" s="1"/>
  <c r="D629" i="48"/>
  <c r="D666" i="48"/>
  <c r="E667" i="48"/>
  <c r="E666" i="48" s="1"/>
  <c r="E40" i="49"/>
  <c r="E38" i="49" s="1"/>
  <c r="D236" i="49"/>
  <c r="D235" i="49" s="1"/>
  <c r="E237" i="49"/>
  <c r="E236" i="49" s="1"/>
  <c r="E235" i="49" s="1"/>
  <c r="D308" i="49"/>
  <c r="E309" i="49"/>
  <c r="E308" i="49" s="1"/>
  <c r="G32" i="34"/>
  <c r="E63" i="34"/>
  <c r="E32" i="34" s="1"/>
  <c r="I63" i="34"/>
  <c r="C10" i="35"/>
  <c r="F4" i="35"/>
  <c r="C16" i="35"/>
  <c r="C22" i="35"/>
  <c r="C26" i="35"/>
  <c r="C48" i="35"/>
  <c r="C54" i="35"/>
  <c r="C60" i="35"/>
  <c r="C64" i="35"/>
  <c r="H63" i="35"/>
  <c r="C70" i="35"/>
  <c r="E154" i="44"/>
  <c r="E179" i="44"/>
  <c r="D302" i="44"/>
  <c r="D388" i="44"/>
  <c r="E469" i="44"/>
  <c r="E468" i="44" s="1"/>
  <c r="E498" i="44"/>
  <c r="E497" i="44" s="1"/>
  <c r="C562" i="44"/>
  <c r="D719" i="44"/>
  <c r="E61" i="45"/>
  <c r="C163" i="45"/>
  <c r="E232" i="45"/>
  <c r="E229" i="45" s="1"/>
  <c r="E228" i="45" s="1"/>
  <c r="D229" i="45"/>
  <c r="D228" i="45" s="1"/>
  <c r="D239" i="45"/>
  <c r="D238" i="45" s="1"/>
  <c r="E240" i="45"/>
  <c r="E239" i="45" s="1"/>
  <c r="E238" i="45" s="1"/>
  <c r="E266" i="45"/>
  <c r="E265" i="45" s="1"/>
  <c r="D265" i="45"/>
  <c r="E297" i="45"/>
  <c r="E296" i="45" s="1"/>
  <c r="D296" i="45"/>
  <c r="E329" i="45"/>
  <c r="E328" i="45" s="1"/>
  <c r="D328" i="45"/>
  <c r="E349" i="45"/>
  <c r="E348" i="45" s="1"/>
  <c r="D348" i="45"/>
  <c r="D429" i="45"/>
  <c r="E430" i="45"/>
  <c r="E429" i="45" s="1"/>
  <c r="E451" i="45"/>
  <c r="E450" i="45" s="1"/>
  <c r="D450" i="45"/>
  <c r="E540" i="45"/>
  <c r="E571" i="45"/>
  <c r="E570" i="45" s="1"/>
  <c r="D570" i="45"/>
  <c r="E594" i="45"/>
  <c r="E593" i="45" s="1"/>
  <c r="D593" i="45"/>
  <c r="E605" i="45"/>
  <c r="E604" i="45" s="1"/>
  <c r="D604" i="45"/>
  <c r="E685" i="45"/>
  <c r="E684" i="45" s="1"/>
  <c r="D684" i="45"/>
  <c r="E752" i="45"/>
  <c r="E11" i="46"/>
  <c r="E127" i="46"/>
  <c r="E126" i="46" s="1"/>
  <c r="D126" i="46"/>
  <c r="D185" i="46"/>
  <c r="D184" i="46" s="1"/>
  <c r="E186" i="46"/>
  <c r="E185" i="46" s="1"/>
  <c r="E184" i="46" s="1"/>
  <c r="E265" i="46"/>
  <c r="E648" i="46"/>
  <c r="E647" i="46" s="1"/>
  <c r="D647" i="46"/>
  <c r="D688" i="46"/>
  <c r="E689" i="46"/>
  <c r="E688" i="46" s="1"/>
  <c r="E312" i="47"/>
  <c r="E308" i="47" s="1"/>
  <c r="D308" i="47"/>
  <c r="E363" i="47"/>
  <c r="E362" i="47" s="1"/>
  <c r="D362" i="47"/>
  <c r="E410" i="47"/>
  <c r="E409" i="47" s="1"/>
  <c r="D409" i="47"/>
  <c r="E422" i="47"/>
  <c r="E687" i="47"/>
  <c r="E684" i="47" s="1"/>
  <c r="D684" i="47"/>
  <c r="E696" i="47"/>
  <c r="E695" i="47" s="1"/>
  <c r="D695" i="47"/>
  <c r="D735" i="47"/>
  <c r="D734" i="47" s="1"/>
  <c r="E736" i="47"/>
  <c r="E735" i="47" s="1"/>
  <c r="E734" i="47" s="1"/>
  <c r="E755" i="47"/>
  <c r="E44" i="48"/>
  <c r="E38" i="48" s="1"/>
  <c r="D38" i="48"/>
  <c r="C116" i="45"/>
  <c r="E157" i="45"/>
  <c r="C170" i="45"/>
  <c r="E204" i="45"/>
  <c r="E250" i="45"/>
  <c r="E486" i="45"/>
  <c r="E494" i="45"/>
  <c r="E532" i="45"/>
  <c r="E695" i="45"/>
  <c r="E770" i="45"/>
  <c r="E769" i="45" s="1"/>
  <c r="E768" i="45" s="1"/>
  <c r="D769" i="45"/>
  <c r="D768" i="45" s="1"/>
  <c r="E130" i="46"/>
  <c r="E129" i="46" s="1"/>
  <c r="D129" i="46"/>
  <c r="D216" i="46"/>
  <c r="E221" i="46"/>
  <c r="E220" i="46" s="1"/>
  <c r="D220" i="46"/>
  <c r="C340" i="46"/>
  <c r="E612" i="46"/>
  <c r="E611" i="46" s="1"/>
  <c r="D611" i="46"/>
  <c r="D666" i="46"/>
  <c r="D684" i="46"/>
  <c r="C744" i="46"/>
  <c r="C727" i="46" s="1"/>
  <c r="C726" i="46" s="1"/>
  <c r="E762" i="46"/>
  <c r="E761" i="46" s="1"/>
  <c r="D11" i="47"/>
  <c r="D61" i="47"/>
  <c r="D123" i="47"/>
  <c r="D126" i="47"/>
  <c r="C188" i="47"/>
  <c r="E299" i="47"/>
  <c r="E298" i="47" s="1"/>
  <c r="D298" i="47"/>
  <c r="D302" i="47"/>
  <c r="D305" i="47"/>
  <c r="C314" i="47"/>
  <c r="D331" i="47"/>
  <c r="E332" i="47"/>
  <c r="E331" i="47" s="1"/>
  <c r="D353" i="47"/>
  <c r="E354" i="47"/>
  <c r="E353" i="47" s="1"/>
  <c r="E357" i="47"/>
  <c r="E399" i="47"/>
  <c r="D404" i="47"/>
  <c r="E445" i="47"/>
  <c r="D455" i="47"/>
  <c r="E533" i="47"/>
  <c r="E532" i="47" s="1"/>
  <c r="D532" i="47"/>
  <c r="E746" i="47"/>
  <c r="E745" i="47" s="1"/>
  <c r="D745" i="47"/>
  <c r="D744" i="47" s="1"/>
  <c r="D123" i="48"/>
  <c r="E124" i="48"/>
  <c r="E123" i="48" s="1"/>
  <c r="D143" i="48"/>
  <c r="E144" i="48"/>
  <c r="E143" i="48" s="1"/>
  <c r="E149" i="48"/>
  <c r="D182" i="48"/>
  <c r="E183" i="48"/>
  <c r="E182" i="48" s="1"/>
  <c r="D331" i="48"/>
  <c r="E332" i="48"/>
  <c r="E331" i="48" s="1"/>
  <c r="D735" i="44"/>
  <c r="D734" i="44" s="1"/>
  <c r="E117" i="45"/>
  <c r="C135" i="45"/>
  <c r="E143" i="45"/>
  <c r="E171" i="45"/>
  <c r="D174" i="45"/>
  <c r="D298" i="45"/>
  <c r="E308" i="45"/>
  <c r="E315" i="45"/>
  <c r="C340" i="45"/>
  <c r="D362" i="45"/>
  <c r="D409" i="45"/>
  <c r="E477" i="45"/>
  <c r="E557" i="45"/>
  <c r="D647" i="45"/>
  <c r="E666" i="45"/>
  <c r="E728" i="45"/>
  <c r="E762" i="45"/>
  <c r="E761" i="45" s="1"/>
  <c r="E767" i="45"/>
  <c r="E766" i="45" s="1"/>
  <c r="D766" i="45"/>
  <c r="D38" i="46"/>
  <c r="E99" i="46"/>
  <c r="E97" i="46" s="1"/>
  <c r="D97" i="46"/>
  <c r="D117" i="46"/>
  <c r="D120" i="46"/>
  <c r="E155" i="46"/>
  <c r="E154" i="46" s="1"/>
  <c r="D154" i="46"/>
  <c r="D164" i="46"/>
  <c r="E167" i="46"/>
  <c r="D207" i="46"/>
  <c r="C215" i="46"/>
  <c r="D239" i="46"/>
  <c r="D238" i="46" s="1"/>
  <c r="E326" i="46"/>
  <c r="E325" i="46" s="1"/>
  <c r="D325" i="46"/>
  <c r="D362" i="46"/>
  <c r="E383" i="46"/>
  <c r="E382" i="46" s="1"/>
  <c r="D382" i="46"/>
  <c r="D445" i="46"/>
  <c r="E487" i="46"/>
  <c r="E486" i="46" s="1"/>
  <c r="D486" i="46"/>
  <c r="D497" i="46"/>
  <c r="E498" i="46"/>
  <c r="E497" i="46" s="1"/>
  <c r="E505" i="46"/>
  <c r="E504" i="46" s="1"/>
  <c r="D504" i="46"/>
  <c r="D514" i="46"/>
  <c r="D510" i="46" s="1"/>
  <c r="E515" i="46"/>
  <c r="E514" i="46" s="1"/>
  <c r="D553" i="46"/>
  <c r="E554" i="46"/>
  <c r="E553" i="46" s="1"/>
  <c r="E578" i="46"/>
  <c r="E601" i="46"/>
  <c r="E600" i="46" s="1"/>
  <c r="D600" i="46"/>
  <c r="D617" i="46"/>
  <c r="E618" i="46"/>
  <c r="E617" i="46" s="1"/>
  <c r="E774" i="46"/>
  <c r="E773" i="46" s="1"/>
  <c r="E772" i="46" s="1"/>
  <c r="D773" i="46"/>
  <c r="D772" i="46" s="1"/>
  <c r="E61" i="47"/>
  <c r="D143" i="47"/>
  <c r="E144" i="47"/>
  <c r="E143" i="47" s="1"/>
  <c r="C170" i="47"/>
  <c r="E175" i="47"/>
  <c r="E174" i="47" s="1"/>
  <c r="D174" i="47"/>
  <c r="E186" i="47"/>
  <c r="E185" i="47" s="1"/>
  <c r="E184" i="47" s="1"/>
  <c r="D185" i="47"/>
  <c r="D184" i="47" s="1"/>
  <c r="E202" i="47"/>
  <c r="E201" i="47" s="1"/>
  <c r="E200" i="47" s="1"/>
  <c r="D201" i="47"/>
  <c r="D200" i="47" s="1"/>
  <c r="D236" i="47"/>
  <c r="D235" i="47" s="1"/>
  <c r="E237" i="47"/>
  <c r="E236" i="47" s="1"/>
  <c r="E235" i="47" s="1"/>
  <c r="E244" i="47"/>
  <c r="E243" i="47" s="1"/>
  <c r="D265" i="47"/>
  <c r="E266" i="47"/>
  <c r="E265" i="47" s="1"/>
  <c r="E345" i="47"/>
  <c r="E344" i="47" s="1"/>
  <c r="D344" i="47"/>
  <c r="E389" i="47"/>
  <c r="E388" i="47" s="1"/>
  <c r="D388" i="47"/>
  <c r="C444" i="47"/>
  <c r="E186" i="48"/>
  <c r="E185" i="48" s="1"/>
  <c r="E184" i="48" s="1"/>
  <c r="D185" i="48"/>
  <c r="D184" i="48" s="1"/>
  <c r="E209" i="48"/>
  <c r="E207" i="48" s="1"/>
  <c r="D207" i="48"/>
  <c r="E317" i="48"/>
  <c r="E315" i="48" s="1"/>
  <c r="D315" i="48"/>
  <c r="D61" i="46"/>
  <c r="D244" i="46"/>
  <c r="D243" i="46" s="1"/>
  <c r="D662" i="46"/>
  <c r="D680" i="46"/>
  <c r="E129" i="47"/>
  <c r="C215" i="47"/>
  <c r="D429" i="47"/>
  <c r="E487" i="47"/>
  <c r="E486" i="47" s="1"/>
  <c r="D486" i="47"/>
  <c r="D523" i="47"/>
  <c r="D588" i="47"/>
  <c r="D629" i="47"/>
  <c r="E630" i="47"/>
  <c r="E629" i="47" s="1"/>
  <c r="E647" i="47"/>
  <c r="E654" i="47"/>
  <c r="E775" i="47"/>
  <c r="E773" i="47" s="1"/>
  <c r="E772" i="47" s="1"/>
  <c r="D773" i="47"/>
  <c r="D772" i="47" s="1"/>
  <c r="E121" i="48"/>
  <c r="E120" i="48" s="1"/>
  <c r="D120" i="48"/>
  <c r="E310" i="48"/>
  <c r="E308" i="48" s="1"/>
  <c r="D308" i="48"/>
  <c r="E684" i="48"/>
  <c r="D695" i="48"/>
  <c r="E696" i="48"/>
  <c r="E695" i="48" s="1"/>
  <c r="E775" i="48"/>
  <c r="E773" i="48" s="1"/>
  <c r="E772" i="48" s="1"/>
  <c r="D773" i="48"/>
  <c r="D772" i="48" s="1"/>
  <c r="E644" i="49"/>
  <c r="E643" i="49" s="1"/>
  <c r="E61" i="46"/>
  <c r="E143" i="46"/>
  <c r="E146" i="46"/>
  <c r="E164" i="46"/>
  <c r="D189" i="46"/>
  <c r="E204" i="46"/>
  <c r="E207" i="46"/>
  <c r="E244" i="46"/>
  <c r="E243" i="46" s="1"/>
  <c r="D298" i="46"/>
  <c r="D305" i="46"/>
  <c r="E362" i="46"/>
  <c r="E378" i="46"/>
  <c r="E404" i="46"/>
  <c r="E445" i="46"/>
  <c r="E463" i="46"/>
  <c r="E545" i="46"/>
  <c r="E539" i="46" s="1"/>
  <c r="E563" i="46"/>
  <c r="D570" i="46"/>
  <c r="D629" i="46"/>
  <c r="E643" i="46"/>
  <c r="E666" i="46"/>
  <c r="E684" i="46"/>
  <c r="E719" i="46"/>
  <c r="D723" i="46"/>
  <c r="E769" i="46"/>
  <c r="E768" i="46" s="1"/>
  <c r="D117" i="47"/>
  <c r="D328" i="47"/>
  <c r="D399" i="47"/>
  <c r="D445" i="47"/>
  <c r="E474" i="47"/>
  <c r="E477" i="47"/>
  <c r="E497" i="47"/>
  <c r="E553" i="47"/>
  <c r="E743" i="47"/>
  <c r="E742" i="47" s="1"/>
  <c r="D742" i="47"/>
  <c r="D11" i="48"/>
  <c r="E159" i="48"/>
  <c r="E157" i="48" s="1"/>
  <c r="D157" i="48"/>
  <c r="E221" i="48"/>
  <c r="E220" i="48" s="1"/>
  <c r="D220" i="48"/>
  <c r="E299" i="48"/>
  <c r="E298" i="48" s="1"/>
  <c r="D298" i="48"/>
  <c r="E346" i="48"/>
  <c r="E344" i="48" s="1"/>
  <c r="D344" i="48"/>
  <c r="E375" i="48"/>
  <c r="E373" i="48" s="1"/>
  <c r="D373" i="48"/>
  <c r="E378" i="48"/>
  <c r="E446" i="48"/>
  <c r="E506" i="48"/>
  <c r="E504" i="48" s="1"/>
  <c r="D504" i="48"/>
  <c r="E565" i="48"/>
  <c r="E563" i="48" s="1"/>
  <c r="D563" i="48"/>
  <c r="E579" i="48"/>
  <c r="E578" i="48" s="1"/>
  <c r="D578" i="48"/>
  <c r="E594" i="48"/>
  <c r="E593" i="48" s="1"/>
  <c r="D593" i="48"/>
  <c r="E557" i="47"/>
  <c r="E588" i="47"/>
  <c r="E643" i="47"/>
  <c r="D662" i="47"/>
  <c r="D701" i="47"/>
  <c r="D728" i="47"/>
  <c r="D766" i="47"/>
  <c r="E4" i="48"/>
  <c r="E61" i="48"/>
  <c r="E136" i="48"/>
  <c r="E167" i="48"/>
  <c r="E216" i="48"/>
  <c r="E225" i="48"/>
  <c r="E223" i="48" s="1"/>
  <c r="E222" i="48" s="1"/>
  <c r="D223" i="48"/>
  <c r="D222" i="48" s="1"/>
  <c r="D265" i="48"/>
  <c r="E330" i="48"/>
  <c r="E328" i="48" s="1"/>
  <c r="D328" i="48"/>
  <c r="E355" i="48"/>
  <c r="E353" i="48" s="1"/>
  <c r="D353" i="48"/>
  <c r="E470" i="48"/>
  <c r="E468" i="48" s="1"/>
  <c r="D468" i="48"/>
  <c r="E534" i="48"/>
  <c r="E532" i="48" s="1"/>
  <c r="E529" i="48" s="1"/>
  <c r="D532" i="48"/>
  <c r="E549" i="48"/>
  <c r="E548" i="48" s="1"/>
  <c r="D548" i="48"/>
  <c r="E591" i="48"/>
  <c r="E588" i="48" s="1"/>
  <c r="D588" i="48"/>
  <c r="E690" i="48"/>
  <c r="E688" i="48" s="1"/>
  <c r="D688" i="48"/>
  <c r="E702" i="48"/>
  <c r="E701" i="48" s="1"/>
  <c r="D701" i="48"/>
  <c r="D728" i="48"/>
  <c r="E729" i="48"/>
  <c r="E728" i="48" s="1"/>
  <c r="D742" i="48"/>
  <c r="E743" i="48"/>
  <c r="E742" i="48" s="1"/>
  <c r="E221" i="49"/>
  <c r="E220" i="49" s="1"/>
  <c r="D220" i="49"/>
  <c r="E292" i="49"/>
  <c r="E289" i="49" s="1"/>
  <c r="D289" i="49"/>
  <c r="E601" i="49"/>
  <c r="E600" i="49" s="1"/>
  <c r="D600" i="49"/>
  <c r="D639" i="49"/>
  <c r="E640" i="49"/>
  <c r="E639" i="49" s="1"/>
  <c r="D553" i="47"/>
  <c r="E563" i="47"/>
  <c r="E662" i="47"/>
  <c r="E666" i="47"/>
  <c r="E701" i="47"/>
  <c r="E728" i="47"/>
  <c r="E748" i="47"/>
  <c r="E747" i="47" s="1"/>
  <c r="E757" i="47"/>
  <c r="E756" i="47" s="1"/>
  <c r="E154" i="48"/>
  <c r="C188" i="48"/>
  <c r="D216" i="48"/>
  <c r="E266" i="48"/>
  <c r="E265" i="48" s="1"/>
  <c r="D388" i="48"/>
  <c r="E389" i="48"/>
  <c r="E388" i="48" s="1"/>
  <c r="C562" i="48"/>
  <c r="E605" i="48"/>
  <c r="E604" i="48" s="1"/>
  <c r="D604" i="48"/>
  <c r="D643" i="48"/>
  <c r="E644" i="48"/>
  <c r="E643" i="48" s="1"/>
  <c r="E665" i="48"/>
  <c r="E662" i="48" s="1"/>
  <c r="D662" i="48"/>
  <c r="E673" i="48"/>
  <c r="E672" i="48" s="1"/>
  <c r="D672" i="48"/>
  <c r="E12" i="49"/>
  <c r="E11" i="49" s="1"/>
  <c r="E354" i="49"/>
  <c r="E353" i="49" s="1"/>
  <c r="E673" i="49"/>
  <c r="E672" i="49" s="1"/>
  <c r="D672" i="49"/>
  <c r="C228" i="48"/>
  <c r="D305" i="48"/>
  <c r="D459" i="48"/>
  <c r="E557" i="48"/>
  <c r="D611" i="48"/>
  <c r="E69" i="49"/>
  <c r="E68" i="49" s="1"/>
  <c r="C67" i="49"/>
  <c r="E160" i="49"/>
  <c r="C188" i="49"/>
  <c r="D207" i="49"/>
  <c r="E689" i="49"/>
  <c r="E688" i="49" s="1"/>
  <c r="D732" i="49"/>
  <c r="D731" i="49" s="1"/>
  <c r="E733" i="49"/>
  <c r="E732" i="49" s="1"/>
  <c r="E731" i="49" s="1"/>
  <c r="E422" i="48"/>
  <c r="E514" i="48"/>
  <c r="E510" i="48" s="1"/>
  <c r="E617" i="48"/>
  <c r="E647" i="48"/>
  <c r="C3" i="49"/>
  <c r="C2" i="49" s="1"/>
  <c r="E98" i="49"/>
  <c r="E617" i="49"/>
  <c r="D629" i="49"/>
  <c r="E763" i="49"/>
  <c r="E762" i="49" s="1"/>
  <c r="E761" i="49" s="1"/>
  <c r="D762" i="49"/>
  <c r="D761" i="49" s="1"/>
  <c r="E405" i="48"/>
  <c r="E404" i="48" s="1"/>
  <c r="E412" i="48"/>
  <c r="E498" i="48"/>
  <c r="E497" i="48" s="1"/>
  <c r="E545" i="48"/>
  <c r="E539" i="48" s="1"/>
  <c r="D570" i="48"/>
  <c r="E748" i="48"/>
  <c r="E747" i="48" s="1"/>
  <c r="D747" i="48"/>
  <c r="D744" i="48" s="1"/>
  <c r="C116" i="49"/>
  <c r="D160" i="49"/>
  <c r="E410" i="49"/>
  <c r="E409" i="49" s="1"/>
  <c r="C484" i="49"/>
  <c r="C529" i="49"/>
  <c r="E589" i="49"/>
  <c r="E701" i="49"/>
  <c r="D719" i="48"/>
  <c r="E723" i="48"/>
  <c r="E149" i="49"/>
  <c r="C153" i="49"/>
  <c r="D198" i="49"/>
  <c r="D197" i="49" s="1"/>
  <c r="D328" i="49"/>
  <c r="C340" i="49"/>
  <c r="E368" i="49"/>
  <c r="E382" i="49"/>
  <c r="D416" i="49"/>
  <c r="E459" i="49"/>
  <c r="E468" i="49"/>
  <c r="E504" i="49"/>
  <c r="D532" i="49"/>
  <c r="D545" i="49"/>
  <c r="D539" i="49" s="1"/>
  <c r="D647" i="49"/>
  <c r="D662" i="49"/>
  <c r="E666" i="49"/>
  <c r="D677" i="49"/>
  <c r="D680" i="49"/>
  <c r="D695" i="49"/>
  <c r="D735" i="49"/>
  <c r="D734" i="49" s="1"/>
  <c r="D742" i="49"/>
  <c r="E744" i="49"/>
  <c r="E720" i="48"/>
  <c r="E719" i="48" s="1"/>
  <c r="D735" i="48"/>
  <c r="D734" i="48" s="1"/>
  <c r="D769" i="48"/>
  <c r="D768" i="48" s="1"/>
  <c r="E126" i="49"/>
  <c r="D146" i="49"/>
  <c r="D204" i="49"/>
  <c r="C263" i="49"/>
  <c r="D325" i="49"/>
  <c r="D314" i="49" s="1"/>
  <c r="D373" i="49"/>
  <c r="E416" i="49"/>
  <c r="E497" i="49"/>
  <c r="C562" i="49"/>
  <c r="E728" i="49"/>
  <c r="E474" i="49"/>
  <c r="E611" i="49"/>
  <c r="E680" i="49"/>
  <c r="E61" i="49"/>
  <c r="E123" i="49"/>
  <c r="E143" i="49"/>
  <c r="E155" i="49"/>
  <c r="E154" i="49" s="1"/>
  <c r="D157" i="49"/>
  <c r="E196" i="49"/>
  <c r="E195" i="49" s="1"/>
  <c r="C203" i="49"/>
  <c r="D213" i="49"/>
  <c r="D216" i="49"/>
  <c r="E227" i="49"/>
  <c r="E223" i="49" s="1"/>
  <c r="E222" i="49" s="1"/>
  <c r="E229" i="49"/>
  <c r="E239" i="49"/>
  <c r="E238" i="49" s="1"/>
  <c r="D244" i="49"/>
  <c r="D243" i="49" s="1"/>
  <c r="D265" i="49"/>
  <c r="D298" i="49"/>
  <c r="D305" i="49"/>
  <c r="C314" i="49"/>
  <c r="E374" i="49"/>
  <c r="E373" i="49" s="1"/>
  <c r="D399" i="49"/>
  <c r="D404" i="49"/>
  <c r="C444" i="49"/>
  <c r="D450" i="49"/>
  <c r="D459" i="49"/>
  <c r="D504" i="49"/>
  <c r="E547" i="49"/>
  <c r="E545" i="49" s="1"/>
  <c r="E539" i="49" s="1"/>
  <c r="E548" i="49"/>
  <c r="D570" i="49"/>
  <c r="E570" i="49"/>
  <c r="E578" i="49"/>
  <c r="E594" i="49"/>
  <c r="E593" i="49" s="1"/>
  <c r="E605" i="49"/>
  <c r="E604" i="49" s="1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D211" i="49"/>
  <c r="D596" i="49"/>
  <c r="D611" i="49"/>
  <c r="C727" i="49"/>
  <c r="C726" i="49" s="1"/>
  <c r="D164" i="49"/>
  <c r="D167" i="49"/>
  <c r="D171" i="49"/>
  <c r="D174" i="49"/>
  <c r="D229" i="49"/>
  <c r="D228" i="49" s="1"/>
  <c r="D239" i="49"/>
  <c r="D238" i="49" s="1"/>
  <c r="E244" i="49"/>
  <c r="E243" i="49" s="1"/>
  <c r="E260" i="49"/>
  <c r="E316" i="49"/>
  <c r="E315" i="49" s="1"/>
  <c r="D331" i="49"/>
  <c r="E344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E362" i="49"/>
  <c r="E553" i="49"/>
  <c r="E757" i="49"/>
  <c r="E756" i="49" s="1"/>
  <c r="C4" i="34"/>
  <c r="E120" i="49"/>
  <c r="E357" i="49"/>
  <c r="E422" i="49"/>
  <c r="E450" i="49"/>
  <c r="E477" i="49"/>
  <c r="E494" i="49"/>
  <c r="E532" i="49"/>
  <c r="E735" i="49"/>
  <c r="E734" i="49" s="1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170" i="49" s="1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529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514" i="49"/>
  <c r="D557" i="49"/>
  <c r="D582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68" i="49"/>
  <c r="D395" i="49"/>
  <c r="D422" i="49"/>
  <c r="D468" i="49"/>
  <c r="D745" i="49"/>
  <c r="E11" i="48"/>
  <c r="E117" i="48"/>
  <c r="E132" i="48"/>
  <c r="E189" i="48"/>
  <c r="E204" i="48"/>
  <c r="E289" i="48"/>
  <c r="E474" i="48"/>
  <c r="E570" i="48"/>
  <c r="E260" i="48"/>
  <c r="E382" i="48"/>
  <c r="E399" i="48"/>
  <c r="E409" i="48"/>
  <c r="E429" i="48"/>
  <c r="E491" i="48"/>
  <c r="E494" i="48"/>
  <c r="E553" i="48"/>
  <c r="E600" i="48"/>
  <c r="E752" i="48"/>
  <c r="E751" i="48" s="1"/>
  <c r="E757" i="48"/>
  <c r="E756" i="48" s="1"/>
  <c r="E129" i="48"/>
  <c r="E140" i="48"/>
  <c r="E459" i="48"/>
  <c r="E463" i="48"/>
  <c r="D68" i="48"/>
  <c r="D117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E741" i="48"/>
  <c r="E740" i="48" s="1"/>
  <c r="E779" i="48"/>
  <c r="E778" i="48" s="1"/>
  <c r="D132" i="48"/>
  <c r="D154" i="48"/>
  <c r="D213" i="48"/>
  <c r="D392" i="48"/>
  <c r="D399" i="48"/>
  <c r="D463" i="48"/>
  <c r="D757" i="48"/>
  <c r="D756" i="48" s="1"/>
  <c r="D204" i="48"/>
  <c r="D368" i="48"/>
  <c r="D422" i="48"/>
  <c r="E120" i="47"/>
  <c r="E123" i="47"/>
  <c r="E126" i="47"/>
  <c r="E132" i="47"/>
  <c r="E157" i="47"/>
  <c r="E164" i="47"/>
  <c r="E179" i="47"/>
  <c r="E189" i="47"/>
  <c r="E395" i="47"/>
  <c r="E463" i="47"/>
  <c r="E617" i="47"/>
  <c r="E429" i="47"/>
  <c r="E204" i="47"/>
  <c r="E289" i="47"/>
  <c r="E302" i="47"/>
  <c r="E305" i="47"/>
  <c r="E368" i="47"/>
  <c r="E378" i="47"/>
  <c r="E404" i="47"/>
  <c r="E412" i="47"/>
  <c r="E455" i="47"/>
  <c r="E494" i="47"/>
  <c r="E514" i="47"/>
  <c r="E510" i="47" s="1"/>
  <c r="E523" i="47"/>
  <c r="E672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E741" i="47"/>
  <c r="E740" i="47" s="1"/>
  <c r="D769" i="47"/>
  <c r="D768" i="47" s="1"/>
  <c r="E779" i="47"/>
  <c r="E778" i="47" s="1"/>
  <c r="D120" i="47"/>
  <c r="D132" i="47"/>
  <c r="D167" i="47"/>
  <c r="D233" i="47"/>
  <c r="D392" i="47"/>
  <c r="D474" i="47"/>
  <c r="D563" i="47"/>
  <c r="D757" i="47"/>
  <c r="D756" i="47" s="1"/>
  <c r="D136" i="47"/>
  <c r="D157" i="47"/>
  <c r="D180" i="47"/>
  <c r="D182" i="47"/>
  <c r="D195" i="47"/>
  <c r="D204" i="47"/>
  <c r="D348" i="47"/>
  <c r="D357" i="47"/>
  <c r="D368" i="47"/>
  <c r="D422" i="47"/>
  <c r="D468" i="47"/>
  <c r="D477" i="47"/>
  <c r="D666" i="47"/>
  <c r="D643" i="47"/>
  <c r="E117" i="46"/>
  <c r="E120" i="46"/>
  <c r="E157" i="46"/>
  <c r="E160" i="46"/>
  <c r="E216" i="46"/>
  <c r="E215" i="46" s="1"/>
  <c r="E328" i="46"/>
  <c r="E357" i="46"/>
  <c r="E639" i="46"/>
  <c r="E735" i="46"/>
  <c r="E734" i="46" s="1"/>
  <c r="E757" i="46"/>
  <c r="E756" i="46" s="1"/>
  <c r="E38" i="46"/>
  <c r="E189" i="46"/>
  <c r="E239" i="46"/>
  <c r="E238" i="46" s="1"/>
  <c r="E289" i="46"/>
  <c r="E399" i="46"/>
  <c r="E422" i="46"/>
  <c r="E450" i="46"/>
  <c r="E494" i="46"/>
  <c r="E570" i="46"/>
  <c r="E596" i="46"/>
  <c r="E629" i="46"/>
  <c r="E68" i="46"/>
  <c r="E429" i="46"/>
  <c r="D68" i="46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D494" i="46"/>
  <c r="D545" i="46"/>
  <c r="D539" i="46" s="1"/>
  <c r="D557" i="46"/>
  <c r="E663" i="46"/>
  <c r="E662" i="46" s="1"/>
  <c r="E681" i="46"/>
  <c r="E680" i="46" s="1"/>
  <c r="D719" i="46"/>
  <c r="E724" i="46"/>
  <c r="E723" i="46" s="1"/>
  <c r="D769" i="46"/>
  <c r="D768" i="46" s="1"/>
  <c r="E779" i="46"/>
  <c r="E778" i="46" s="1"/>
  <c r="D132" i="46"/>
  <c r="D167" i="46"/>
  <c r="D213" i="46"/>
  <c r="D233" i="46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57" i="46"/>
  <c r="D195" i="46"/>
  <c r="D204" i="46"/>
  <c r="D211" i="46"/>
  <c r="D357" i="46"/>
  <c r="D388" i="46"/>
  <c r="D395" i="46"/>
  <c r="D404" i="46"/>
  <c r="D422" i="46"/>
  <c r="D450" i="46"/>
  <c r="D477" i="46"/>
  <c r="D745" i="46"/>
  <c r="E189" i="45"/>
  <c r="E302" i="45"/>
  <c r="E422" i="45"/>
  <c r="E468" i="45"/>
  <c r="E629" i="45"/>
  <c r="E643" i="45"/>
  <c r="E735" i="45"/>
  <c r="E734" i="45" s="1"/>
  <c r="E357" i="45"/>
  <c r="E639" i="45"/>
  <c r="E149" i="45"/>
  <c r="E459" i="45"/>
  <c r="E773" i="45"/>
  <c r="E772" i="45" s="1"/>
  <c r="D149" i="45"/>
  <c r="D189" i="45"/>
  <c r="D250" i="45"/>
  <c r="D494" i="45"/>
  <c r="D557" i="45"/>
  <c r="D639" i="45"/>
  <c r="D143" i="45"/>
  <c r="D157" i="45"/>
  <c r="D204" i="45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73" i="45"/>
  <c r="D772" i="45" s="1"/>
  <c r="D643" i="45"/>
  <c r="E216" i="44"/>
  <c r="E250" i="44"/>
  <c r="E450" i="44"/>
  <c r="E596" i="44"/>
  <c r="E189" i="44"/>
  <c r="E188" i="44" s="1"/>
  <c r="E223" i="44"/>
  <c r="E222" i="44" s="1"/>
  <c r="E305" i="44"/>
  <c r="E331" i="44"/>
  <c r="E357" i="44"/>
  <c r="E373" i="44"/>
  <c r="E382" i="44"/>
  <c r="E404" i="44"/>
  <c r="E459" i="44"/>
  <c r="E463" i="44"/>
  <c r="E617" i="44"/>
  <c r="E757" i="44"/>
  <c r="E756" i="44" s="1"/>
  <c r="E127" i="44"/>
  <c r="E126" i="44" s="1"/>
  <c r="E175" i="44"/>
  <c r="E174" i="44" s="1"/>
  <c r="E208" i="44"/>
  <c r="E207" i="44" s="1"/>
  <c r="D223" i="44"/>
  <c r="D222" i="44" s="1"/>
  <c r="D250" i="44"/>
  <c r="E290" i="44"/>
  <c r="E289" i="44" s="1"/>
  <c r="D296" i="44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233" i="44"/>
  <c r="D392" i="44"/>
  <c r="D463" i="44"/>
  <c r="D474" i="44"/>
  <c r="D578" i="44"/>
  <c r="D596" i="44"/>
  <c r="D747" i="44"/>
  <c r="D752" i="44"/>
  <c r="D751" i="44" s="1"/>
  <c r="D757" i="44"/>
  <c r="D756" i="44" s="1"/>
  <c r="D180" i="44"/>
  <c r="D185" i="44"/>
  <c r="D184" i="44" s="1"/>
  <c r="D204" i="44"/>
  <c r="D357" i="44"/>
  <c r="D450" i="44"/>
  <c r="D477" i="44"/>
  <c r="E4" i="35"/>
  <c r="G4" i="35"/>
  <c r="H25" i="35"/>
  <c r="H4" i="35" s="1"/>
  <c r="I74" i="35"/>
  <c r="G63" i="35"/>
  <c r="C63" i="35" s="1"/>
  <c r="D32" i="35"/>
  <c r="H32" i="35"/>
  <c r="E74" i="35"/>
  <c r="F74" i="35"/>
  <c r="E25" i="34"/>
  <c r="E4" i="34" s="1"/>
  <c r="I25" i="34"/>
  <c r="I4" i="34" s="1"/>
  <c r="G74" i="34"/>
  <c r="F32" i="35"/>
  <c r="G32" i="35"/>
  <c r="G74" i="35"/>
  <c r="E74" i="34"/>
  <c r="I74" i="34"/>
  <c r="F4" i="34"/>
  <c r="F74" i="34"/>
  <c r="D170" i="46" l="1"/>
  <c r="E215" i="49"/>
  <c r="E552" i="49"/>
  <c r="E551" i="49" s="1"/>
  <c r="C561" i="49"/>
  <c r="C560" i="49" s="1"/>
  <c r="C152" i="49"/>
  <c r="D744" i="49"/>
  <c r="D727" i="49" s="1"/>
  <c r="D726" i="49" s="1"/>
  <c r="D529" i="49"/>
  <c r="D215" i="49"/>
  <c r="E188" i="49"/>
  <c r="E228" i="49"/>
  <c r="C178" i="49"/>
  <c r="C177" i="49" s="1"/>
  <c r="C115" i="49"/>
  <c r="E718" i="49"/>
  <c r="E717" i="49" s="1"/>
  <c r="C339" i="49"/>
  <c r="E116" i="49"/>
  <c r="C483" i="49"/>
  <c r="D203" i="49"/>
  <c r="E153" i="49"/>
  <c r="E152" i="49" s="1"/>
  <c r="C259" i="46"/>
  <c r="D228" i="46"/>
  <c r="D744" i="46"/>
  <c r="C561" i="46"/>
  <c r="C560" i="46" s="1"/>
  <c r="C483" i="46"/>
  <c r="E163" i="46"/>
  <c r="D135" i="46"/>
  <c r="E718" i="46"/>
  <c r="E717" i="46" s="1"/>
  <c r="D188" i="46"/>
  <c r="E263" i="46"/>
  <c r="D67" i="46"/>
  <c r="C2" i="46"/>
  <c r="E340" i="46"/>
  <c r="E484" i="46"/>
  <c r="D153" i="46"/>
  <c r="D152" i="46" s="1"/>
  <c r="D314" i="46"/>
  <c r="E67" i="46"/>
  <c r="C339" i="46"/>
  <c r="E3" i="46"/>
  <c r="C483" i="45"/>
  <c r="E529" i="45"/>
  <c r="D170" i="45"/>
  <c r="D188" i="45"/>
  <c r="E163" i="45"/>
  <c r="C152" i="45"/>
  <c r="C561" i="45"/>
  <c r="C560" i="45" s="1"/>
  <c r="D215" i="45"/>
  <c r="E170" i="45"/>
  <c r="C115" i="45"/>
  <c r="E717" i="45"/>
  <c r="C178" i="45"/>
  <c r="C177" i="45" s="1"/>
  <c r="E551" i="45"/>
  <c r="D744" i="45"/>
  <c r="D484" i="45"/>
  <c r="D314" i="45"/>
  <c r="E444" i="45"/>
  <c r="C259" i="45"/>
  <c r="C2" i="45"/>
  <c r="E539" i="45"/>
  <c r="D203" i="45"/>
  <c r="C339" i="45"/>
  <c r="E340" i="45"/>
  <c r="E314" i="45"/>
  <c r="E646" i="45"/>
  <c r="E203" i="45"/>
  <c r="D163" i="45"/>
  <c r="D340" i="45"/>
  <c r="C259" i="44"/>
  <c r="D529" i="44"/>
  <c r="D179" i="44"/>
  <c r="D203" i="44"/>
  <c r="C339" i="44"/>
  <c r="D744" i="44"/>
  <c r="D727" i="44" s="1"/>
  <c r="D726" i="44" s="1"/>
  <c r="E203" i="44"/>
  <c r="D215" i="44"/>
  <c r="D67" i="44"/>
  <c r="C2" i="44"/>
  <c r="D444" i="44"/>
  <c r="D263" i="44"/>
  <c r="E215" i="44"/>
  <c r="C561" i="44"/>
  <c r="C560" i="44" s="1"/>
  <c r="C178" i="44"/>
  <c r="C177" i="44" s="1"/>
  <c r="C152" i="44"/>
  <c r="D552" i="44"/>
  <c r="D551" i="44" s="1"/>
  <c r="D314" i="44"/>
  <c r="E263" i="44"/>
  <c r="E163" i="44"/>
  <c r="D188" i="44"/>
  <c r="C115" i="44"/>
  <c r="D170" i="44"/>
  <c r="D340" i="44"/>
  <c r="D562" i="44"/>
  <c r="D228" i="44"/>
  <c r="E484" i="44"/>
  <c r="D484" i="44"/>
  <c r="D3" i="44"/>
  <c r="C483" i="44"/>
  <c r="D203" i="47"/>
  <c r="D718" i="47"/>
  <c r="D717" i="47" s="1"/>
  <c r="E163" i="47"/>
  <c r="D552" i="47"/>
  <c r="D551" i="47" s="1"/>
  <c r="D529" i="47"/>
  <c r="E718" i="47"/>
  <c r="E717" i="47" s="1"/>
  <c r="D163" i="47"/>
  <c r="D215" i="47"/>
  <c r="E67" i="47"/>
  <c r="C2" i="47"/>
  <c r="E3" i="47"/>
  <c r="E203" i="47"/>
  <c r="E744" i="47"/>
  <c r="C152" i="47"/>
  <c r="C178" i="47"/>
  <c r="C177" i="47" s="1"/>
  <c r="D228" i="47"/>
  <c r="E529" i="47"/>
  <c r="D67" i="47"/>
  <c r="D153" i="47"/>
  <c r="D314" i="47"/>
  <c r="E444" i="47"/>
  <c r="C561" i="47"/>
  <c r="C560" i="47" s="1"/>
  <c r="C483" i="47"/>
  <c r="C4" i="35"/>
  <c r="D340" i="48"/>
  <c r="E340" i="48"/>
  <c r="C115" i="48"/>
  <c r="C152" i="48"/>
  <c r="D170" i="48"/>
  <c r="E163" i="48"/>
  <c r="E188" i="48"/>
  <c r="D529" i="48"/>
  <c r="D314" i="48"/>
  <c r="D153" i="48"/>
  <c r="D215" i="48"/>
  <c r="D646" i="48"/>
  <c r="E744" i="48"/>
  <c r="E727" i="48" s="1"/>
  <c r="E726" i="48" s="1"/>
  <c r="E135" i="48"/>
  <c r="D718" i="48"/>
  <c r="D717" i="48" s="1"/>
  <c r="D135" i="48"/>
  <c r="E203" i="48"/>
  <c r="D484" i="48"/>
  <c r="E179" i="48"/>
  <c r="D228" i="48"/>
  <c r="D188" i="48"/>
  <c r="E718" i="48"/>
  <c r="E717" i="48" s="1"/>
  <c r="D552" i="48"/>
  <c r="D551" i="48" s="1"/>
  <c r="E170" i="48"/>
  <c r="E552" i="48"/>
  <c r="E551" i="48" s="1"/>
  <c r="C178" i="48"/>
  <c r="E215" i="48"/>
  <c r="D163" i="48"/>
  <c r="C2" i="48"/>
  <c r="D67" i="48"/>
  <c r="E67" i="48"/>
  <c r="E3" i="48"/>
  <c r="D3" i="48"/>
  <c r="E340" i="44"/>
  <c r="E484" i="47"/>
  <c r="E444" i="44"/>
  <c r="D444" i="45"/>
  <c r="D529" i="46"/>
  <c r="D163" i="46"/>
  <c r="E444" i="46"/>
  <c r="E510" i="46"/>
  <c r="E153" i="46"/>
  <c r="D646" i="47"/>
  <c r="D116" i="47"/>
  <c r="D263" i="47"/>
  <c r="E562" i="47"/>
  <c r="E340" i="47"/>
  <c r="D727" i="48"/>
  <c r="D726" i="48" s="1"/>
  <c r="E263" i="48"/>
  <c r="E153" i="48"/>
  <c r="E484" i="48"/>
  <c r="E483" i="48" s="1"/>
  <c r="D646" i="49"/>
  <c r="C259" i="49"/>
  <c r="D263" i="48"/>
  <c r="E484" i="45"/>
  <c r="D718" i="44"/>
  <c r="D717" i="44" s="1"/>
  <c r="D484" i="47"/>
  <c r="D483" i="47" s="1"/>
  <c r="E170" i="47"/>
  <c r="D646" i="44"/>
  <c r="D561" i="44" s="1"/>
  <c r="D4" i="35"/>
  <c r="D163" i="44"/>
  <c r="D3" i="46"/>
  <c r="E646" i="47"/>
  <c r="E135" i="46"/>
  <c r="C32" i="35"/>
  <c r="H4" i="34"/>
  <c r="E314" i="44"/>
  <c r="D263" i="45"/>
  <c r="E263" i="45"/>
  <c r="E188" i="45"/>
  <c r="D340" i="46"/>
  <c r="D444" i="46"/>
  <c r="E727" i="46"/>
  <c r="E726" i="46" s="1"/>
  <c r="D484" i="46"/>
  <c r="D263" i="46"/>
  <c r="E314" i="46"/>
  <c r="E562" i="46"/>
  <c r="E561" i="46" s="1"/>
  <c r="E116" i="46"/>
  <c r="D444" i="47"/>
  <c r="D340" i="47"/>
  <c r="D179" i="47"/>
  <c r="D562" i="47"/>
  <c r="D727" i="47"/>
  <c r="D726" i="47" s="1"/>
  <c r="E116" i="47"/>
  <c r="E314" i="49"/>
  <c r="D562" i="48"/>
  <c r="E552" i="47"/>
  <c r="E551" i="47" s="1"/>
  <c r="E203" i="46"/>
  <c r="D646" i="46"/>
  <c r="D646" i="45"/>
  <c r="C259" i="47"/>
  <c r="E3" i="45"/>
  <c r="D179" i="48"/>
  <c r="E67" i="45"/>
  <c r="D179" i="45"/>
  <c r="D3" i="47"/>
  <c r="D74" i="35"/>
  <c r="C74" i="35" s="1"/>
  <c r="D74" i="34"/>
  <c r="E646" i="46"/>
  <c r="E314" i="47"/>
  <c r="E153" i="47"/>
  <c r="D203" i="48"/>
  <c r="E314" i="48"/>
  <c r="E646" i="48"/>
  <c r="E444" i="49"/>
  <c r="E3" i="49"/>
  <c r="D215" i="46"/>
  <c r="E751" i="47"/>
  <c r="D170" i="47"/>
  <c r="C339" i="47"/>
  <c r="E751" i="45"/>
  <c r="E727" i="49"/>
  <c r="E726" i="49" s="1"/>
  <c r="E263" i="49"/>
  <c r="E646" i="49"/>
  <c r="D163" i="49"/>
  <c r="D179" i="49"/>
  <c r="D717" i="49"/>
  <c r="E484" i="49"/>
  <c r="E483" i="49" s="1"/>
  <c r="D170" i="49"/>
  <c r="E340" i="49"/>
  <c r="E135" i="49"/>
  <c r="E562" i="49"/>
  <c r="D116" i="48"/>
  <c r="E562" i="48"/>
  <c r="E116" i="48"/>
  <c r="E263" i="47"/>
  <c r="D135" i="47"/>
  <c r="D188" i="47"/>
  <c r="E135" i="47"/>
  <c r="E188" i="47"/>
  <c r="E188" i="46"/>
  <c r="E170" i="46"/>
  <c r="D203" i="46"/>
  <c r="D116" i="46"/>
  <c r="E3" i="44"/>
  <c r="E170" i="44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BA15" i="12"/>
  <c r="S15" i="12"/>
  <c r="BA14" i="12"/>
  <c r="S14" i="12"/>
  <c r="BA13" i="12"/>
  <c r="S13" i="12"/>
  <c r="BA12" i="12"/>
  <c r="S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E115" i="46" l="1"/>
  <c r="D561" i="47"/>
  <c r="D560" i="47" s="1"/>
  <c r="C114" i="49"/>
  <c r="E178" i="49"/>
  <c r="E177" i="49" s="1"/>
  <c r="E115" i="49"/>
  <c r="E114" i="49" s="1"/>
  <c r="D178" i="49"/>
  <c r="D177" i="49" s="1"/>
  <c r="C258" i="49"/>
  <c r="C257" i="49" s="1"/>
  <c r="E561" i="49"/>
  <c r="E560" i="49" s="1"/>
  <c r="C258" i="46"/>
  <c r="C257" i="46" s="1"/>
  <c r="D115" i="46"/>
  <c r="D178" i="46"/>
  <c r="D177" i="46" s="1"/>
  <c r="C114" i="46"/>
  <c r="D2" i="46"/>
  <c r="E560" i="46"/>
  <c r="E2" i="46"/>
  <c r="C258" i="45"/>
  <c r="C257" i="45" s="1"/>
  <c r="E115" i="45"/>
  <c r="E561" i="45"/>
  <c r="E560" i="45" s="1"/>
  <c r="E2" i="45"/>
  <c r="D483" i="44"/>
  <c r="C114" i="44"/>
  <c r="D259" i="44"/>
  <c r="C258" i="44"/>
  <c r="C257" i="44" s="1"/>
  <c r="D560" i="44"/>
  <c r="D2" i="44"/>
  <c r="E2" i="44"/>
  <c r="E115" i="44"/>
  <c r="D339" i="44"/>
  <c r="E2" i="47"/>
  <c r="E178" i="47"/>
  <c r="E177" i="47" s="1"/>
  <c r="C114" i="47"/>
  <c r="D2" i="47"/>
  <c r="E115" i="47"/>
  <c r="E727" i="47"/>
  <c r="E726" i="47" s="1"/>
  <c r="E339" i="47"/>
  <c r="D259" i="47"/>
  <c r="D178" i="47"/>
  <c r="D177" i="47" s="1"/>
  <c r="E259" i="47"/>
  <c r="D339" i="47"/>
  <c r="E561" i="47"/>
  <c r="D152" i="47"/>
  <c r="E483" i="47"/>
  <c r="D115" i="47"/>
  <c r="E152" i="47"/>
  <c r="D339" i="48"/>
  <c r="E339" i="48"/>
  <c r="D115" i="48"/>
  <c r="D483" i="48"/>
  <c r="D259" i="48"/>
  <c r="D561" i="48"/>
  <c r="D560" i="48" s="1"/>
  <c r="E259" i="48"/>
  <c r="D152" i="48"/>
  <c r="C177" i="48"/>
  <c r="C114" i="48" s="1"/>
  <c r="E115" i="48"/>
  <c r="E178" i="48"/>
  <c r="E177" i="48" s="1"/>
  <c r="E152" i="48"/>
  <c r="D178" i="48"/>
  <c r="D177" i="48" s="1"/>
  <c r="D2" i="48"/>
  <c r="E2" i="48"/>
  <c r="E178" i="46"/>
  <c r="E177" i="46" s="1"/>
  <c r="C258" i="47"/>
  <c r="C257" i="47" s="1"/>
  <c r="E152" i="46"/>
  <c r="E561" i="48"/>
  <c r="E560" i="48" s="1"/>
  <c r="E259" i="49"/>
  <c r="E258" i="47" l="1"/>
  <c r="E257" i="47" s="1"/>
  <c r="D114" i="46"/>
  <c r="E257" i="46"/>
  <c r="E114" i="46"/>
  <c r="E114" i="45"/>
  <c r="E258" i="45"/>
  <c r="E257" i="45" s="1"/>
  <c r="D258" i="44"/>
  <c r="E114" i="44"/>
  <c r="D114" i="47"/>
  <c r="D258" i="47"/>
  <c r="D257" i="47" s="1"/>
  <c r="E560" i="47"/>
  <c r="E114" i="47"/>
  <c r="D114" i="48"/>
  <c r="D258" i="48"/>
  <c r="D257" i="48" s="1"/>
  <c r="E258" i="48"/>
  <c r="E257" i="48" s="1"/>
  <c r="E114" i="48"/>
  <c r="C9" i="4" l="1"/>
  <c r="C12" i="4"/>
  <c r="C19" i="4"/>
  <c r="C17" i="4"/>
  <c r="C15" i="4"/>
  <c r="C6" i="4" l="1"/>
  <c r="H58" i="16" l="1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Selim</author>
  </authors>
  <commentList>
    <comment ref="B339" authorId="0" shapeId="0">
      <text>
        <r>
          <rPr>
            <b/>
            <sz val="9"/>
            <color indexed="81"/>
            <rFont val="Tahoma"/>
          </rPr>
          <t>Selim: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5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<sst xmlns="http://schemas.openxmlformats.org/spreadsheetml/2006/main" count="5704" uniqueCount="1151">
  <si>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</si>
  <si>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</si>
  <si>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</si>
  <si>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</si>
  <si>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</si>
  <si>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</si>
  <si>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</si>
  <si>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</si>
  <si>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</si>
  <si>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</si>
  <si>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</si>
  <si>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</si>
  <si>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</si>
  <si>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</si>
  <si>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</si>
  <si>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</si>
  <si>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</si>
  <si>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</si>
  <si>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</si>
  <si>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</si>
  <si>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</si>
  <si>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</si>
  <si>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</si>
  <si>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</si>
  <si>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</si>
  <si>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</si>
  <si>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</si>
  <si>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</si>
  <si>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</si>
  <si>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</si>
  <si>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</si>
  <si>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</si>
  <si>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</si>
  <si>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</si>
  <si>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</si>
  <si>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</si>
  <si>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</si>
  <si>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</si>
  <si>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</si>
  <si>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</si>
  <si>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</si>
  <si>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</si>
  <si>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</si>
  <si>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</si>
  <si>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</si>
  <si>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</si>
  <si>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</si>
  <si>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</si>
  <si>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</si>
  <si>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</si>
  <si>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</si>
  <si>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</si>
  <si>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</si>
  <si>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</si>
  <si>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</si>
  <si>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</si>
  <si>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</si>
  <si>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</si>
  <si>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</si>
  <si>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</si>
  <si>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</si>
  <si>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</si>
  <si>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</si>
  <si>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</si>
  <si>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</si>
  <si>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</si>
  <si>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</si>
  <si>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</si>
  <si>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</si>
  <si>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</si>
  <si>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</si>
  <si>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</si>
  <si>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</si>
  <si>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</si>
  <si>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</si>
  <si>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</si>
  <si>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</si>
  <si>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</si>
  <si>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</si>
  <si>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</si>
  <si>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</si>
  <si>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</si>
  <si>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</si>
  <si>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</si>
  <si>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</si>
  <si>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</si>
  <si>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الصحة والنظافة والعناية بالبيئة</t>
  </si>
  <si>
    <t>الشباب والرياضة والثقافة</t>
  </si>
  <si>
    <t>الشؤون الاجتماعية والأسرة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</si>
  <si>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</si>
  <si>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</si>
  <si>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</si>
  <si>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</si>
  <si>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</si>
  <si>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</si>
  <si>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</si>
  <si>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</si>
  <si>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</si>
  <si>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</si>
  <si>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</si>
  <si>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</si>
  <si>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</si>
  <si>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</si>
  <si>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</si>
  <si>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</si>
  <si>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</si>
  <si>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</si>
  <si>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</si>
  <si>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</si>
  <si>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</si>
  <si>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</si>
  <si>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</si>
  <si>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</si>
  <si>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</si>
  <si>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</si>
  <si>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</si>
  <si>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</si>
  <si>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</si>
  <si>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</si>
  <si>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</si>
  <si>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</si>
  <si>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</si>
  <si>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</si>
  <si>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</si>
  <si>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</si>
  <si>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</si>
  <si>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</si>
  <si>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</si>
  <si>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</si>
  <si>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</si>
  <si>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</si>
  <si>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</si>
  <si>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</si>
  <si>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</si>
  <si>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</si>
  <si>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</si>
  <si>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</si>
  <si>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</si>
  <si>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</si>
  <si>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</si>
  <si>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</si>
  <si>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</si>
  <si>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</si>
  <si>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</si>
  <si>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</si>
  <si>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</si>
  <si>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</si>
  <si>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</si>
  <si>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</si>
  <si>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</si>
  <si>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</si>
  <si>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</si>
  <si>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</si>
  <si>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</si>
  <si>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</si>
  <si>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</si>
  <si>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</si>
  <si>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</si>
  <si>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</si>
  <si>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</si>
  <si>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</si>
  <si>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</si>
  <si>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</si>
  <si>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</si>
  <si>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</si>
  <si>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</si>
  <si>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</si>
  <si>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</si>
  <si>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</si>
  <si>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</si>
  <si>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</si>
  <si>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</si>
  <si>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</si>
  <si>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</si>
  <si>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</si>
  <si>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</si>
  <si>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</si>
  <si>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</si>
  <si>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</si>
  <si>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</si>
  <si>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</si>
  <si>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</si>
  <si>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</si>
  <si>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</si>
  <si>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</si>
  <si>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</si>
  <si>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</si>
  <si>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</si>
  <si>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</si>
  <si>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</si>
  <si>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</si>
  <si>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</si>
  <si>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</si>
  <si>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</si>
  <si>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</si>
  <si>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</si>
  <si>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</si>
  <si>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</si>
  <si>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</si>
  <si>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</si>
  <si>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</si>
  <si>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</si>
  <si>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</si>
  <si>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</si>
  <si>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</si>
  <si>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</si>
  <si>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</si>
  <si>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</si>
  <si>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</si>
  <si>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</si>
  <si>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</si>
  <si>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</si>
  <si>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</si>
  <si>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</si>
  <si>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</si>
  <si>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</si>
  <si>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</si>
  <si>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</si>
  <si>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</si>
  <si>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</si>
  <si>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</si>
  <si>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</si>
  <si>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</si>
  <si>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</si>
  <si>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</si>
  <si>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</si>
  <si>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</si>
  <si>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</si>
  <si>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</si>
  <si>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</si>
  <si>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</si>
  <si>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</si>
  <si>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</si>
  <si>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</si>
  <si>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</si>
  <si>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</si>
  <si>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</si>
  <si>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</si>
  <si>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</si>
  <si>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</si>
  <si>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</si>
  <si>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</si>
  <si>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</si>
  <si>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</si>
  <si>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</si>
  <si>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</si>
  <si>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</si>
  <si>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</si>
  <si>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</si>
  <si>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</si>
  <si>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</si>
  <si>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</si>
  <si>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</si>
  <si>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</si>
  <si>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</si>
  <si>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</si>
  <si>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</si>
  <si>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</si>
  <si>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</si>
  <si>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</si>
  <si>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</si>
  <si>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</si>
  <si>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</si>
  <si>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</si>
  <si>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</si>
  <si>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</si>
  <si>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</si>
  <si>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</si>
  <si>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</si>
  <si>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</si>
  <si>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</si>
  <si>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</si>
  <si>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</si>
  <si>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</si>
  <si>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</si>
  <si>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</si>
  <si>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</si>
  <si>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</si>
  <si>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</si>
  <si>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</si>
  <si>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</si>
  <si>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</si>
  <si>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</si>
  <si>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</si>
  <si>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</si>
  <si>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</si>
  <si>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</si>
  <si>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</si>
  <si>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</si>
  <si>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</si>
  <si>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</si>
  <si>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</si>
  <si>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</si>
  <si>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</si>
  <si>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</si>
  <si>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</si>
  <si>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</si>
  <si>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</si>
  <si>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</si>
  <si>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</si>
  <si>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</si>
  <si>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</si>
  <si>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</si>
  <si>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</si>
  <si>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</si>
  <si>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</si>
  <si>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</si>
  <si>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</si>
  <si>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</si>
  <si>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</si>
  <si>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</si>
  <si>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</si>
  <si>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</si>
  <si>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</si>
  <si>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</si>
  <si>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</si>
  <si>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</si>
  <si>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</si>
  <si>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</si>
  <si>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</si>
  <si>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</si>
  <si>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</si>
  <si>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</si>
  <si>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</si>
  <si>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</si>
  <si>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</si>
  <si>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</si>
  <si>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</si>
  <si>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</si>
  <si>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</si>
  <si>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</si>
  <si>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</si>
  <si>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</si>
  <si>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</si>
  <si>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</si>
  <si>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</si>
  <si>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</si>
  <si>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</si>
  <si>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</si>
  <si>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</si>
  <si>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</si>
  <si>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</si>
  <si>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</si>
  <si>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</si>
  <si>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</si>
  <si>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</si>
  <si>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</si>
  <si>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</si>
  <si>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</si>
  <si>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</si>
  <si>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</si>
  <si>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</si>
  <si>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</si>
  <si>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</si>
  <si>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</si>
  <si>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</si>
  <si>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</si>
  <si>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</si>
  <si>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</si>
  <si>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</si>
  <si>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</si>
  <si>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</si>
  <si>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</si>
  <si>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</si>
  <si>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</si>
  <si>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</si>
  <si>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</si>
  <si>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</si>
  <si>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</si>
  <si>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</si>
  <si>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</si>
  <si>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</si>
  <si>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</si>
  <si>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</si>
  <si>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</si>
  <si>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</si>
  <si>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</si>
  <si>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</si>
  <si>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</si>
  <si>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</si>
  <si>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</si>
  <si>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</si>
  <si>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</si>
  <si>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</si>
  <si>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</si>
  <si>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</si>
  <si>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</si>
  <si>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</si>
  <si>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</si>
  <si>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</si>
  <si>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</si>
  <si>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</si>
  <si>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</si>
  <si>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</si>
  <si>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</si>
  <si>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</si>
  <si>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</si>
  <si>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</si>
  <si>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</si>
  <si>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</si>
  <si>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</si>
  <si>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</si>
  <si>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</si>
  <si>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</si>
  <si>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</si>
  <si>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</si>
  <si>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</si>
  <si>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</si>
  <si>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</si>
  <si>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</si>
  <si>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</si>
  <si>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</si>
  <si>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</si>
  <si>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</si>
  <si>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</si>
  <si>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</si>
  <si>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</si>
  <si>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</si>
  <si>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</si>
  <si>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</si>
  <si>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</si>
  <si>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</si>
  <si>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</si>
  <si>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</si>
  <si>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</si>
  <si>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</si>
  <si>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</si>
  <si>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</si>
  <si>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</si>
  <si>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</si>
  <si>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</si>
  <si>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</si>
  <si>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</si>
  <si>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</si>
  <si>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</si>
  <si>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</si>
  <si>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</si>
  <si>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</si>
  <si>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</si>
  <si>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</si>
  <si>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</si>
  <si>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</si>
  <si>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</si>
  <si>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</si>
  <si>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</si>
  <si>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</si>
  <si>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</si>
  <si>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</si>
  <si>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</si>
  <si>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</si>
  <si>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</si>
  <si>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</si>
  <si>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</si>
  <si>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</si>
  <si>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</si>
  <si>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</si>
  <si>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</si>
  <si>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</si>
  <si>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</si>
  <si>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</si>
  <si>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</si>
  <si>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</si>
  <si>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</si>
  <si>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</si>
  <si>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</si>
  <si>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</si>
  <si>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</si>
  <si>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</si>
  <si>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</si>
  <si>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</si>
  <si>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</si>
  <si>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</si>
  <si>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</si>
  <si>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</si>
  <si>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</si>
  <si>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</si>
  <si>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</si>
  <si>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</si>
  <si>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</si>
  <si>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</si>
  <si>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</si>
  <si>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</si>
  <si>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</si>
  <si>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</si>
  <si>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</si>
  <si>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</si>
  <si>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</si>
  <si>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</si>
  <si>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</si>
  <si>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</si>
  <si>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</si>
  <si>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</si>
  <si>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</si>
  <si>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</si>
  <si>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</si>
  <si>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</si>
  <si>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</si>
  <si>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</si>
  <si>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</si>
  <si>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</si>
  <si>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</si>
  <si>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</si>
  <si>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</si>
  <si>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</si>
  <si>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</si>
  <si>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</si>
  <si>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</si>
  <si>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</si>
  <si>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</si>
  <si>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</si>
  <si>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</si>
  <si>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</si>
  <si>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</si>
  <si>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</si>
  <si>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</si>
  <si>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</si>
  <si>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</si>
  <si>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</si>
  <si>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</si>
  <si>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</si>
  <si>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</si>
  <si>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</si>
  <si>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</si>
  <si>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</si>
  <si>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</si>
  <si>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</si>
  <si>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</si>
  <si>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</si>
  <si>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</si>
  <si>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</si>
  <si>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</si>
  <si>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</si>
  <si>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</si>
  <si>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</si>
  <si>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</si>
  <si>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</si>
  <si>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</si>
  <si>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</si>
  <si>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</si>
  <si>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</si>
  <si>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</si>
  <si>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</si>
  <si>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</si>
  <si>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</si>
  <si>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</si>
  <si>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</si>
  <si>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</si>
  <si>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</si>
  <si>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</si>
  <si>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</si>
  <si>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</si>
  <si>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</si>
  <si>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</si>
  <si>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</si>
  <si>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</si>
  <si>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</si>
  <si>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</si>
  <si>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</si>
  <si>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</si>
  <si>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</si>
  <si>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</si>
  <si>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</si>
  <si>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</si>
  <si>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</si>
  <si>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</si>
  <si>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</si>
  <si>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</si>
  <si>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</si>
  <si>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</si>
  <si>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</si>
  <si>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</si>
  <si>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</si>
  <si>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</si>
  <si>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</si>
  <si>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</si>
  <si>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</si>
  <si>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</si>
  <si>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</si>
  <si>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</si>
  <si>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</si>
  <si>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</si>
  <si>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</si>
  <si>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</si>
  <si>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</si>
  <si>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</si>
  <si>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</si>
  <si>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</si>
  <si>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</si>
  <si>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</si>
  <si>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</si>
  <si>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</si>
  <si>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</si>
  <si>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</si>
  <si>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</si>
  <si>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</si>
  <si>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</si>
  <si>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</si>
  <si>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</si>
  <si>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</si>
  <si>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</si>
  <si>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</si>
  <si>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</si>
  <si>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</si>
  <si>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</si>
  <si>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</si>
  <si>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</si>
  <si>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</si>
  <si>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</si>
  <si>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</si>
  <si>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</si>
  <si>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</si>
  <si>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</si>
  <si>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</si>
  <si>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</si>
  <si>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</si>
  <si>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</si>
  <si>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</si>
  <si>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</si>
  <si>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</si>
  <si>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</si>
  <si>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</si>
  <si>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</si>
  <si>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</si>
  <si>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</si>
  <si>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</si>
  <si>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</si>
  <si>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</si>
  <si>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</si>
  <si>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</si>
  <si>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</si>
  <si>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</si>
  <si>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</si>
  <si>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</si>
  <si>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</si>
  <si>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</si>
  <si>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</si>
  <si>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</si>
  <si>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</si>
  <si>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</si>
  <si>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</si>
  <si>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</si>
  <si>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</si>
  <si>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</si>
  <si>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</si>
  <si>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</si>
  <si>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</si>
  <si>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</si>
  <si>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</si>
  <si>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</si>
  <si>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</si>
  <si>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</si>
  <si>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</si>
  <si>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</si>
  <si>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</si>
  <si>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</si>
  <si>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</si>
  <si>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</si>
  <si>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</si>
  <si>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</si>
  <si>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</si>
  <si>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</si>
  <si>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</si>
  <si>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</si>
  <si>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</si>
  <si>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</si>
  <si>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</si>
  <si>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</si>
  <si>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</si>
  <si>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</si>
  <si>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</si>
  <si>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</si>
  <si>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</si>
  <si>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</si>
  <si>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</si>
  <si>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</si>
  <si>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</si>
  <si>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</si>
  <si>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</si>
  <si>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</si>
  <si>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</si>
  <si>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</si>
  <si>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</si>
  <si>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</si>
  <si>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</si>
  <si>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</si>
  <si>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</si>
  <si>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</si>
  <si>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</si>
  <si>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</si>
  <si>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</si>
  <si>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</si>
  <si>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</si>
  <si>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</si>
  <si>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</si>
  <si>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</si>
  <si>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</si>
  <si>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</si>
  <si>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</si>
  <si>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</si>
  <si>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</si>
  <si>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</si>
  <si>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</si>
  <si>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</si>
  <si>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</si>
  <si>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</si>
  <si>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</si>
  <si>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</si>
  <si>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</si>
  <si>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</si>
  <si>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</si>
  <si>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</si>
  <si>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</si>
  <si>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</si>
  <si>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</si>
  <si>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</si>
  <si>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</si>
  <si>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</si>
  <si>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</si>
  <si>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</si>
  <si>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</si>
  <si>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</si>
  <si>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</si>
  <si>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</si>
  <si>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</si>
  <si>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</si>
  <si>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</si>
  <si>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</si>
  <si>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</si>
  <si>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</si>
  <si>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</si>
  <si>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</si>
  <si>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</si>
  <si>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</si>
  <si>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</si>
  <si>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</si>
  <si>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</si>
  <si>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</si>
  <si>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</si>
  <si>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</si>
  <si>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</si>
  <si>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</si>
  <si>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</si>
  <si>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</si>
  <si>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</si>
  <si>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</si>
  <si>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</si>
  <si>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</si>
  <si>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</si>
  <si>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</si>
  <si>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</si>
  <si>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</si>
  <si>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</si>
  <si>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</si>
  <si>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</si>
  <si>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</si>
  <si>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</si>
  <si>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</si>
  <si>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</si>
  <si>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</si>
  <si>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</si>
  <si>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</si>
  <si>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</si>
  <si>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</si>
  <si>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</si>
  <si>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</si>
  <si>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</si>
  <si>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</si>
  <si>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</si>
  <si>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</si>
  <si>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</si>
  <si>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</si>
  <si>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</si>
  <si>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</si>
  <si>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</si>
  <si>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</si>
  <si>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</si>
  <si>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</si>
  <si>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</si>
  <si>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</si>
  <si>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</si>
  <si>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</si>
  <si>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</si>
  <si>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</si>
  <si>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</si>
  <si>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</si>
  <si>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</si>
  <si>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</si>
  <si>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</si>
  <si>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</si>
  <si>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</si>
  <si>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</si>
  <si>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</si>
  <si>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</si>
  <si>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</si>
  <si>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</si>
  <si>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</si>
  <si>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</si>
  <si>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</si>
  <si>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</si>
  <si>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</si>
  <si>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</si>
  <si>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</si>
  <si>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</si>
  <si>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</si>
  <si>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</si>
  <si>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</si>
  <si>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</si>
  <si>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</si>
  <si>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</si>
  <si>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</si>
  <si>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</si>
  <si>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</si>
  <si>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</si>
  <si>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</si>
  <si>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</si>
  <si>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</si>
  <si>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</si>
  <si>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</si>
  <si>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</si>
  <si>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</si>
  <si>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</si>
  <si>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</si>
  <si>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</si>
  <si>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</si>
  <si>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</si>
  <si>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</si>
  <si>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</si>
  <si>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</si>
  <si>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</si>
  <si>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</si>
  <si>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</si>
  <si>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</si>
  <si>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</si>
  <si>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</si>
  <si>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</si>
  <si>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</si>
  <si>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</si>
  <si>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</si>
  <si>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</si>
  <si>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</si>
  <si>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</si>
  <si>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</si>
  <si>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</si>
  <si>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</si>
  <si>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</si>
  <si>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</si>
  <si>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</si>
  <si>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</si>
  <si>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</si>
  <si>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</si>
  <si>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</si>
  <si>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</si>
  <si>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</si>
  <si>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</si>
  <si>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</si>
  <si>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</si>
  <si>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</si>
  <si>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</si>
  <si>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</si>
  <si>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</si>
  <si>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</si>
  <si>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</si>
  <si>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</si>
  <si>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</si>
  <si>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</si>
  <si>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</si>
  <si>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</si>
  <si>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</si>
  <si>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</si>
  <si>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</si>
  <si>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</si>
  <si>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</si>
  <si>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</si>
  <si>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</si>
  <si>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</si>
  <si>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</si>
  <si>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</si>
  <si>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</si>
  <si>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</si>
  <si>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</si>
  <si>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</si>
  <si>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</si>
  <si>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</si>
  <si>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</si>
  <si>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</si>
  <si>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</si>
  <si>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</si>
  <si>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</si>
  <si>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</si>
  <si>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</si>
  <si>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</si>
  <si>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</si>
  <si>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</si>
  <si>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</si>
  <si>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</si>
  <si>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</si>
  <si>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</si>
  <si>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</si>
  <si>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</si>
  <si>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</si>
  <si>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</si>
  <si>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</si>
  <si>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</si>
  <si>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</si>
  <si>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</si>
  <si>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</si>
  <si>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</si>
  <si>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</si>
  <si>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</si>
  <si>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</si>
  <si>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</si>
  <si>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</si>
  <si>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</si>
  <si>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</si>
  <si>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</si>
  <si>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</si>
  <si>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اعلامية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</si>
  <si>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</si>
  <si>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</si>
  <si>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</si>
  <si>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</si>
  <si>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</si>
  <si>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</si>
  <si>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</si>
  <si>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</si>
  <si>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</si>
  <si>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</si>
  <si>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</si>
  <si>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</si>
  <si>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</si>
  <si>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</si>
  <si>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</si>
  <si>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</si>
  <si>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</si>
  <si>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</si>
  <si>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</si>
  <si>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</si>
  <si>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</si>
  <si>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</si>
  <si>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</si>
  <si>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</si>
  <si>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</si>
  <si>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</si>
  <si>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</si>
  <si>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نقل فواضل المسلك الصحي</t>
  </si>
  <si>
    <t xml:space="preserve">النظافة والعناية بالبيئة </t>
  </si>
  <si>
    <t>منح التمثيل المخولة لرؤساء البلديات غير المتفرغين</t>
  </si>
  <si>
    <t>الاجر الاساسي والتدرج</t>
  </si>
  <si>
    <t>منحة الاوساخ</t>
  </si>
  <si>
    <t>منحة الاحصاء</t>
  </si>
  <si>
    <t xml:space="preserve">المنح المرتبطة بالوظيفة </t>
  </si>
  <si>
    <t>المنحة الكيلومترية</t>
  </si>
  <si>
    <t>المنح الخصوصية  المتغيرة</t>
  </si>
  <si>
    <t xml:space="preserve">المنح غير الخصوصية المتغيرة </t>
  </si>
  <si>
    <t>منحة الانتاج المدمجة في المرتب</t>
  </si>
  <si>
    <t>منحة الانتاج غير المدمجة في المرتب</t>
  </si>
  <si>
    <t xml:space="preserve">منحة الساعات الاضافية والعمل الليلي </t>
  </si>
  <si>
    <t xml:space="preserve">منحة الساعات الاضافية </t>
  </si>
  <si>
    <t>منحة العمل اليلي</t>
  </si>
  <si>
    <t>منحة الاجر الوحيد</t>
  </si>
  <si>
    <t>جمال عبد اللطيف</t>
  </si>
  <si>
    <t>حبيبة براهم</t>
  </si>
  <si>
    <t>وليد رمضان</t>
  </si>
  <si>
    <t>حنان بن حسين</t>
  </si>
  <si>
    <t>رضا بن سعيد</t>
  </si>
  <si>
    <t>الحبيب عبد اللطيف</t>
  </si>
  <si>
    <t>مكرم العداد</t>
  </si>
  <si>
    <t>بهيجة بن صالح</t>
  </si>
  <si>
    <t xml:space="preserve">رضا الجلاصي </t>
  </si>
  <si>
    <t>منذر بانصر</t>
  </si>
  <si>
    <t>كمال الكواش</t>
  </si>
  <si>
    <t>خميس بو الاعراس</t>
  </si>
  <si>
    <t>محمد الجلاصي</t>
  </si>
  <si>
    <t>سهام العقربي</t>
  </si>
  <si>
    <t>عز الدين الجلاصي</t>
  </si>
  <si>
    <t>مكرم الوظيف</t>
  </si>
  <si>
    <t>محمد الحبيب الزعيم</t>
  </si>
  <si>
    <t>رفيق عزوز</t>
  </si>
  <si>
    <t>نوفل الكواش</t>
  </si>
  <si>
    <t>عادل محفوظ</t>
  </si>
  <si>
    <t>فتحي بن أحمد</t>
  </si>
  <si>
    <t>محرز رمضان</t>
  </si>
  <si>
    <t xml:space="preserve">فرحات العقربي </t>
  </si>
  <si>
    <t>فتحي الرزقي</t>
  </si>
  <si>
    <t>بوشوشة الكواش</t>
  </si>
  <si>
    <t>نور الدين الزدام</t>
  </si>
  <si>
    <t>رضا بن أحمد</t>
  </si>
  <si>
    <t>محمد بن أحمد</t>
  </si>
  <si>
    <t>علي العداد</t>
  </si>
  <si>
    <t>كفاح الرزقي</t>
  </si>
  <si>
    <t>مصطفى الكافي</t>
  </si>
  <si>
    <t>حبيب الوضيف</t>
  </si>
  <si>
    <t>محمد الحبيب الكواش</t>
  </si>
  <si>
    <t>مكي النجار</t>
  </si>
  <si>
    <t>ابتسام الرزقي</t>
  </si>
  <si>
    <t>منى البحري</t>
  </si>
  <si>
    <t>نور الدين شعبان</t>
  </si>
  <si>
    <t>الهام بن جمعة</t>
  </si>
  <si>
    <t>سنية بو الاعراس</t>
  </si>
  <si>
    <t>رشيد بوزويتة</t>
  </si>
  <si>
    <t>نور الهدى عميرة</t>
  </si>
  <si>
    <t>عبد الحميد الغراش</t>
  </si>
  <si>
    <t>الحبيب زغبيب</t>
  </si>
  <si>
    <t>هشام بن سعيد</t>
  </si>
  <si>
    <t>سميرة بن سعيد</t>
  </si>
  <si>
    <t>مستشار</t>
  </si>
  <si>
    <t>عبد الوهاب الوظيف</t>
  </si>
  <si>
    <t>هندة العامري</t>
  </si>
  <si>
    <t>الشؤون الادارية والمالية</t>
  </si>
  <si>
    <t>جمال العداد</t>
  </si>
  <si>
    <t>فتحي حمزة</t>
  </si>
  <si>
    <t>نبيل عزوز</t>
  </si>
  <si>
    <t>الاشغال والتهيئة العمرانية</t>
  </si>
  <si>
    <t>العربي بن أحمد</t>
  </si>
  <si>
    <t>لجنة المراجعة</t>
  </si>
  <si>
    <t xml:space="preserve">أيمن رمضان </t>
  </si>
  <si>
    <t xml:space="preserve">عضو </t>
  </si>
  <si>
    <t>وهيبة بن الطاهر</t>
  </si>
  <si>
    <t>تأجير الاعوان غير القارين</t>
  </si>
  <si>
    <t>وسائل المصالح</t>
  </si>
  <si>
    <t>نفقات تسيير المصالح العمومية المحلية</t>
  </si>
  <si>
    <t>الاكرية والاداءات</t>
  </si>
  <si>
    <t>استهلاك الكهرباء والغاز</t>
  </si>
  <si>
    <t>اقتناء المعدات</t>
  </si>
  <si>
    <t>تأمين الاشخاص</t>
  </si>
  <si>
    <t xml:space="preserve">تعهذ وصيانة وسائل النقل </t>
  </si>
  <si>
    <t>مصاريف الاعلامية</t>
  </si>
  <si>
    <t>شراء اللوازم والمعدات</t>
  </si>
  <si>
    <t>شراء المنظومات</t>
  </si>
  <si>
    <t>استغلال منظومة "أدب"</t>
  </si>
  <si>
    <t xml:space="preserve">استغلال منظومة مدنية </t>
  </si>
  <si>
    <t>مصاريف الاستقبالات</t>
  </si>
  <si>
    <t>اكساء الاعوان</t>
  </si>
  <si>
    <t>اكساء العملة وأعوان الاستقبال</t>
  </si>
  <si>
    <t>متخادات تجاه الوكالة الوطنية للتصرف في النفايات</t>
  </si>
  <si>
    <t xml:space="preserve">مصاريف استغلال وصيانة التجهيزات العمومية </t>
  </si>
  <si>
    <t>الاعتناء بالحدائق وشراء أجهزة صغيرة</t>
  </si>
  <si>
    <t>دراسة مشروع تعبيد الطرقات</t>
  </si>
  <si>
    <t>تعهد وصيانة جزء من شارع عمر بن الخطاب</t>
  </si>
  <si>
    <t>أشغال الصيانة والتعهد</t>
  </si>
  <si>
    <t>تعهد وصيانة جزء من شارع سيدي عبد الله</t>
  </si>
  <si>
    <t>المساهمة في بناء دور الشباب</t>
  </si>
  <si>
    <t>وزارة الشباب</t>
  </si>
  <si>
    <t>تجميل المدينة</t>
  </si>
  <si>
    <t>100"%</t>
  </si>
  <si>
    <t>تم تحويل الاعتماد وخلاص المقاولة</t>
  </si>
  <si>
    <t>اقتناء معدات نظافة</t>
  </si>
  <si>
    <t>تم استلام المعدات بتاريخ 20/10/2013 وتم خلاص المزود</t>
  </si>
  <si>
    <t>تم اعطاء الاذن الاداري بايقاف الاشغال للمرة الخامسة بتاريخ 27/08/2015 لمدة 90 يوما نظرا لعدم تهيئة الرصيف من طرف مقاولة SOMATRA-GET</t>
  </si>
  <si>
    <t>تهيئة مقر البلدية</t>
  </si>
  <si>
    <t>محضر استلام وقتي للاشغال بتاريخ 30/03/2015</t>
  </si>
  <si>
    <t xml:space="preserve">تعبيد الطرقات </t>
  </si>
  <si>
    <t>تم الاستلام الوقتي للاشغال بتاريخ 30/03/2015</t>
  </si>
  <si>
    <t xml:space="preserve">تعهد وصيانة الطرقات </t>
  </si>
  <si>
    <t>تم استلام المعدات بمبلغ 15,603د</t>
  </si>
  <si>
    <t>دراسة تجميل المدينة</t>
  </si>
  <si>
    <t>تمت الدراسة</t>
  </si>
  <si>
    <t>دراسة مقر البلدية</t>
  </si>
  <si>
    <t xml:space="preserve">دراسة لمشروع التنوير العمومي </t>
  </si>
  <si>
    <t>تمت الدراسة وخلاص مكتب الدراسات</t>
  </si>
  <si>
    <t>دراسة لمشروع الطرقات والارصفة تعهد صيانة</t>
  </si>
  <si>
    <t>الملعب البلدي</t>
  </si>
  <si>
    <t>توسعة دار الشباب</t>
  </si>
  <si>
    <t>في انتظار اصلاح الامثلة من قبل المهندس المعماري المعين بعد جلسة 16/10/2014 لتقديم L'APS</t>
  </si>
  <si>
    <t>مشاريع شبابية</t>
  </si>
  <si>
    <t xml:space="preserve">جرارة ومجرورة </t>
  </si>
  <si>
    <t>اعانة استثنائية</t>
  </si>
  <si>
    <t>تم استلام المعدات بتاريخ 20/08/2013 وخلاص المزود</t>
  </si>
  <si>
    <t>لاشيء</t>
  </si>
  <si>
    <t xml:space="preserve">دراسات </t>
  </si>
  <si>
    <t>تعهد وصيانة طريق سيدي عبد الله</t>
  </si>
  <si>
    <t>تعهد وصيانة الطرقات</t>
  </si>
  <si>
    <t>تهيئة قصر البلدية</t>
  </si>
  <si>
    <t>تعهد وصيانة قسط من شارع عمر</t>
  </si>
  <si>
    <t>اعتمادات محالة الاجندة 21</t>
  </si>
  <si>
    <t>المسلك الصحي</t>
  </si>
  <si>
    <t>النظافة والعناية بالبيئة</t>
  </si>
  <si>
    <t>مزدوجة Ford Ranger 12cv</t>
  </si>
  <si>
    <t>02-212379</t>
  </si>
  <si>
    <t>مزوط</t>
  </si>
  <si>
    <t>الادارة والاشغال</t>
  </si>
  <si>
    <t>لنديني</t>
  </si>
  <si>
    <t>5374/A455181</t>
  </si>
  <si>
    <t>النظافة والاشغال</t>
  </si>
  <si>
    <t>الة</t>
  </si>
  <si>
    <t>تراكتوبال</t>
  </si>
  <si>
    <t>02-208787</t>
  </si>
  <si>
    <t>دون المتوسط</t>
  </si>
  <si>
    <t>نيو هولند</t>
  </si>
  <si>
    <t>02-211644</t>
  </si>
  <si>
    <t>02-213909</t>
  </si>
  <si>
    <t>حسنة</t>
  </si>
  <si>
    <t>كيبوتا</t>
  </si>
  <si>
    <t>02-212938</t>
  </si>
  <si>
    <t>رينو</t>
  </si>
  <si>
    <t>02-214993</t>
  </si>
  <si>
    <t>02-214730 siame</t>
  </si>
  <si>
    <t>02-212939 siame</t>
  </si>
  <si>
    <t>02-216179</t>
  </si>
  <si>
    <t>02-216247</t>
  </si>
  <si>
    <t>الة شفط</t>
  </si>
  <si>
    <t>Tunimachin</t>
  </si>
  <si>
    <t>الة رافعة صغيرة الحجم</t>
  </si>
  <si>
    <t xml:space="preserve">النظافة </t>
  </si>
  <si>
    <t>Foton 70 cv</t>
  </si>
  <si>
    <t>02-216178</t>
  </si>
  <si>
    <t>02-216246</t>
  </si>
  <si>
    <t>حي البلد</t>
  </si>
  <si>
    <t>حي الدوامس</t>
  </si>
  <si>
    <t>حي العوينة</t>
  </si>
  <si>
    <t>حي النخلة</t>
  </si>
  <si>
    <t>حي سيدي عبد الله</t>
  </si>
  <si>
    <t>حي القعايد</t>
  </si>
  <si>
    <t>حي سيدي بوشوشة</t>
  </si>
  <si>
    <t>طبع ونشر الوثائق و المجلات</t>
  </si>
  <si>
    <t xml:space="preserve">2017 19أفريل   </t>
  </si>
  <si>
    <t>25جانفي</t>
  </si>
  <si>
    <t>11جويلية</t>
  </si>
  <si>
    <t>31أكتوبر</t>
  </si>
  <si>
    <t>6أكتوبر</t>
  </si>
  <si>
    <t>1مارس</t>
  </si>
  <si>
    <t>2جوان</t>
  </si>
  <si>
    <t>1أوت</t>
  </si>
  <si>
    <t>28نوفمبر</t>
  </si>
  <si>
    <t>6مارس</t>
  </si>
  <si>
    <t>25ماي</t>
  </si>
  <si>
    <t>7أوت</t>
  </si>
  <si>
    <t>30نوفمبر</t>
  </si>
  <si>
    <t>19جانفي</t>
  </si>
  <si>
    <t>29فيفري</t>
  </si>
  <si>
    <t>29أفريل</t>
  </si>
  <si>
    <t>29جويلية</t>
  </si>
  <si>
    <t>29جانفي</t>
  </si>
  <si>
    <t>27ديسمبر</t>
  </si>
  <si>
    <t>28جانفي</t>
  </si>
  <si>
    <t>الملك العمومي</t>
  </si>
  <si>
    <t>بطحاء سيدي محمد</t>
  </si>
  <si>
    <t>الملك الخاص</t>
  </si>
  <si>
    <t>مستودع</t>
  </si>
  <si>
    <t>محل</t>
  </si>
  <si>
    <t>دكان</t>
  </si>
  <si>
    <t>مبنى</t>
  </si>
  <si>
    <t>دكان سيدي بنعيسى</t>
  </si>
  <si>
    <t>مسكن</t>
  </si>
  <si>
    <t>السوق البلدي</t>
  </si>
  <si>
    <t>قطعة أرض مشجرة</t>
  </si>
  <si>
    <t>أرض بيضاء</t>
  </si>
  <si>
    <t>بطحاء سيدي فرج</t>
  </si>
  <si>
    <t>مقبرة</t>
  </si>
  <si>
    <t>مقبرة حي النخلة</t>
  </si>
  <si>
    <t>كشك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</si>
</sst>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3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3" xfId="1" applyNumberFormat="1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0" fillId="17" borderId="11" xfId="0" applyFill="1" applyBorder="1"/>
    <xf numFmtId="4" fontId="0" fillId="0" borderId="0" xfId="0" applyNumberFormat="1"/>
    <xf numFmtId="164" fontId="0" fillId="17" borderId="20" xfId="1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right"/>
    </xf>
    <xf numFmtId="166" fontId="0" fillId="4" borderId="1" xfId="0" applyNumberFormat="1" applyFill="1" applyBorder="1" applyAlignment="1"/>
    <xf numFmtId="164" fontId="0" fillId="4" borderId="3" xfId="1" applyNumberFormat="1" applyFont="1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64" fontId="0" fillId="4" borderId="2" xfId="1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7" fillId="4" borderId="2" xfId="0" applyFont="1" applyFill="1" applyBorder="1" applyAlignment="1">
      <alignment horizontal="right" wrapText="1"/>
    </xf>
    <xf numFmtId="166" fontId="0" fillId="7" borderId="1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66" fontId="0" fillId="4" borderId="1" xfId="0" applyNumberFormat="1" applyFont="1" applyFill="1" applyBorder="1" applyAlignment="1">
      <alignment horizontal="right"/>
    </xf>
    <xf numFmtId="0" fontId="7" fillId="7" borderId="3" xfId="0" applyFont="1" applyFill="1" applyBorder="1" applyAlignment="1">
      <alignment horizontal="right" wrapText="1"/>
    </xf>
    <xf numFmtId="0" fontId="0" fillId="4" borderId="3" xfId="0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166" fontId="1" fillId="7" borderId="1" xfId="1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right" readingOrder="2"/>
    </xf>
    <xf numFmtId="14" fontId="0" fillId="0" borderId="1" xfId="0" applyNumberFormat="1" applyBorder="1" applyAlignment="1">
      <alignment horizontal="right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7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/>
    <xf numFmtId="164" fontId="0" fillId="12" borderId="1" xfId="1" applyNumberFormat="1" applyFont="1" applyFill="1" applyBorder="1" applyAlignment="1">
      <alignment horizontal="right"/>
    </xf>
    <xf numFmtId="164" fontId="1" fillId="13" borderId="1" xfId="1" applyNumberFormat="1" applyFont="1" applyFill="1" applyBorder="1" applyAlignment="1">
      <alignment horizontal="right"/>
    </xf>
    <xf numFmtId="49" fontId="17" fillId="0" borderId="1" xfId="0" applyNumberFormat="1" applyFont="1" applyBorder="1" applyAlignment="1">
      <alignment horizontal="right" vertical="center" wrapText="1" readingOrder="2"/>
    </xf>
    <xf numFmtId="164" fontId="0" fillId="14" borderId="1" xfId="1" applyNumberFormat="1" applyFont="1" applyFill="1" applyBorder="1" applyAlignment="1">
      <alignment horizontal="right"/>
    </xf>
    <xf numFmtId="164" fontId="0" fillId="13" borderId="2" xfId="1" applyNumberFormat="1" applyFont="1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0" fontId="0" fillId="14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166" fontId="0" fillId="13" borderId="1" xfId="0" applyNumberFormat="1" applyFill="1" applyBorder="1" applyAlignment="1"/>
    <xf numFmtId="3" fontId="0" fillId="0" borderId="1" xfId="0" applyNumberFormat="1" applyBorder="1"/>
    <xf numFmtId="4" fontId="0" fillId="13" borderId="1" xfId="0" applyNumberFormat="1" applyFill="1" applyBorder="1"/>
    <xf numFmtId="3" fontId="0" fillId="13" borderId="1" xfId="0" applyNumberFormat="1" applyFill="1" applyBorder="1"/>
    <xf numFmtId="4" fontId="0" fillId="0" borderId="1" xfId="0" applyNumberFormat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10" borderId="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Normal="100" workbookViewId="0">
      <selection activeCell="E2" sqref="E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29" t="s">
        <v>30</v>
      </c>
      <c r="B1" s="229"/>
      <c r="C1" s="229"/>
      <c r="D1" s="160" t="s">
        <v>850</v>
      </c>
      <c r="E1" s="160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237" t="s">
        <v>60</v>
      </c>
      <c r="B2" s="237"/>
      <c r="C2" s="26">
        <f>C3+C67</f>
        <v>600000</v>
      </c>
      <c r="D2" s="26">
        <f>D3+D67</f>
        <v>600000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34" t="s">
        <v>575</v>
      </c>
      <c r="B3" s="234"/>
      <c r="C3" s="23">
        <f>C4+C11+C38+C61</f>
        <v>142385</v>
      </c>
      <c r="D3" s="23">
        <f>D4+D11+D38+D61</f>
        <v>142385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30" t="s">
        <v>121</v>
      </c>
      <c r="B4" s="231"/>
      <c r="C4" s="21">
        <f>SUM(C5:C10)</f>
        <v>67400</v>
      </c>
      <c r="D4" s="21">
        <f>SUM(D5:D10)</f>
        <v>67400</v>
      </c>
      <c r="E4" s="21"/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8000</v>
      </c>
      <c r="D7" s="2">
        <f t="shared" si="0"/>
        <v>8000</v>
      </c>
      <c r="E7" s="2">
        <f t="shared" si="0"/>
        <v>8000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120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30" t="s">
        <v>122</v>
      </c>
      <c r="B11" s="231"/>
      <c r="C11" s="21">
        <f>SUM(C12:C37)</f>
        <v>39685</v>
      </c>
      <c r="D11" s="21">
        <f>SUM(D12:D37)</f>
        <v>39685</v>
      </c>
      <c r="E11" s="21"/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12000</v>
      </c>
      <c r="D12" s="2">
        <f>C12</f>
        <v>12000</v>
      </c>
      <c r="E12" s="2">
        <f>D12</f>
        <v>12000</v>
      </c>
    </row>
    <row r="13" spans="1:14" hidden="1" outlineLevel="1">
      <c r="A13" s="3">
        <v>2102</v>
      </c>
      <c r="B13" s="1" t="s">
        <v>123</v>
      </c>
      <c r="C13" s="2">
        <v>6200</v>
      </c>
      <c r="D13" s="2">
        <f t="shared" ref="D13:E28" si="1">C13</f>
        <v>6200</v>
      </c>
      <c r="E13" s="2">
        <f t="shared" si="1"/>
        <v>6200</v>
      </c>
    </row>
    <row r="14" spans="1:14" hidden="1" outlineLevel="1">
      <c r="A14" s="3">
        <v>2201</v>
      </c>
      <c r="B14" s="1" t="s">
        <v>5</v>
      </c>
      <c r="C14" s="2">
        <v>2385</v>
      </c>
      <c r="D14" s="2">
        <f t="shared" si="1"/>
        <v>2385</v>
      </c>
      <c r="E14" s="2">
        <f t="shared" si="1"/>
        <v>2385</v>
      </c>
    </row>
    <row r="15" spans="1:14" hidden="1" outlineLevel="1">
      <c r="A15" s="3">
        <v>2201</v>
      </c>
      <c r="B15" s="1" t="s">
        <v>124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125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126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127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128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129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130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131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132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133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134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135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136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137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138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139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140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hidden="1" outlineLevel="1">
      <c r="A33" s="3">
        <v>2403</v>
      </c>
      <c r="B33" s="1" t="s">
        <v>141</v>
      </c>
      <c r="C33" s="2">
        <v>1100</v>
      </c>
      <c r="D33" s="2">
        <f t="shared" si="2"/>
        <v>1100</v>
      </c>
      <c r="E33" s="2">
        <f t="shared" si="2"/>
        <v>1100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hidden="1" outlineLevel="1">
      <c r="A37" s="3">
        <v>2499</v>
      </c>
      <c r="B37" s="1" t="s">
        <v>10</v>
      </c>
      <c r="C37" s="15">
        <v>2500</v>
      </c>
      <c r="D37" s="2">
        <f t="shared" si="2"/>
        <v>2500</v>
      </c>
      <c r="E37" s="2">
        <f t="shared" si="2"/>
        <v>2500</v>
      </c>
    </row>
    <row r="38" spans="1:10" collapsed="1">
      <c r="A38" s="230" t="s">
        <v>142</v>
      </c>
      <c r="B38" s="231"/>
      <c r="C38" s="21">
        <f>SUM(C39:C60)</f>
        <v>35300</v>
      </c>
      <c r="D38" s="21">
        <f>SUM(D39:D60)</f>
        <v>35300</v>
      </c>
      <c r="E38" s="21"/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3"/>
        <v>3500</v>
      </c>
      <c r="E41" s="2">
        <f t="shared" si="3"/>
        <v>3500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hidden="1" outlineLevel="1">
      <c r="A43" s="20">
        <v>3201</v>
      </c>
      <c r="B43" s="20" t="s">
        <v>143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hidden="1" outlineLevel="1">
      <c r="A46" s="20">
        <v>3204</v>
      </c>
      <c r="B46" s="20" t="s">
        <v>144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145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hidden="1" outlineLevel="1">
      <c r="A49" s="20">
        <v>3207</v>
      </c>
      <c r="B49" s="20" t="s">
        <v>146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147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148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hidden="1" outlineLevel="1">
      <c r="A52" s="20">
        <v>3299</v>
      </c>
      <c r="B52" s="20" t="s">
        <v>149</v>
      </c>
      <c r="C52" s="2">
        <v>100</v>
      </c>
      <c r="D52" s="2">
        <f t="shared" si="3"/>
        <v>100</v>
      </c>
      <c r="E52" s="2">
        <f t="shared" si="3"/>
        <v>100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hidden="1" outlineLevel="1">
      <c r="A55" s="20">
        <v>3303</v>
      </c>
      <c r="B55" s="20" t="s">
        <v>150</v>
      </c>
      <c r="C55" s="2">
        <v>16000</v>
      </c>
      <c r="D55" s="2">
        <f t="shared" si="3"/>
        <v>16000</v>
      </c>
      <c r="E55" s="2">
        <f t="shared" si="3"/>
        <v>16000</v>
      </c>
    </row>
    <row r="56" spans="1:10" hidden="1" outlineLevel="1">
      <c r="A56" s="20">
        <v>3303</v>
      </c>
      <c r="B56" s="20" t="s">
        <v>151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152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153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154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101</v>
      </c>
      <c r="C60" s="2">
        <v>1500</v>
      </c>
      <c r="D60" s="2">
        <f t="shared" si="4"/>
        <v>1500</v>
      </c>
      <c r="E60" s="2">
        <f t="shared" si="4"/>
        <v>1500</v>
      </c>
    </row>
    <row r="61" spans="1:10" collapsed="1">
      <c r="A61" s="230" t="s">
        <v>155</v>
      </c>
      <c r="B61" s="23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102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156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157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103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158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159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34" t="s">
        <v>576</v>
      </c>
      <c r="B67" s="234"/>
      <c r="C67" s="25">
        <f>C97+C68</f>
        <v>457615</v>
      </c>
      <c r="D67" s="25">
        <f>D97+D68</f>
        <v>457615</v>
      </c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230" t="s">
        <v>160</v>
      </c>
      <c r="B68" s="231"/>
      <c r="C68" s="21">
        <f>SUM(C69:C96)</f>
        <v>35500</v>
      </c>
      <c r="D68" s="21">
        <f>SUM(D69:D96)</f>
        <v>35500</v>
      </c>
      <c r="E68" s="21"/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161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162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163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164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165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166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167</v>
      </c>
      <c r="C76" s="2">
        <v>3500</v>
      </c>
      <c r="D76" s="2">
        <f t="shared" si="6"/>
        <v>3500</v>
      </c>
      <c r="E76" s="2">
        <f t="shared" si="6"/>
        <v>3500</v>
      </c>
    </row>
    <row r="77" spans="1:10" ht="15" hidden="1" customHeight="1" outlineLevel="1">
      <c r="A77" s="3">
        <v>5107</v>
      </c>
      <c r="B77" s="2" t="s">
        <v>168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170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8000</v>
      </c>
      <c r="D79" s="2">
        <f t="shared" si="6"/>
        <v>8000</v>
      </c>
      <c r="E79" s="2">
        <f t="shared" si="6"/>
        <v>8000</v>
      </c>
    </row>
    <row r="80" spans="1:10" ht="15" hidden="1" customHeight="1" outlineLevel="1">
      <c r="A80" s="3">
        <v>5202</v>
      </c>
      <c r="B80" s="2" t="s">
        <v>169</v>
      </c>
      <c r="C80" s="2">
        <v>11500</v>
      </c>
      <c r="D80" s="2">
        <f t="shared" si="6"/>
        <v>11500</v>
      </c>
      <c r="E80" s="2">
        <f t="shared" si="6"/>
        <v>11500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171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172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173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174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175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176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177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104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105</v>
      </c>
      <c r="C90" s="2">
        <v>500</v>
      </c>
      <c r="D90" s="2">
        <f t="shared" si="7"/>
        <v>500</v>
      </c>
      <c r="E90" s="2">
        <f t="shared" si="7"/>
        <v>500</v>
      </c>
    </row>
    <row r="91" spans="1:5" ht="15" hidden="1" customHeight="1" outlineLevel="1">
      <c r="A91" s="3">
        <v>5211</v>
      </c>
      <c r="B91" s="2" t="s">
        <v>23</v>
      </c>
      <c r="C91" s="2">
        <v>2000</v>
      </c>
      <c r="D91" s="2">
        <f t="shared" si="7"/>
        <v>2000</v>
      </c>
      <c r="E91" s="2">
        <f t="shared" si="7"/>
        <v>2000</v>
      </c>
    </row>
    <row r="92" spans="1:5" ht="15" hidden="1" customHeight="1" outlineLevel="1">
      <c r="A92" s="3">
        <v>5212</v>
      </c>
      <c r="B92" s="2" t="s">
        <v>178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179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106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5" ht="13.5" hidden="1" customHeight="1" outlineLevel="1">
      <c r="A96" s="3">
        <v>5399</v>
      </c>
      <c r="B96" s="2" t="s">
        <v>180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181</v>
      </c>
      <c r="B97" s="24"/>
      <c r="C97" s="21">
        <f>SUM(C98:C113)</f>
        <v>422115</v>
      </c>
      <c r="D97" s="21">
        <f>SUM(D98:D113)</f>
        <v>422115</v>
      </c>
      <c r="E97" s="21"/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312615</v>
      </c>
      <c r="D98" s="2">
        <f>C98</f>
        <v>312615</v>
      </c>
      <c r="E98" s="2">
        <f>D98</f>
        <v>312615</v>
      </c>
    </row>
    <row r="99" spans="1:10" ht="15" hidden="1" customHeight="1" outlineLevel="1">
      <c r="A99" s="3">
        <v>6002</v>
      </c>
      <c r="B99" s="1" t="s">
        <v>182</v>
      </c>
      <c r="C99" s="2">
        <v>100000</v>
      </c>
      <c r="D99" s="2">
        <f t="shared" ref="D99:E113" si="8">C99</f>
        <v>100000</v>
      </c>
      <c r="E99" s="2">
        <f t="shared" si="8"/>
        <v>100000</v>
      </c>
    </row>
    <row r="100" spans="1:10" ht="15" hidden="1" customHeight="1" outlineLevel="1">
      <c r="A100" s="3">
        <v>6003</v>
      </c>
      <c r="B100" s="1" t="s">
        <v>183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184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185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107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6000</v>
      </c>
      <c r="D106" s="2">
        <f t="shared" si="8"/>
        <v>6000</v>
      </c>
      <c r="E106" s="2">
        <f t="shared" si="8"/>
        <v>6000</v>
      </c>
    </row>
    <row r="107" spans="1:10" hidden="1" outlineLevel="1">
      <c r="A107" s="3">
        <v>6010</v>
      </c>
      <c r="B107" s="1" t="s">
        <v>186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187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188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189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190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191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 collapsed="1">
      <c r="A114" s="235" t="s">
        <v>62</v>
      </c>
      <c r="B114" s="236"/>
      <c r="C114" s="26">
        <f>C115+C152+C177</f>
        <v>323000</v>
      </c>
      <c r="D114" s="26">
        <v>313001.64899999998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32" t="s">
        <v>577</v>
      </c>
      <c r="B115" s="233"/>
      <c r="C115" s="23">
        <f>C116+C135</f>
        <v>184454.579</v>
      </c>
      <c r="D115" s="23"/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30" t="s">
        <v>192</v>
      </c>
      <c r="B116" s="231"/>
      <c r="C116" s="21">
        <f>C117+C120+C123+C126+C129+C132</f>
        <v>22900</v>
      </c>
      <c r="D116" s="21"/>
      <c r="E116" s="21"/>
      <c r="G116" s="39" t="s">
        <v>580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193</v>
      </c>
      <c r="C117" s="2">
        <f>C118+C119</f>
        <v>22900</v>
      </c>
      <c r="D117" s="2">
        <f>D118+D119</f>
        <v>22900</v>
      </c>
      <c r="E117" s="2">
        <f>E118+E119</f>
        <v>22900</v>
      </c>
    </row>
    <row r="118" spans="1:10" ht="15" hidden="1" customHeight="1" outlineLevel="2">
      <c r="A118" s="130"/>
      <c r="B118" s="129" t="s">
        <v>852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857</v>
      </c>
      <c r="C119" s="128">
        <v>22900</v>
      </c>
      <c r="D119" s="128">
        <f>C119</f>
        <v>22900</v>
      </c>
      <c r="E119" s="128">
        <f>D119</f>
        <v>22900</v>
      </c>
    </row>
    <row r="120" spans="1:10" ht="15" hidden="1" customHeight="1" outlineLevel="1">
      <c r="A120" s="3">
        <v>7001</v>
      </c>
      <c r="B120" s="1" t="s">
        <v>194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852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857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195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852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857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196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852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857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197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852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857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198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852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857</v>
      </c>
      <c r="C134" s="128"/>
      <c r="D134" s="128">
        <f>C134</f>
        <v>0</v>
      </c>
      <c r="E134" s="128">
        <f>D134</f>
        <v>0</v>
      </c>
    </row>
    <row r="135" spans="1:10" collapsed="1">
      <c r="A135" s="230" t="s">
        <v>199</v>
      </c>
      <c r="B135" s="231"/>
      <c r="C135" s="21">
        <f>C136+C140+C143+C146+C149</f>
        <v>161554.579</v>
      </c>
      <c r="D135" s="21"/>
      <c r="E135" s="21"/>
      <c r="G135" s="39" t="s">
        <v>581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200</v>
      </c>
      <c r="C136" s="2">
        <f>C137+C138+C139</f>
        <v>115081.826</v>
      </c>
      <c r="D136" s="2">
        <f>D137+D138+D139</f>
        <v>115081.826</v>
      </c>
      <c r="E136" s="2">
        <f>E137+E138+E139</f>
        <v>115081.826</v>
      </c>
    </row>
    <row r="137" spans="1:10" ht="15" hidden="1" customHeight="1" outlineLevel="2">
      <c r="A137" s="130"/>
      <c r="B137" s="129" t="s">
        <v>852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859</v>
      </c>
      <c r="C138" s="128">
        <v>97940.535000000003</v>
      </c>
      <c r="D138" s="128">
        <f t="shared" ref="D138:E139" si="9">C138</f>
        <v>97940.535000000003</v>
      </c>
      <c r="E138" s="128">
        <f t="shared" si="9"/>
        <v>97940.535000000003</v>
      </c>
    </row>
    <row r="139" spans="1:10" ht="15" hidden="1" customHeight="1" outlineLevel="2">
      <c r="A139" s="130"/>
      <c r="B139" s="129" t="s">
        <v>858</v>
      </c>
      <c r="C139" s="128">
        <v>17141.291000000001</v>
      </c>
      <c r="D139" s="128">
        <f t="shared" si="9"/>
        <v>17141.291000000001</v>
      </c>
      <c r="E139" s="128">
        <f t="shared" si="9"/>
        <v>17141.291000000001</v>
      </c>
    </row>
    <row r="140" spans="1:10" ht="15" hidden="1" customHeight="1" outlineLevel="1">
      <c r="A140" s="3">
        <v>8002</v>
      </c>
      <c r="B140" s="1" t="s">
        <v>201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852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857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202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852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857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203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852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857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204</v>
      </c>
      <c r="C149" s="2">
        <f>C150+C151</f>
        <v>46472.752999999997</v>
      </c>
      <c r="D149" s="2">
        <f>D150+D151</f>
        <v>46472.752999999997</v>
      </c>
      <c r="E149" s="2">
        <f>E150+E151</f>
        <v>46472.752999999997</v>
      </c>
    </row>
    <row r="150" spans="1:10" ht="15" hidden="1" customHeight="1" outlineLevel="2">
      <c r="A150" s="130"/>
      <c r="B150" s="129" t="s">
        <v>852</v>
      </c>
      <c r="C150" s="128">
        <v>46472.752999999997</v>
      </c>
      <c r="D150" s="128">
        <f>C150</f>
        <v>46472.752999999997</v>
      </c>
      <c r="E150" s="128">
        <f>D150</f>
        <v>46472.752999999997</v>
      </c>
    </row>
    <row r="151" spans="1:10" ht="15" hidden="1" customHeight="1" outlineLevel="2">
      <c r="A151" s="130"/>
      <c r="B151" s="129" t="s">
        <v>857</v>
      </c>
      <c r="C151" s="128"/>
      <c r="D151" s="128">
        <f>C151</f>
        <v>0</v>
      </c>
      <c r="E151" s="128">
        <f>D151</f>
        <v>0</v>
      </c>
    </row>
    <row r="152" spans="1:10" collapsed="1">
      <c r="A152" s="232" t="s">
        <v>578</v>
      </c>
      <c r="B152" s="233"/>
      <c r="C152" s="23">
        <f>C153+C163+C170</f>
        <v>128547.07</v>
      </c>
      <c r="D152" s="23"/>
      <c r="E152" s="23"/>
      <c r="G152" s="39" t="s">
        <v>66</v>
      </c>
      <c r="H152" s="41"/>
      <c r="I152" s="42"/>
      <c r="J152" s="40" t="b">
        <f>AND(H152=I152)</f>
        <v>1</v>
      </c>
    </row>
    <row r="153" spans="1:10">
      <c r="A153" s="230" t="s">
        <v>205</v>
      </c>
      <c r="B153" s="231"/>
      <c r="C153" s="21">
        <f>C154+C157+C160</f>
        <v>128547.07</v>
      </c>
      <c r="D153" s="21"/>
      <c r="E153" s="21"/>
      <c r="G153" s="39" t="s">
        <v>582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206</v>
      </c>
      <c r="C154" s="2">
        <f>C155+C156</f>
        <v>128547.07</v>
      </c>
      <c r="D154" s="2">
        <f>D155+D156</f>
        <v>128547.07</v>
      </c>
      <c r="E154" s="2">
        <f>E155+E156</f>
        <v>128547.07</v>
      </c>
    </row>
    <row r="155" spans="1:10" ht="15" hidden="1" customHeight="1" outlineLevel="2">
      <c r="A155" s="130"/>
      <c r="B155" s="129" t="s">
        <v>852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857</v>
      </c>
      <c r="C156" s="128">
        <v>128547.07</v>
      </c>
      <c r="D156" s="128">
        <f>C156</f>
        <v>128547.07</v>
      </c>
      <c r="E156" s="128">
        <f>D156</f>
        <v>128547.07</v>
      </c>
    </row>
    <row r="157" spans="1:10" ht="15" hidden="1" customHeight="1" outlineLevel="1">
      <c r="A157" s="3">
        <v>9002</v>
      </c>
      <c r="B157" s="1" t="s">
        <v>207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852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857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208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852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857</v>
      </c>
      <c r="C162" s="128"/>
      <c r="D162" s="128">
        <f>C162</f>
        <v>0</v>
      </c>
      <c r="E162" s="128">
        <f>D162</f>
        <v>0</v>
      </c>
    </row>
    <row r="163" spans="1:10" collapsed="1">
      <c r="A163" s="230" t="s">
        <v>209</v>
      </c>
      <c r="B163" s="23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210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852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857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212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852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857</v>
      </c>
      <c r="C169" s="128"/>
      <c r="D169" s="128">
        <f>C169</f>
        <v>0</v>
      </c>
      <c r="E169" s="128">
        <f>D169</f>
        <v>0</v>
      </c>
    </row>
    <row r="170" spans="1:10" collapsed="1">
      <c r="A170" s="230" t="s">
        <v>211</v>
      </c>
      <c r="B170" s="23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583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210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852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857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212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852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857</v>
      </c>
      <c r="C176" s="128"/>
      <c r="D176" s="128">
        <f>C176</f>
        <v>0</v>
      </c>
      <c r="E176" s="128">
        <f>D176</f>
        <v>0</v>
      </c>
    </row>
    <row r="177" spans="1:10" collapsed="1">
      <c r="A177" s="232" t="s">
        <v>579</v>
      </c>
      <c r="B177" s="233"/>
      <c r="C177" s="27">
        <f>C178</f>
        <v>9998.3510000000006</v>
      </c>
      <c r="D177" s="27"/>
      <c r="E177" s="27"/>
      <c r="G177" s="39" t="s">
        <v>213</v>
      </c>
      <c r="H177" s="41"/>
      <c r="I177" s="42"/>
      <c r="J177" s="40" t="b">
        <f>AND(H177=I177)</f>
        <v>1</v>
      </c>
    </row>
    <row r="178" spans="1:10">
      <c r="A178" s="230" t="s">
        <v>214</v>
      </c>
      <c r="B178" s="231"/>
      <c r="C178" s="21">
        <f>C179+C184+C188+C197+C200+C203+C215+C222+C228+C235+C238+C243+C250</f>
        <v>9998.3510000000006</v>
      </c>
      <c r="D178" s="21"/>
      <c r="E178" s="21"/>
      <c r="G178" s="39" t="s">
        <v>584</v>
      </c>
      <c r="H178" s="41"/>
      <c r="I178" s="42"/>
      <c r="J178" s="40" t="b">
        <f>AND(H178=I178)</f>
        <v>1</v>
      </c>
    </row>
    <row r="179" spans="1:10" hidden="1" outlineLevel="1">
      <c r="A179" s="227" t="s">
        <v>846</v>
      </c>
      <c r="B179" s="22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854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852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855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852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227" t="s">
        <v>845</v>
      </c>
      <c r="B184" s="22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853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852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844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227" t="s">
        <v>843</v>
      </c>
      <c r="B188" s="22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856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852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842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841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854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852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855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852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227" t="s">
        <v>840</v>
      </c>
      <c r="B197" s="22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855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852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227" t="s">
        <v>839</v>
      </c>
      <c r="B200" s="22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854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852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227" t="s">
        <v>838</v>
      </c>
      <c r="B203" s="228"/>
      <c r="C203" s="2">
        <f>C204+C211+C213+C207</f>
        <v>4965.8</v>
      </c>
      <c r="D203" s="2">
        <f>D204+D211+D213+D207</f>
        <v>4965.8</v>
      </c>
      <c r="E203" s="2">
        <f>E204+E211+E213+E207</f>
        <v>4965.8</v>
      </c>
    </row>
    <row r="204" spans="1:5" hidden="1" outlineLevel="2">
      <c r="A204" s="130">
        <v>1</v>
      </c>
      <c r="B204" s="129" t="s">
        <v>856</v>
      </c>
      <c r="C204" s="128">
        <f>C205+C206</f>
        <v>4965.8</v>
      </c>
      <c r="D204" s="128">
        <f>D205+D206</f>
        <v>4965.8</v>
      </c>
      <c r="E204" s="128">
        <f>E205+E206</f>
        <v>4965.8</v>
      </c>
    </row>
    <row r="205" spans="1:5" hidden="1" outlineLevel="3">
      <c r="A205" s="90"/>
      <c r="B205" s="89" t="s">
        <v>852</v>
      </c>
      <c r="C205" s="127">
        <v>4965.8</v>
      </c>
      <c r="D205" s="127">
        <f>C205</f>
        <v>4965.8</v>
      </c>
      <c r="E205" s="127">
        <f>D205</f>
        <v>4965.8</v>
      </c>
    </row>
    <row r="206" spans="1:5" hidden="1" outlineLevel="3">
      <c r="A206" s="90"/>
      <c r="B206" s="89" t="s">
        <v>836</v>
      </c>
      <c r="C206" s="127"/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853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852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835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852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854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852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855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852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227" t="s">
        <v>833</v>
      </c>
      <c r="B215" s="22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853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852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832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818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854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852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227" t="s">
        <v>831</v>
      </c>
      <c r="B222" s="22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853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852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830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829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828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227" t="s">
        <v>827</v>
      </c>
      <c r="B228" s="22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853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852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826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816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854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852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227" t="s">
        <v>825</v>
      </c>
      <c r="B235" s="22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854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852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227" t="s">
        <v>823</v>
      </c>
      <c r="B238" s="22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853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852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822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821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227" t="s">
        <v>820</v>
      </c>
      <c r="B243" s="22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853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852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818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817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816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815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227" t="s">
        <v>814</v>
      </c>
      <c r="B250" s="228"/>
      <c r="C250" s="2">
        <f>C251+C252</f>
        <v>5032.5510000000004</v>
      </c>
      <c r="D250" s="2">
        <f>D251+D252</f>
        <v>5032.5510000000004</v>
      </c>
      <c r="E250" s="2">
        <f>E251+E252</f>
        <v>5032.5510000000004</v>
      </c>
    </row>
    <row r="251" spans="1:10" hidden="1" outlineLevel="3">
      <c r="A251" s="90"/>
      <c r="B251" s="89" t="s">
        <v>852</v>
      </c>
      <c r="C251" s="127">
        <v>5032.5510000000004</v>
      </c>
      <c r="D251" s="127">
        <f>C251</f>
        <v>5032.5510000000004</v>
      </c>
      <c r="E251" s="127">
        <f>D251</f>
        <v>5032.5510000000004</v>
      </c>
    </row>
    <row r="252" spans="1:10" hidden="1" outlineLevel="3">
      <c r="A252" s="90"/>
      <c r="B252" s="89" t="s">
        <v>851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229" t="s">
        <v>67</v>
      </c>
      <c r="B256" s="229"/>
      <c r="C256" s="229"/>
      <c r="D256" s="160" t="s">
        <v>850</v>
      </c>
      <c r="E256" s="160" t="s">
        <v>849</v>
      </c>
      <c r="G256" s="47" t="s">
        <v>586</v>
      </c>
      <c r="H256" s="48"/>
      <c r="I256" s="49"/>
      <c r="J256" s="50" t="b">
        <f>AND(H256=I256)</f>
        <v>1</v>
      </c>
    </row>
    <row r="257" spans="1:10">
      <c r="A257" s="221" t="s">
        <v>60</v>
      </c>
      <c r="B257" s="222"/>
      <c r="C257" s="37">
        <f>C258+C551</f>
        <v>570000</v>
      </c>
      <c r="D257" s="37">
        <v>570000</v>
      </c>
      <c r="E257" s="37"/>
      <c r="G257" s="39" t="s">
        <v>60</v>
      </c>
      <c r="H257" s="41"/>
      <c r="I257" s="42"/>
      <c r="J257" s="40" t="b">
        <f>AND(H257=I257)</f>
        <v>1</v>
      </c>
    </row>
    <row r="258" spans="1:10">
      <c r="A258" s="215" t="s">
        <v>263</v>
      </c>
      <c r="B258" s="216"/>
      <c r="C258" s="36">
        <f>C259+C339+C483+C548</f>
        <v>541000</v>
      </c>
      <c r="D258" s="36">
        <f>D259+D339+D483+D548</f>
        <v>540300</v>
      </c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217" t="s">
        <v>264</v>
      </c>
      <c r="B259" s="218"/>
      <c r="C259" s="33">
        <f>C260+C263+C314</f>
        <v>400000</v>
      </c>
      <c r="D259" s="33">
        <f>D260+D263+D314</f>
        <v>400000</v>
      </c>
      <c r="E259" s="33"/>
      <c r="G259" s="39" t="s">
        <v>587</v>
      </c>
      <c r="H259" s="41"/>
      <c r="I259" s="42"/>
      <c r="J259" s="40" t="b">
        <f>AND(H259=I259)</f>
        <v>1</v>
      </c>
    </row>
    <row r="260" spans="1:10" hidden="1" outlineLevel="1">
      <c r="A260" s="219" t="s">
        <v>265</v>
      </c>
      <c r="B260" s="220"/>
      <c r="C260" s="32">
        <f>SUM(C261:C262)</f>
        <v>2600</v>
      </c>
      <c r="D260" s="32">
        <f>SUM(D261:D262)</f>
        <v>2600</v>
      </c>
      <c r="E260" s="32">
        <f>SUM(E261:E262)</f>
        <v>2600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</row>
    <row r="263" spans="1:10" hidden="1" outlineLevel="1">
      <c r="A263" s="219" t="s">
        <v>266</v>
      </c>
      <c r="B263" s="220"/>
      <c r="C263" s="32">
        <f>C264+C265+C289+C296+C298+C302+C305+C308+C313</f>
        <v>397400</v>
      </c>
      <c r="D263" s="32">
        <f>D264+D265+D289+D296+D298+D302+D305+D308+D313</f>
        <v>397400</v>
      </c>
      <c r="E263" s="32">
        <f>E264+E265+E289+E296+E298+E302+E305+E308+E313</f>
        <v>397400</v>
      </c>
    </row>
    <row r="264" spans="1:10" hidden="1" outlineLevel="2">
      <c r="A264" s="6">
        <v>1101</v>
      </c>
      <c r="B264" s="4" t="s">
        <v>34</v>
      </c>
      <c r="C264" s="5">
        <v>183050</v>
      </c>
      <c r="D264" s="5">
        <f>C264</f>
        <v>183050</v>
      </c>
      <c r="E264" s="5">
        <f>D264</f>
        <v>183050</v>
      </c>
    </row>
    <row r="265" spans="1:10" hidden="1" outlineLevel="2">
      <c r="A265" s="6">
        <v>1101</v>
      </c>
      <c r="B265" s="4" t="s">
        <v>35</v>
      </c>
      <c r="C265" s="5">
        <f>SUM(C266:C288)</f>
        <v>137779</v>
      </c>
      <c r="D265" s="5">
        <f>SUM(D266:D288)</f>
        <v>137779</v>
      </c>
      <c r="E265" s="5">
        <f>SUM(E266:E288)</f>
        <v>137779</v>
      </c>
    </row>
    <row r="266" spans="1:10" hidden="1" outlineLevel="3">
      <c r="A266" s="29"/>
      <c r="B266" s="28" t="s">
        <v>215</v>
      </c>
      <c r="C266" s="30">
        <v>9737</v>
      </c>
      <c r="D266" s="30">
        <f>C266</f>
        <v>9737</v>
      </c>
      <c r="E266" s="30">
        <f>D266</f>
        <v>9737</v>
      </c>
    </row>
    <row r="267" spans="1:10" hidden="1" outlineLevel="3">
      <c r="A267" s="29"/>
      <c r="B267" s="28" t="s">
        <v>216</v>
      </c>
      <c r="C267" s="30">
        <v>39850</v>
      </c>
      <c r="D267" s="30">
        <f t="shared" ref="D267:E282" si="18">C267</f>
        <v>39850</v>
      </c>
      <c r="E267" s="30">
        <f t="shared" si="18"/>
        <v>39850</v>
      </c>
    </row>
    <row r="268" spans="1:10" hidden="1" outlineLevel="3">
      <c r="A268" s="29"/>
      <c r="B268" s="28" t="s">
        <v>217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218</v>
      </c>
      <c r="C269" s="30">
        <v>360</v>
      </c>
      <c r="D269" s="30">
        <f t="shared" si="18"/>
        <v>360</v>
      </c>
      <c r="E269" s="30">
        <f t="shared" si="18"/>
        <v>360</v>
      </c>
    </row>
    <row r="270" spans="1:10" hidden="1" outlineLevel="3">
      <c r="A270" s="29"/>
      <c r="B270" s="28" t="s">
        <v>219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220</v>
      </c>
      <c r="C271" s="30">
        <v>12800</v>
      </c>
      <c r="D271" s="30">
        <f t="shared" si="18"/>
        <v>12800</v>
      </c>
      <c r="E271" s="30">
        <f t="shared" si="18"/>
        <v>12800</v>
      </c>
    </row>
    <row r="272" spans="1:10" hidden="1" outlineLevel="3">
      <c r="A272" s="29"/>
      <c r="B272" s="28" t="s">
        <v>221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222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223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224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225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226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227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228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229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230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231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232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233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234</v>
      </c>
      <c r="C285" s="30">
        <v>8424</v>
      </c>
      <c r="D285" s="30">
        <f t="shared" si="19"/>
        <v>8424</v>
      </c>
      <c r="E285" s="30">
        <f t="shared" si="19"/>
        <v>8424</v>
      </c>
    </row>
    <row r="286" spans="1:5" hidden="1" outlineLevel="3">
      <c r="A286" s="29"/>
      <c r="B286" s="28" t="s">
        <v>235</v>
      </c>
      <c r="C286" s="30">
        <v>62708</v>
      </c>
      <c r="D286" s="30">
        <f t="shared" si="19"/>
        <v>62708</v>
      </c>
      <c r="E286" s="30">
        <f t="shared" si="19"/>
        <v>62708</v>
      </c>
    </row>
    <row r="287" spans="1:5" hidden="1" outlineLevel="3">
      <c r="A287" s="29"/>
      <c r="B287" s="28" t="s">
        <v>236</v>
      </c>
      <c r="C287" s="30">
        <v>3900</v>
      </c>
      <c r="D287" s="30">
        <f t="shared" si="19"/>
        <v>3900</v>
      </c>
      <c r="E287" s="30">
        <f t="shared" si="19"/>
        <v>3900</v>
      </c>
    </row>
    <row r="288" spans="1:5" hidden="1" outlineLevel="3">
      <c r="A288" s="29"/>
      <c r="B288" s="28" t="s">
        <v>237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900</v>
      </c>
      <c r="D289" s="5">
        <f>SUM(D290:D295)</f>
        <v>900</v>
      </c>
      <c r="E289" s="5">
        <f>SUM(E290:E295)</f>
        <v>900</v>
      </c>
    </row>
    <row r="290" spans="1:5" hidden="1" outlineLevel="3">
      <c r="A290" s="29"/>
      <c r="B290" s="28" t="s">
        <v>238</v>
      </c>
      <c r="C290" s="30">
        <v>900</v>
      </c>
      <c r="D290" s="30">
        <f>C290</f>
        <v>900</v>
      </c>
      <c r="E290" s="30">
        <f>D290</f>
        <v>900</v>
      </c>
    </row>
    <row r="291" spans="1:5" hidden="1" outlineLevel="3">
      <c r="A291" s="29"/>
      <c r="B291" s="28" t="s">
        <v>239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240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241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242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243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244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 hidden="1" outlineLevel="3">
      <c r="A297" s="29"/>
      <c r="B297" s="28" t="s">
        <v>108</v>
      </c>
      <c r="C297" s="30">
        <v>600</v>
      </c>
      <c r="D297" s="30">
        <f>C297</f>
        <v>600</v>
      </c>
      <c r="E297" s="30">
        <f>D297</f>
        <v>600</v>
      </c>
    </row>
    <row r="298" spans="1:5" hidden="1" outlineLevel="2">
      <c r="A298" s="6">
        <v>1101</v>
      </c>
      <c r="B298" s="4" t="s">
        <v>37</v>
      </c>
      <c r="C298" s="5">
        <f>SUM(C299:C301)</f>
        <v>14807</v>
      </c>
      <c r="D298" s="5">
        <f>SUM(D299:D301)</f>
        <v>14807</v>
      </c>
      <c r="E298" s="5">
        <f>SUM(E299:E301)</f>
        <v>14807</v>
      </c>
    </row>
    <row r="299" spans="1:5" hidden="1" outlineLevel="3">
      <c r="A299" s="29"/>
      <c r="B299" s="28" t="s">
        <v>245</v>
      </c>
      <c r="C299" s="30">
        <v>3867</v>
      </c>
      <c r="D299" s="30">
        <f>C299</f>
        <v>3867</v>
      </c>
      <c r="E299" s="30">
        <f>D299</f>
        <v>3867</v>
      </c>
    </row>
    <row r="300" spans="1:5" hidden="1" outlineLevel="3">
      <c r="A300" s="29"/>
      <c r="B300" s="28" t="s">
        <v>246</v>
      </c>
      <c r="C300" s="30">
        <v>10940</v>
      </c>
      <c r="D300" s="30">
        <f t="shared" ref="D300:E301" si="21">C300</f>
        <v>10940</v>
      </c>
      <c r="E300" s="30">
        <f t="shared" si="21"/>
        <v>10940</v>
      </c>
    </row>
    <row r="301" spans="1:5" hidden="1" outlineLevel="3">
      <c r="A301" s="29"/>
      <c r="B301" s="28" t="s">
        <v>247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248</v>
      </c>
      <c r="C302" s="5">
        <f>SUM(C303:C304)</f>
        <v>1500</v>
      </c>
      <c r="D302" s="5">
        <f>SUM(D303:D304)</f>
        <v>1500</v>
      </c>
      <c r="E302" s="5">
        <f>SUM(E303:E304)</f>
        <v>1500</v>
      </c>
    </row>
    <row r="303" spans="1:5" hidden="1" outlineLevel="3">
      <c r="A303" s="29"/>
      <c r="B303" s="28" t="s">
        <v>249</v>
      </c>
      <c r="C303" s="30">
        <v>1500</v>
      </c>
      <c r="D303" s="30">
        <f>C303</f>
        <v>1500</v>
      </c>
      <c r="E303" s="30">
        <f>D303</f>
        <v>1500</v>
      </c>
    </row>
    <row r="304" spans="1:5" hidden="1" outlineLevel="3">
      <c r="A304" s="29"/>
      <c r="B304" s="28" t="s">
        <v>250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5882</v>
      </c>
      <c r="D305" s="5">
        <f>SUM(D306:D307)</f>
        <v>5882</v>
      </c>
      <c r="E305" s="5">
        <f>SUM(E306:E307)</f>
        <v>5882</v>
      </c>
    </row>
    <row r="306" spans="1:5" hidden="1" outlineLevel="3">
      <c r="A306" s="29"/>
      <c r="B306" s="28" t="s">
        <v>251</v>
      </c>
      <c r="C306" s="30">
        <v>4230</v>
      </c>
      <c r="D306" s="30">
        <f>C306</f>
        <v>4230</v>
      </c>
      <c r="E306" s="30">
        <f>D306</f>
        <v>4230</v>
      </c>
    </row>
    <row r="307" spans="1:5" hidden="1" outlineLevel="3">
      <c r="A307" s="29"/>
      <c r="B307" s="28" t="s">
        <v>252</v>
      </c>
      <c r="C307" s="30">
        <v>1652</v>
      </c>
      <c r="D307" s="30">
        <f>C307</f>
        <v>1652</v>
      </c>
      <c r="E307" s="30">
        <f>D307</f>
        <v>1652</v>
      </c>
    </row>
    <row r="308" spans="1:5" hidden="1" outlineLevel="2">
      <c r="A308" s="6">
        <v>1101</v>
      </c>
      <c r="B308" s="4" t="s">
        <v>39</v>
      </c>
      <c r="C308" s="5">
        <f>SUM(C309:C312)</f>
        <v>52882</v>
      </c>
      <c r="D308" s="5">
        <f>SUM(D309:D312)</f>
        <v>52882</v>
      </c>
      <c r="E308" s="5">
        <f>SUM(E309:E312)</f>
        <v>52882</v>
      </c>
    </row>
    <row r="309" spans="1:5" hidden="1" outlineLevel="3">
      <c r="A309" s="29"/>
      <c r="B309" s="28" t="s">
        <v>253</v>
      </c>
      <c r="C309" s="30">
        <v>36570</v>
      </c>
      <c r="D309" s="30">
        <f>C309</f>
        <v>36570</v>
      </c>
      <c r="E309" s="30">
        <f>D309</f>
        <v>36570</v>
      </c>
    </row>
    <row r="310" spans="1:5" hidden="1" outlineLevel="3">
      <c r="A310" s="29"/>
      <c r="B310" s="28" t="s">
        <v>254</v>
      </c>
      <c r="C310" s="30">
        <v>13055</v>
      </c>
      <c r="D310" s="30">
        <f t="shared" ref="D310:E312" si="22">C310</f>
        <v>13055</v>
      </c>
      <c r="E310" s="30">
        <f t="shared" si="22"/>
        <v>13055</v>
      </c>
    </row>
    <row r="311" spans="1:5" hidden="1" outlineLevel="3">
      <c r="A311" s="29"/>
      <c r="B311" s="28" t="s">
        <v>255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256</v>
      </c>
      <c r="C312" s="30">
        <v>3257</v>
      </c>
      <c r="D312" s="30">
        <f t="shared" si="22"/>
        <v>3257</v>
      </c>
      <c r="E312" s="30">
        <f t="shared" si="22"/>
        <v>3257</v>
      </c>
    </row>
    <row r="313" spans="1:5" hidden="1" outlineLevel="2">
      <c r="A313" s="6">
        <v>1101</v>
      </c>
      <c r="B313" s="4" t="s">
        <v>109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219" t="s">
        <v>598</v>
      </c>
      <c r="B314" s="22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257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215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258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245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259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249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250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235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236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260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261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262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251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252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253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254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255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256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450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449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451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217" t="s">
        <v>267</v>
      </c>
      <c r="B339" s="218"/>
      <c r="C339" s="33">
        <f>C340+C444+C482</f>
        <v>121300</v>
      </c>
      <c r="D339" s="33">
        <f>D340+D444+D482</f>
        <v>120600</v>
      </c>
      <c r="E339" s="33"/>
      <c r="G339" s="39" t="s">
        <v>588</v>
      </c>
      <c r="H339" s="41"/>
      <c r="I339" s="42"/>
      <c r="J339" s="40" t="b">
        <f>AND(H339=I339)</f>
        <v>1</v>
      </c>
    </row>
    <row r="340" spans="1:10" hidden="1" outlineLevel="1">
      <c r="A340" s="219" t="s">
        <v>268</v>
      </c>
      <c r="B340" s="220"/>
      <c r="C340" s="32">
        <f>C341+C342+C343+C344+C347+C348+C353+C356+C357+C362+C367+BG290669+C371+C372+C373+C376+C377+C378+C382+C388+C391+C392+C395+C398+C399+C404+C407+C408+C409+C412+C415+C416+C419+C420+C421+C422+C429+C443</f>
        <v>104500</v>
      </c>
      <c r="D340" s="32">
        <f>D341+D342+D343+D344+D347+D348+D353+D356+D357+D362+D367+BH290669+D371+D372+D373+D376+D377+D378+D382+D388+D391+D392+D395+D398+D399+D404+D407+D408+D409+D412+D415+D416+D419+D420+D421+D422+D429+D443</f>
        <v>104500</v>
      </c>
      <c r="E340" s="32">
        <f>E341+E342+E343+E344+E347+E348+E353+E356+E357+E362+E367+BI290669+E371+E372+E373+E376+E377+E378+E382+E388+E391+E392+E395+E398+E399+E404+E407+E408+E409+E412+E415+E416+E419+E420+E421+E422+E429+E443</f>
        <v>104500</v>
      </c>
    </row>
    <row r="341" spans="1:10" hidden="1" outlineLevel="2">
      <c r="A341" s="6">
        <v>2201</v>
      </c>
      <c r="B341" s="34" t="s">
        <v>269</v>
      </c>
      <c r="C341" s="5">
        <v>700</v>
      </c>
      <c r="D341" s="5">
        <f>C341</f>
        <v>700</v>
      </c>
      <c r="E341" s="5">
        <f>D341</f>
        <v>700</v>
      </c>
    </row>
    <row r="342" spans="1:10" hidden="1" outlineLevel="2">
      <c r="A342" s="6">
        <v>2201</v>
      </c>
      <c r="B342" s="4" t="s">
        <v>40</v>
      </c>
      <c r="C342" s="5">
        <v>800</v>
      </c>
      <c r="D342" s="5">
        <f t="shared" ref="D342:E343" si="26">C342</f>
        <v>800</v>
      </c>
      <c r="E342" s="5">
        <f t="shared" si="26"/>
        <v>800</v>
      </c>
    </row>
    <row r="343" spans="1:10" hidden="1" outlineLevel="2">
      <c r="A343" s="6">
        <v>2201</v>
      </c>
      <c r="B343" s="4" t="s">
        <v>41</v>
      </c>
      <c r="C343" s="5">
        <v>27000</v>
      </c>
      <c r="D343" s="5">
        <f t="shared" si="26"/>
        <v>27000</v>
      </c>
      <c r="E343" s="5">
        <f t="shared" si="26"/>
        <v>27000</v>
      </c>
    </row>
    <row r="344" spans="1:10" hidden="1" outlineLevel="2">
      <c r="A344" s="6">
        <v>2201</v>
      </c>
      <c r="B344" s="4" t="s">
        <v>270</v>
      </c>
      <c r="C344" s="5">
        <f>C345+C346</f>
        <v>4500</v>
      </c>
      <c r="D344" s="5">
        <f>SUM(D345:D346)</f>
        <v>4500</v>
      </c>
      <c r="E344" s="5">
        <f>SUM(E345:E346)</f>
        <v>4500</v>
      </c>
    </row>
    <row r="345" spans="1:10" hidden="1" outlineLevel="3">
      <c r="A345" s="29"/>
      <c r="B345" s="28" t="s">
        <v>271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 hidden="1" outlineLevel="3">
      <c r="A346" s="29"/>
      <c r="B346" s="28" t="s">
        <v>272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273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hidden="1" outlineLevel="2">
      <c r="A348" s="6">
        <v>2201</v>
      </c>
      <c r="B348" s="4" t="s">
        <v>274</v>
      </c>
      <c r="C348" s="5">
        <f>SUM(C349:C352)</f>
        <v>21000</v>
      </c>
      <c r="D348" s="5">
        <f>SUM(D349:D352)</f>
        <v>21000</v>
      </c>
      <c r="E348" s="5">
        <f>SUM(E349:E352)</f>
        <v>21000</v>
      </c>
    </row>
    <row r="349" spans="1:10" hidden="1" outlineLevel="3">
      <c r="A349" s="29"/>
      <c r="B349" s="28" t="s">
        <v>275</v>
      </c>
      <c r="C349" s="30">
        <v>21000</v>
      </c>
      <c r="D349" s="30">
        <f>C349</f>
        <v>21000</v>
      </c>
      <c r="E349" s="30">
        <f>D349</f>
        <v>21000</v>
      </c>
    </row>
    <row r="350" spans="1:10" hidden="1" outlineLevel="3">
      <c r="A350" s="29"/>
      <c r="B350" s="28" t="s">
        <v>276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277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278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279</v>
      </c>
      <c r="C353" s="5">
        <f>SUM(C354:C355)</f>
        <v>350</v>
      </c>
      <c r="D353" s="5">
        <f>SUM(D354:D355)</f>
        <v>350</v>
      </c>
      <c r="E353" s="5">
        <f>SUM(E354:E355)</f>
        <v>350</v>
      </c>
    </row>
    <row r="354" spans="1:5" hidden="1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hidden="1" outlineLevel="3">
      <c r="A355" s="29"/>
      <c r="B355" s="28" t="s">
        <v>280</v>
      </c>
      <c r="C355" s="30">
        <v>50</v>
      </c>
      <c r="D355" s="30">
        <f t="shared" si="29"/>
        <v>50</v>
      </c>
      <c r="E355" s="30">
        <f t="shared" si="29"/>
        <v>50</v>
      </c>
    </row>
    <row r="356" spans="1:5" hidden="1" outlineLevel="2">
      <c r="A356" s="6">
        <v>2201</v>
      </c>
      <c r="B356" s="4" t="s">
        <v>281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hidden="1" outlineLevel="2">
      <c r="A357" s="6">
        <v>2201</v>
      </c>
      <c r="B357" s="4" t="s">
        <v>282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hidden="1" outlineLevel="3">
      <c r="A358" s="29"/>
      <c r="B358" s="28" t="s">
        <v>283</v>
      </c>
      <c r="C358" s="30">
        <v>4000</v>
      </c>
      <c r="D358" s="30">
        <f>C358</f>
        <v>4000</v>
      </c>
      <c r="E358" s="30">
        <f>D358</f>
        <v>4000</v>
      </c>
    </row>
    <row r="359" spans="1:5" hidden="1" outlineLevel="3">
      <c r="A359" s="29"/>
      <c r="B359" s="28" t="s">
        <v>284</v>
      </c>
      <c r="C359" s="30">
        <v>1000</v>
      </c>
      <c r="D359" s="30">
        <f t="shared" ref="D359:E361" si="30">C359</f>
        <v>1000</v>
      </c>
      <c r="E359" s="30">
        <f t="shared" si="30"/>
        <v>1000</v>
      </c>
    </row>
    <row r="360" spans="1:5" hidden="1" outlineLevel="3">
      <c r="A360" s="29"/>
      <c r="B360" s="28" t="s">
        <v>285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286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287</v>
      </c>
      <c r="C362" s="5">
        <f>SUM(C363:C366)</f>
        <v>19500</v>
      </c>
      <c r="D362" s="5">
        <f>SUM(D363:D366)</f>
        <v>19500</v>
      </c>
      <c r="E362" s="5">
        <f>SUM(E363:E366)</f>
        <v>19500</v>
      </c>
    </row>
    <row r="363" spans="1:5" hidden="1" outlineLevel="3">
      <c r="A363" s="29"/>
      <c r="B363" s="28" t="s">
        <v>288</v>
      </c>
      <c r="C363" s="30">
        <v>1000</v>
      </c>
      <c r="D363" s="30">
        <f>C363</f>
        <v>1000</v>
      </c>
      <c r="E363" s="30">
        <f>D363</f>
        <v>1000</v>
      </c>
    </row>
    <row r="364" spans="1:5" hidden="1" outlineLevel="3">
      <c r="A364" s="29"/>
      <c r="B364" s="28" t="s">
        <v>289</v>
      </c>
      <c r="C364" s="30">
        <v>18000</v>
      </c>
      <c r="D364" s="30">
        <f t="shared" ref="D364:E366" si="31">C364</f>
        <v>18000</v>
      </c>
      <c r="E364" s="30">
        <f t="shared" si="31"/>
        <v>18000</v>
      </c>
    </row>
    <row r="365" spans="1:5" hidden="1" outlineLevel="3">
      <c r="A365" s="29"/>
      <c r="B365" s="28" t="s">
        <v>290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hidden="1" outlineLevel="3">
      <c r="A366" s="29"/>
      <c r="B366" s="28" t="s">
        <v>291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hidden="1" outlineLevel="2" collapsed="1">
      <c r="A368" s="6">
        <v>2201</v>
      </c>
      <c r="B368" s="4" t="s">
        <v>292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293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294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1000</v>
      </c>
      <c r="D371" s="5">
        <f t="shared" si="32"/>
        <v>1000</v>
      </c>
      <c r="E371" s="5">
        <f t="shared" si="32"/>
        <v>1000</v>
      </c>
    </row>
    <row r="372" spans="1:5" hidden="1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hidden="1" outlineLevel="2" collapsed="1">
      <c r="A373" s="6">
        <v>2201</v>
      </c>
      <c r="B373" s="4" t="s">
        <v>295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296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297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298</v>
      </c>
      <c r="C376" s="5">
        <v>100</v>
      </c>
      <c r="D376" s="5">
        <f t="shared" si="33"/>
        <v>100</v>
      </c>
      <c r="E376" s="5">
        <f t="shared" si="33"/>
        <v>100</v>
      </c>
    </row>
    <row r="377" spans="1:5" hidden="1" outlineLevel="2" collapsed="1">
      <c r="A377" s="6">
        <v>2201</v>
      </c>
      <c r="B377" s="4" t="s">
        <v>299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hidden="1" outlineLevel="2">
      <c r="A378" s="6">
        <v>2201</v>
      </c>
      <c r="B378" s="4" t="s">
        <v>300</v>
      </c>
      <c r="C378" s="5">
        <f>SUM(C379:C381)</f>
        <v>5800</v>
      </c>
      <c r="D378" s="5">
        <f>SUM(D379:D381)</f>
        <v>5800</v>
      </c>
      <c r="E378" s="5">
        <f>SUM(E379:E381)</f>
        <v>5800</v>
      </c>
    </row>
    <row r="379" spans="1:5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hidden="1" outlineLevel="3">
      <c r="A380" s="29"/>
      <c r="B380" s="28" t="s">
        <v>110</v>
      </c>
      <c r="C380" s="30">
        <v>1300</v>
      </c>
      <c r="D380" s="30">
        <f t="shared" ref="D380:E381" si="34">C380</f>
        <v>1300</v>
      </c>
      <c r="E380" s="30">
        <f t="shared" si="34"/>
        <v>1300</v>
      </c>
    </row>
    <row r="381" spans="1:5" hidden="1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hidden="1" outlineLevel="2">
      <c r="A382" s="6">
        <v>2201</v>
      </c>
      <c r="B382" s="4" t="s">
        <v>111</v>
      </c>
      <c r="C382" s="5">
        <f>SUM(C383:C387)</f>
        <v>5000</v>
      </c>
      <c r="D382" s="5">
        <f>SUM(D383:D387)</f>
        <v>5000</v>
      </c>
      <c r="E382" s="5">
        <f>SUM(E383:E387)</f>
        <v>5000</v>
      </c>
    </row>
    <row r="383" spans="1:5" hidden="1" outlineLevel="3">
      <c r="A383" s="29"/>
      <c r="B383" s="28" t="s">
        <v>301</v>
      </c>
      <c r="C383" s="30">
        <v>3000</v>
      </c>
      <c r="D383" s="30">
        <f>C383</f>
        <v>3000</v>
      </c>
      <c r="E383" s="30">
        <f>D383</f>
        <v>3000</v>
      </c>
    </row>
    <row r="384" spans="1:5" hidden="1" outlineLevel="3">
      <c r="A384" s="29"/>
      <c r="B384" s="28" t="s">
        <v>302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303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304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hidden="1" outlineLevel="3">
      <c r="A387" s="29"/>
      <c r="B387" s="28" t="s">
        <v>305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hidden="1" outlineLevel="2">
      <c r="A388" s="6">
        <v>2201</v>
      </c>
      <c r="B388" s="4" t="s">
        <v>306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hidden="1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hidden="1" outlineLevel="3">
      <c r="A390" s="29"/>
      <c r="B390" s="28" t="s">
        <v>307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308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309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 hidden="1" outlineLevel="3">
      <c r="A393" s="29"/>
      <c r="B393" s="28" t="s">
        <v>310</v>
      </c>
      <c r="C393" s="30">
        <v>1000</v>
      </c>
      <c r="D393" s="30">
        <f>C393</f>
        <v>1000</v>
      </c>
      <c r="E393" s="30">
        <f>D393</f>
        <v>1000</v>
      </c>
    </row>
    <row r="394" spans="1:5" hidden="1" outlineLevel="3">
      <c r="A394" s="29"/>
      <c r="B394" s="28" t="s">
        <v>311</v>
      </c>
      <c r="C394" s="30">
        <v>4000</v>
      </c>
      <c r="D394" s="30">
        <f>C394</f>
        <v>4000</v>
      </c>
      <c r="E394" s="30">
        <f>D394</f>
        <v>4000</v>
      </c>
    </row>
    <row r="395" spans="1:5" hidden="1" outlineLevel="2">
      <c r="A395" s="6">
        <v>2201</v>
      </c>
      <c r="B395" s="4" t="s">
        <v>112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312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313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314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113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315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316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317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318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319</v>
      </c>
      <c r="C404" s="5">
        <f>SUM(C405:C406)</f>
        <v>200</v>
      </c>
      <c r="D404" s="5">
        <f>SUM(D405:D406)</f>
        <v>200</v>
      </c>
      <c r="E404" s="5">
        <f>SUM(E405:E406)</f>
        <v>200</v>
      </c>
    </row>
    <row r="405" spans="1:5" hidden="1" outlineLevel="3">
      <c r="A405" s="29"/>
      <c r="B405" s="28" t="s">
        <v>320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321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 hidden="1" outlineLevel="2">
      <c r="A407" s="6">
        <v>2201</v>
      </c>
      <c r="B407" s="4" t="s">
        <v>322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323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324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114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hidden="1" outlineLevel="3" collapsed="1">
      <c r="A413" s="29"/>
      <c r="B413" s="28" t="s">
        <v>325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hidden="1" outlineLevel="3">
      <c r="A414" s="29"/>
      <c r="B414" s="28" t="s">
        <v>326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115</v>
      </c>
      <c r="C415" s="5">
        <v>550</v>
      </c>
      <c r="D415" s="5">
        <f t="shared" si="40"/>
        <v>550</v>
      </c>
      <c r="E415" s="5">
        <f t="shared" si="40"/>
        <v>550</v>
      </c>
    </row>
    <row r="416" spans="1:5" hidden="1" outlineLevel="2" collapsed="1">
      <c r="A416" s="6">
        <v>2201</v>
      </c>
      <c r="B416" s="4" t="s">
        <v>329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327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328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330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331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332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116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333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334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335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336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337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338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339</v>
      </c>
      <c r="C429" s="5">
        <f>SUM(C430:C442)</f>
        <v>2000</v>
      </c>
      <c r="D429" s="5">
        <f>SUM(D430:D442)</f>
        <v>2000</v>
      </c>
      <c r="E429" s="5">
        <f>SUM(E430:E442)</f>
        <v>2000</v>
      </c>
    </row>
    <row r="430" spans="1:5" hidden="1" outlineLevel="3">
      <c r="A430" s="29"/>
      <c r="B430" s="28" t="s">
        <v>340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341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342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343</v>
      </c>
      <c r="C433" s="30">
        <v>2000</v>
      </c>
      <c r="D433" s="30">
        <f t="shared" si="43"/>
        <v>2000</v>
      </c>
      <c r="E433" s="30">
        <f t="shared" si="43"/>
        <v>2000</v>
      </c>
    </row>
    <row r="434" spans="1:5" hidden="1" outlineLevel="3">
      <c r="A434" s="29"/>
      <c r="B434" s="28" t="s">
        <v>344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345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346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347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348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349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350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351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352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353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219" t="s">
        <v>354</v>
      </c>
      <c r="B444" s="220"/>
      <c r="C444" s="32">
        <f>C445+C454+C455+C459+C462+C463+C468+C474+C477+C480+C481+C450</f>
        <v>16800</v>
      </c>
      <c r="D444" s="32">
        <f>D445+D454+D455+D459+D462+D463+D468+D474+D477+D480+D481+D450</f>
        <v>16100</v>
      </c>
      <c r="E444" s="32">
        <f>E445+E454+E455+E459+E462+E463+E468+E474+E477+E480+E481+E450</f>
        <v>16100</v>
      </c>
    </row>
    <row r="445" spans="1:5" ht="15" hidden="1" customHeight="1" outlineLevel="2">
      <c r="A445" s="6">
        <v>2202</v>
      </c>
      <c r="B445" s="4" t="s">
        <v>355</v>
      </c>
      <c r="C445" s="5">
        <f>SUM(C446:C449)</f>
        <v>8000</v>
      </c>
      <c r="D445" s="5">
        <f>SUM(D446:D449)</f>
        <v>8000</v>
      </c>
      <c r="E445" s="5">
        <f>SUM(E446:E449)</f>
        <v>8000</v>
      </c>
    </row>
    <row r="446" spans="1:5" ht="15" hidden="1" customHeight="1" outlineLevel="3">
      <c r="A446" s="28"/>
      <c r="B446" s="28" t="s">
        <v>356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357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358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359</v>
      </c>
      <c r="C449" s="30">
        <v>8000</v>
      </c>
      <c r="D449" s="30">
        <f t="shared" si="44"/>
        <v>8000</v>
      </c>
      <c r="E449" s="30">
        <f t="shared" si="44"/>
        <v>8000</v>
      </c>
    </row>
    <row r="450" spans="1:5" ht="15" hidden="1" customHeight="1" outlineLevel="2">
      <c r="A450" s="6">
        <v>2202</v>
      </c>
      <c r="B450" s="4" t="s">
        <v>360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361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362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363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 hidden="1" outlineLevel="2">
      <c r="A455" s="6">
        <v>2202</v>
      </c>
      <c r="B455" s="4" t="s">
        <v>117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hidden="1" customHeight="1" outlineLevel="3">
      <c r="A456" s="28"/>
      <c r="B456" s="28" t="s">
        <v>364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365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hidden="1" customHeight="1" outlineLevel="3">
      <c r="A458" s="28"/>
      <c r="B458" s="28" t="s">
        <v>358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118</v>
      </c>
      <c r="C459" s="5">
        <v>700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366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367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368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369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370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371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372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373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374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375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376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377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378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379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119</v>
      </c>
      <c r="C474" s="5">
        <f>SUM(C475:C476)</f>
        <v>300</v>
      </c>
      <c r="D474" s="5">
        <f>SUM(D475:D476)</f>
        <v>300</v>
      </c>
      <c r="E474" s="5">
        <f>SUM(E475:E476)</f>
        <v>300</v>
      </c>
    </row>
    <row r="475" spans="1:5" ht="15" hidden="1" customHeight="1" outlineLevel="3">
      <c r="A475" s="28"/>
      <c r="B475" s="28" t="s">
        <v>380</v>
      </c>
      <c r="C475" s="30">
        <v>300</v>
      </c>
      <c r="D475" s="30">
        <f>C475</f>
        <v>300</v>
      </c>
      <c r="E475" s="30">
        <f>D475</f>
        <v>300</v>
      </c>
    </row>
    <row r="476" spans="1:5" ht="15" hidden="1" customHeight="1" outlineLevel="3">
      <c r="A476" s="28"/>
      <c r="B476" s="28" t="s">
        <v>381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382</v>
      </c>
      <c r="C477" s="5">
        <f>SUM(C478:C479)</f>
        <v>300</v>
      </c>
      <c r="D477" s="5">
        <f>SUM(D478:D479)</f>
        <v>300</v>
      </c>
      <c r="E477" s="5">
        <f>SUM(E478:E479)</f>
        <v>300</v>
      </c>
    </row>
    <row r="478" spans="1:5" ht="15" hidden="1" customHeight="1" outlineLevel="3">
      <c r="A478" s="28"/>
      <c r="B478" s="28" t="s">
        <v>380</v>
      </c>
      <c r="C478" s="30">
        <v>300</v>
      </c>
      <c r="D478" s="30">
        <f t="shared" ref="D478:E481" si="50">C478</f>
        <v>300</v>
      </c>
      <c r="E478" s="30">
        <f t="shared" si="50"/>
        <v>300</v>
      </c>
    </row>
    <row r="479" spans="1:5" ht="15" hidden="1" customHeight="1" outlineLevel="3">
      <c r="A479" s="28"/>
      <c r="B479" s="28" t="s">
        <v>381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383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hidden="1" outlineLevel="2" collapsed="1">
      <c r="A481" s="6">
        <v>2202</v>
      </c>
      <c r="B481" s="4" t="s">
        <v>384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219" t="s">
        <v>385</v>
      </c>
      <c r="B482" s="220"/>
      <c r="C482" s="32">
        <v>0</v>
      </c>
      <c r="D482" s="32">
        <v>0</v>
      </c>
      <c r="E482" s="32">
        <v>0</v>
      </c>
    </row>
    <row r="483" spans="1:10" collapsed="1">
      <c r="A483" s="225" t="s">
        <v>386</v>
      </c>
      <c r="B483" s="226"/>
      <c r="C483" s="35">
        <f>C484+C504+C510+C523+C529+C539+C509</f>
        <v>18700</v>
      </c>
      <c r="D483" s="35">
        <f>D484+D504+D510+D523+D529+D539+D509</f>
        <v>18700</v>
      </c>
      <c r="E483" s="35"/>
      <c r="G483" s="39" t="s">
        <v>589</v>
      </c>
      <c r="H483" s="41"/>
      <c r="I483" s="42"/>
      <c r="J483" s="40" t="b">
        <f>AND(H483=I483)</f>
        <v>1</v>
      </c>
    </row>
    <row r="484" spans="1:10" hidden="1" outlineLevel="1">
      <c r="A484" s="219" t="s">
        <v>387</v>
      </c>
      <c r="B484" s="220"/>
      <c r="C484" s="32">
        <f>C485+C486+C490+C491+C494+C497+C500+C501+C502+C503</f>
        <v>2200</v>
      </c>
      <c r="D484" s="32">
        <f>D485+D486+D490+D491+D494+D497+D500+D501+D502+D503</f>
        <v>2200</v>
      </c>
      <c r="E484" s="32">
        <f>E485+E486+E490+E491+E494+E497+E500+E501+E502+E503</f>
        <v>2200</v>
      </c>
    </row>
    <row r="485" spans="1:10" hidden="1" outlineLevel="2">
      <c r="A485" s="6">
        <v>3302</v>
      </c>
      <c r="B485" s="4" t="s">
        <v>388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389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390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391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392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393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394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395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396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397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hidden="1" customHeight="1" outlineLevel="3">
      <c r="A495" s="28"/>
      <c r="B495" s="28" t="s">
        <v>398</v>
      </c>
      <c r="C495" s="30">
        <v>200</v>
      </c>
      <c r="D495" s="30">
        <f>C495</f>
        <v>200</v>
      </c>
      <c r="E495" s="30">
        <f>D495</f>
        <v>200</v>
      </c>
    </row>
    <row r="496" spans="1:10" ht="15" hidden="1" customHeight="1" outlineLevel="3">
      <c r="A496" s="28"/>
      <c r="B496" s="28" t="s">
        <v>399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400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401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402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403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404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405</v>
      </c>
      <c r="C502" s="5">
        <v>2000</v>
      </c>
      <c r="D502" s="5">
        <f t="shared" si="52"/>
        <v>2000</v>
      </c>
      <c r="E502" s="5">
        <f t="shared" si="52"/>
        <v>2000</v>
      </c>
    </row>
    <row r="503" spans="1:12" hidden="1" outlineLevel="2">
      <c r="A503" s="6">
        <v>3302</v>
      </c>
      <c r="B503" s="4" t="s">
        <v>406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219" t="s">
        <v>407</v>
      </c>
      <c r="B504" s="220"/>
      <c r="C504" s="32">
        <f>SUM(C505:C508)</f>
        <v>500</v>
      </c>
      <c r="D504" s="32">
        <f>SUM(D505:D508)</f>
        <v>500</v>
      </c>
      <c r="E504" s="32">
        <f>SUM(E505:E508)</f>
        <v>500</v>
      </c>
    </row>
    <row r="505" spans="1:12" hidden="1" outlineLevel="2" collapsed="1">
      <c r="A505" s="6">
        <v>3303</v>
      </c>
      <c r="B505" s="4" t="s">
        <v>408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409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410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406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219" t="s">
        <v>943</v>
      </c>
      <c r="B509" s="22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219" t="s">
        <v>411</v>
      </c>
      <c r="B510" s="220"/>
      <c r="C510" s="32">
        <f>C511+C512+C513+C514+C518+C519+C520+C521+C522</f>
        <v>15500</v>
      </c>
      <c r="D510" s="32">
        <f>D511+D512+D513+D514+D518+D519+D520+D521+D522</f>
        <v>15500</v>
      </c>
      <c r="E510" s="32">
        <f>E511+E512+E513+E514+E518+E519+E520+E521+E522</f>
        <v>15500</v>
      </c>
      <c r="F510" s="51"/>
      <c r="L510" s="51"/>
    </row>
    <row r="511" spans="1:12" hidden="1" outlineLevel="2" collapsed="1">
      <c r="A511" s="6">
        <v>3305</v>
      </c>
      <c r="B511" s="4" t="s">
        <v>412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413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414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415</v>
      </c>
      <c r="C514" s="5">
        <f>SUM(C515:C517)</f>
        <v>1000</v>
      </c>
      <c r="D514" s="5">
        <f>SUM(D515:D517)</f>
        <v>1000</v>
      </c>
      <c r="E514" s="5">
        <f>SUM(E515:E517)</f>
        <v>1000</v>
      </c>
    </row>
    <row r="515" spans="1:5" ht="15" hidden="1" customHeight="1" outlineLevel="3">
      <c r="A515" s="29"/>
      <c r="B515" s="28" t="s">
        <v>416</v>
      </c>
      <c r="C515" s="30">
        <v>1000</v>
      </c>
      <c r="D515" s="30">
        <f t="shared" ref="D515:E522" si="55">C515</f>
        <v>1000</v>
      </c>
      <c r="E515" s="30">
        <f t="shared" si="55"/>
        <v>1000</v>
      </c>
    </row>
    <row r="516" spans="1:5" ht="15" hidden="1" customHeight="1" outlineLevel="3">
      <c r="A516" s="29"/>
      <c r="B516" s="28" t="s">
        <v>417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418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419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420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hidden="1" outlineLevel="2">
      <c r="A520" s="6">
        <v>3305</v>
      </c>
      <c r="B520" s="4" t="s">
        <v>421</v>
      </c>
      <c r="C520" s="5">
        <v>500</v>
      </c>
      <c r="D520" s="5">
        <f t="shared" si="55"/>
        <v>500</v>
      </c>
      <c r="E520" s="5">
        <f t="shared" si="55"/>
        <v>500</v>
      </c>
    </row>
    <row r="521" spans="1:5" hidden="1" outlineLevel="2">
      <c r="A521" s="6">
        <v>3305</v>
      </c>
      <c r="B521" s="4" t="s">
        <v>422</v>
      </c>
      <c r="C521" s="5">
        <v>13500</v>
      </c>
      <c r="D521" s="5">
        <f t="shared" si="55"/>
        <v>13500</v>
      </c>
      <c r="E521" s="5">
        <f t="shared" si="55"/>
        <v>13500</v>
      </c>
    </row>
    <row r="522" spans="1:5" hidden="1" outlineLevel="2">
      <c r="A522" s="6">
        <v>3305</v>
      </c>
      <c r="B522" s="4" t="s">
        <v>406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219" t="s">
        <v>423</v>
      </c>
      <c r="B523" s="220"/>
      <c r="C523" s="32">
        <f>SUM(C524:C528)</f>
        <v>500</v>
      </c>
      <c r="D523" s="32">
        <f>SUM(D524:D528)</f>
        <v>500</v>
      </c>
      <c r="E523" s="32">
        <f>SUM(E524:E528)</f>
        <v>500</v>
      </c>
    </row>
    <row r="524" spans="1:5" hidden="1" outlineLevel="2" collapsed="1">
      <c r="A524" s="6">
        <v>3306</v>
      </c>
      <c r="B524" s="4" t="s">
        <v>424</v>
      </c>
      <c r="C524" s="5">
        <v>500</v>
      </c>
      <c r="D524" s="5">
        <f>C524</f>
        <v>500</v>
      </c>
      <c r="E524" s="5">
        <f>D524</f>
        <v>500</v>
      </c>
    </row>
    <row r="525" spans="1:5" hidden="1" outlineLevel="2">
      <c r="A525" s="6">
        <v>3306</v>
      </c>
      <c r="B525" s="4" t="s">
        <v>425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426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427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428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219" t="s">
        <v>429</v>
      </c>
      <c r="B529" s="22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430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431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415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432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433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434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435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436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437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219" t="s">
        <v>438</v>
      </c>
      <c r="B539" s="22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440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441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439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443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444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445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223" t="s">
        <v>446</v>
      </c>
      <c r="B548" s="224"/>
      <c r="C548" s="35">
        <f>C549+C550</f>
        <v>1000</v>
      </c>
      <c r="D548" s="35">
        <f>D549+D550</f>
        <v>1000</v>
      </c>
      <c r="E548" s="35"/>
      <c r="G548" s="39" t="s">
        <v>590</v>
      </c>
      <c r="H548" s="41"/>
      <c r="I548" s="42"/>
      <c r="J548" s="40" t="b">
        <f>AND(H548=I548)</f>
        <v>1</v>
      </c>
    </row>
    <row r="549" spans="1:10" hidden="1" outlineLevel="1">
      <c r="A549" s="219" t="s">
        <v>447</v>
      </c>
      <c r="B549" s="220"/>
      <c r="C549" s="32">
        <v>1000</v>
      </c>
      <c r="D549" s="32">
        <f>C549</f>
        <v>1000</v>
      </c>
      <c r="E549" s="32">
        <f>D549</f>
        <v>1000</v>
      </c>
    </row>
    <row r="550" spans="1:10" hidden="1" outlineLevel="1">
      <c r="A550" s="219" t="s">
        <v>448</v>
      </c>
      <c r="B550" s="22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215" t="s">
        <v>452</v>
      </c>
      <c r="B551" s="216"/>
      <c r="C551" s="36">
        <f>C552</f>
        <v>29000</v>
      </c>
      <c r="D551" s="36">
        <f>D552</f>
        <v>29000</v>
      </c>
      <c r="E551" s="36"/>
      <c r="G551" s="39" t="s">
        <v>59</v>
      </c>
      <c r="H551" s="41"/>
      <c r="I551" s="42"/>
      <c r="J551" s="40" t="b">
        <f>AND(H551=I551)</f>
        <v>1</v>
      </c>
    </row>
    <row r="552" spans="1:10">
      <c r="A552" s="217" t="s">
        <v>453</v>
      </c>
      <c r="B552" s="218"/>
      <c r="C552" s="33">
        <f>C553+C557</f>
        <v>29000</v>
      </c>
      <c r="D552" s="33">
        <f>D553+D557</f>
        <v>29000</v>
      </c>
      <c r="E552" s="33"/>
      <c r="G552" s="39" t="s">
        <v>591</v>
      </c>
      <c r="H552" s="41"/>
      <c r="I552" s="42"/>
      <c r="J552" s="40" t="b">
        <f>AND(H552=I552)</f>
        <v>1</v>
      </c>
    </row>
    <row r="553" spans="1:10" hidden="1" outlineLevel="1">
      <c r="A553" s="219" t="s">
        <v>454</v>
      </c>
      <c r="B553" s="220"/>
      <c r="C553" s="32">
        <f>SUM(C554:C556)</f>
        <v>29000</v>
      </c>
      <c r="D553" s="32">
        <f>SUM(D554:D556)</f>
        <v>29000</v>
      </c>
      <c r="E553" s="32">
        <f>SUM(E554:E556)</f>
        <v>29000</v>
      </c>
    </row>
    <row r="554" spans="1:10" hidden="1" outlineLevel="2" collapsed="1">
      <c r="A554" s="6">
        <v>5500</v>
      </c>
      <c r="B554" s="4" t="s">
        <v>455</v>
      </c>
      <c r="C554" s="5">
        <v>29000</v>
      </c>
      <c r="D554" s="5">
        <f t="shared" ref="D554:E556" si="59">C554</f>
        <v>29000</v>
      </c>
      <c r="E554" s="5">
        <f t="shared" si="59"/>
        <v>29000</v>
      </c>
    </row>
    <row r="555" spans="1:10" hidden="1" outlineLevel="2" collapsed="1">
      <c r="A555" s="6">
        <v>5500</v>
      </c>
      <c r="B555" s="4" t="s">
        <v>456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457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219" t="s">
        <v>458</v>
      </c>
      <c r="B557" s="22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459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460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221" t="s">
        <v>62</v>
      </c>
      <c r="B560" s="222"/>
      <c r="C560" s="37">
        <f>C561+C717+C726</f>
        <v>353000</v>
      </c>
      <c r="D560" s="37">
        <f>D561+D717+D726</f>
        <v>348034.19999999995</v>
      </c>
      <c r="E560" s="37"/>
      <c r="G560" s="39" t="s">
        <v>62</v>
      </c>
      <c r="H560" s="41"/>
      <c r="I560" s="42"/>
      <c r="J560" s="40" t="b">
        <f>AND(H560=I560)</f>
        <v>1</v>
      </c>
    </row>
    <row r="561" spans="1:10">
      <c r="A561" s="215" t="s">
        <v>461</v>
      </c>
      <c r="B561" s="216"/>
      <c r="C561" s="36">
        <f>C562+C639+C643+C646</f>
        <v>300801.64899999998</v>
      </c>
      <c r="D561" s="36">
        <f>D562+D639+D643+D646</f>
        <v>300801.64899999998</v>
      </c>
      <c r="E561" s="36"/>
      <c r="G561" s="39" t="s">
        <v>61</v>
      </c>
      <c r="H561" s="41"/>
      <c r="I561" s="42"/>
      <c r="J561" s="40" t="b">
        <f>AND(H561=I561)</f>
        <v>1</v>
      </c>
    </row>
    <row r="562" spans="1:10">
      <c r="A562" s="217" t="s">
        <v>462</v>
      </c>
      <c r="B562" s="218"/>
      <c r="C562" s="38">
        <f>C563+C568+C569+C570+C577+C578+C582+C585+C586+C587+C588+C593+C596+C600+C604+C611+C617+C629</f>
        <v>300801.64899999998</v>
      </c>
      <c r="D562" s="38">
        <f>D563+D568+D569+D570+D577+D578+D582+D585+D586+D587+D588+D593+D596+D600+D604+D611+D617+D629</f>
        <v>300801.64899999998</v>
      </c>
      <c r="E562" s="38"/>
      <c r="G562" s="39" t="s">
        <v>592</v>
      </c>
      <c r="H562" s="41"/>
      <c r="I562" s="42"/>
      <c r="J562" s="40" t="b">
        <f>AND(H562=I562)</f>
        <v>1</v>
      </c>
    </row>
    <row r="563" spans="1:10" hidden="1" outlineLevel="1">
      <c r="A563" s="219" t="s">
        <v>463</v>
      </c>
      <c r="B563" s="220"/>
      <c r="C563" s="32">
        <f>SUM(C564:C567)</f>
        <v>9700</v>
      </c>
      <c r="D563" s="32">
        <f>SUM(D564:D567)</f>
        <v>9700</v>
      </c>
      <c r="E563" s="32">
        <f>SUM(E564:E567)</f>
        <v>9700</v>
      </c>
    </row>
    <row r="564" spans="1:10" hidden="1" outlineLevel="2">
      <c r="A564" s="7">
        <v>6600</v>
      </c>
      <c r="B564" s="4" t="s">
        <v>465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466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467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468</v>
      </c>
      <c r="C567" s="5">
        <v>9700</v>
      </c>
      <c r="D567" s="5">
        <f t="shared" si="60"/>
        <v>9700</v>
      </c>
      <c r="E567" s="5">
        <f t="shared" si="60"/>
        <v>9700</v>
      </c>
    </row>
    <row r="568" spans="1:10" hidden="1" outlineLevel="1">
      <c r="A568" s="219" t="s">
        <v>464</v>
      </c>
      <c r="B568" s="22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219" t="s">
        <v>469</v>
      </c>
      <c r="B569" s="22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219" t="s">
        <v>470</v>
      </c>
      <c r="B570" s="220"/>
      <c r="C570" s="32">
        <f>SUM(C571:C576)</f>
        <v>10354.579</v>
      </c>
      <c r="D570" s="32">
        <f>SUM(D571:D576)</f>
        <v>10354.579</v>
      </c>
      <c r="E570" s="32">
        <f>SUM(E571:E576)</f>
        <v>10354.579</v>
      </c>
    </row>
    <row r="571" spans="1:10" hidden="1" outlineLevel="2">
      <c r="A571" s="7">
        <v>6603</v>
      </c>
      <c r="B571" s="4" t="s">
        <v>471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472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473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474</v>
      </c>
      <c r="C574" s="5">
        <v>10354.579</v>
      </c>
      <c r="D574" s="5">
        <f t="shared" si="61"/>
        <v>10354.579</v>
      </c>
      <c r="E574" s="5">
        <f t="shared" si="61"/>
        <v>10354.579</v>
      </c>
    </row>
    <row r="575" spans="1:10" hidden="1" outlineLevel="2">
      <c r="A575" s="7">
        <v>6603</v>
      </c>
      <c r="B575" s="4" t="s">
        <v>475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476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219" t="s">
        <v>477</v>
      </c>
      <c r="B577" s="22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219" t="s">
        <v>478</v>
      </c>
      <c r="B578" s="220"/>
      <c r="C578" s="32">
        <f>SUM(C579:C581)</f>
        <v>2000</v>
      </c>
      <c r="D578" s="32">
        <f>SUM(D579:D581)</f>
        <v>2000</v>
      </c>
      <c r="E578" s="32">
        <f>SUM(E579:E581)</f>
        <v>2000</v>
      </c>
    </row>
    <row r="579" spans="1:5" hidden="1" outlineLevel="2">
      <c r="A579" s="7">
        <v>6605</v>
      </c>
      <c r="B579" s="4" t="s">
        <v>479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480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481</v>
      </c>
      <c r="C581" s="5">
        <v>2000</v>
      </c>
      <c r="D581" s="5">
        <f t="shared" si="62"/>
        <v>2000</v>
      </c>
      <c r="E581" s="5">
        <f t="shared" si="62"/>
        <v>2000</v>
      </c>
    </row>
    <row r="582" spans="1:5" hidden="1" outlineLevel="1">
      <c r="A582" s="219" t="s">
        <v>482</v>
      </c>
      <c r="B582" s="220"/>
      <c r="C582" s="32">
        <f>SUM(C583:C584)</f>
        <v>171747.07</v>
      </c>
      <c r="D582" s="32">
        <f>SUM(D583:D584)</f>
        <v>171747.07</v>
      </c>
      <c r="E582" s="32">
        <f>SUM(E583:E584)</f>
        <v>171747.07</v>
      </c>
    </row>
    <row r="583" spans="1:5" hidden="1" outlineLevel="2">
      <c r="A583" s="7">
        <v>6606</v>
      </c>
      <c r="B583" s="4" t="s">
        <v>483</v>
      </c>
      <c r="C583" s="5">
        <v>171747.07</v>
      </c>
      <c r="D583" s="5">
        <f t="shared" ref="D583:E587" si="63">C583</f>
        <v>171747.07</v>
      </c>
      <c r="E583" s="5">
        <f t="shared" si="63"/>
        <v>171747.07</v>
      </c>
    </row>
    <row r="584" spans="1:5" hidden="1" outlineLevel="2">
      <c r="A584" s="7">
        <v>6606</v>
      </c>
      <c r="B584" s="4" t="s">
        <v>484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219" t="s">
        <v>485</v>
      </c>
      <c r="B585" s="22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219" t="s">
        <v>486</v>
      </c>
      <c r="B586" s="220"/>
      <c r="C586" s="32">
        <v>2000</v>
      </c>
      <c r="D586" s="32">
        <f t="shared" si="63"/>
        <v>2000</v>
      </c>
      <c r="E586" s="32">
        <f t="shared" si="63"/>
        <v>2000</v>
      </c>
    </row>
    <row r="587" spans="1:5" hidden="1" outlineLevel="1" collapsed="1">
      <c r="A587" s="219" t="s">
        <v>487</v>
      </c>
      <c r="B587" s="22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219" t="s">
        <v>488</v>
      </c>
      <c r="B588" s="220"/>
      <c r="C588" s="32">
        <f>SUM(C589:C592)</f>
        <v>3000</v>
      </c>
      <c r="D588" s="32">
        <f>SUM(D589:D592)</f>
        <v>3000</v>
      </c>
      <c r="E588" s="32">
        <f>SUM(E589:E592)</f>
        <v>3000</v>
      </c>
    </row>
    <row r="589" spans="1:5" hidden="1" outlineLevel="2">
      <c r="A589" s="7">
        <v>6610</v>
      </c>
      <c r="B589" s="4" t="s">
        <v>489</v>
      </c>
      <c r="C589" s="5">
        <v>3000</v>
      </c>
      <c r="D589" s="5">
        <f>C589</f>
        <v>3000</v>
      </c>
      <c r="E589" s="5">
        <f>D589</f>
        <v>3000</v>
      </c>
    </row>
    <row r="590" spans="1:5" hidden="1" outlineLevel="2">
      <c r="A590" s="7">
        <v>6610</v>
      </c>
      <c r="B590" s="4" t="s">
        <v>490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491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492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219" t="s">
        <v>495</v>
      </c>
      <c r="B593" s="22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493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494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219" t="s">
        <v>499</v>
      </c>
      <c r="B596" s="22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496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497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498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219" t="s">
        <v>500</v>
      </c>
      <c r="B600" s="220"/>
      <c r="C600" s="32">
        <f>SUM(C601:C603)</f>
        <v>51000</v>
      </c>
      <c r="D600" s="32">
        <f>SUM(D601:D603)</f>
        <v>51000</v>
      </c>
      <c r="E600" s="32">
        <f>SUM(E601:E603)</f>
        <v>51000</v>
      </c>
    </row>
    <row r="601" spans="1:5" hidden="1" outlineLevel="2">
      <c r="A601" s="7">
        <v>6613</v>
      </c>
      <c r="B601" s="4" t="s">
        <v>501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502</v>
      </c>
      <c r="C602" s="5">
        <v>51000</v>
      </c>
      <c r="D602" s="5">
        <f t="shared" si="66"/>
        <v>51000</v>
      </c>
      <c r="E602" s="5">
        <f t="shared" si="66"/>
        <v>51000</v>
      </c>
    </row>
    <row r="603" spans="1:5" hidden="1" outlineLevel="2">
      <c r="A603" s="7">
        <v>6613</v>
      </c>
      <c r="B603" s="4" t="s">
        <v>498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219" t="s">
        <v>503</v>
      </c>
      <c r="B604" s="22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504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505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506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507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508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509</v>
      </c>
      <c r="C610" s="5"/>
      <c r="D610" s="5">
        <f t="shared" si="67"/>
        <v>0</v>
      </c>
      <c r="E610" s="5">
        <f t="shared" si="67"/>
        <v>0</v>
      </c>
    </row>
    <row r="611" spans="1:5" hidden="1" outlineLevel="1">
      <c r="A611" s="219" t="s">
        <v>510</v>
      </c>
      <c r="B611" s="220"/>
      <c r="C611" s="32">
        <f>SUM(C612:C616)</f>
        <v>30000</v>
      </c>
      <c r="D611" s="32">
        <f>SUM(D612:D616)</f>
        <v>30000</v>
      </c>
      <c r="E611" s="32">
        <f>SUM(E612:E616)</f>
        <v>30000</v>
      </c>
    </row>
    <row r="612" spans="1:5" hidden="1" outlineLevel="2">
      <c r="A612" s="7">
        <v>6615</v>
      </c>
      <c r="B612" s="4" t="s">
        <v>511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512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513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514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515</v>
      </c>
      <c r="C616" s="5">
        <v>30000</v>
      </c>
      <c r="D616" s="5">
        <f t="shared" si="68"/>
        <v>30000</v>
      </c>
      <c r="E616" s="5">
        <f t="shared" si="68"/>
        <v>30000</v>
      </c>
    </row>
    <row r="617" spans="1:5" hidden="1" outlineLevel="1">
      <c r="A617" s="219" t="s">
        <v>516</v>
      </c>
      <c r="B617" s="220"/>
      <c r="C617" s="32">
        <f>SUM(C618:C628)</f>
        <v>21000</v>
      </c>
      <c r="D617" s="32">
        <f>SUM(D618:D628)</f>
        <v>21000</v>
      </c>
      <c r="E617" s="32">
        <f>SUM(E618:E628)</f>
        <v>21000</v>
      </c>
    </row>
    <row r="618" spans="1:5" hidden="1" outlineLevel="2">
      <c r="A618" s="7">
        <v>6616</v>
      </c>
      <c r="B618" s="4" t="s">
        <v>517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518</v>
      </c>
      <c r="C619" s="5">
        <v>21000</v>
      </c>
      <c r="D619" s="5">
        <f t="shared" ref="D619:E628" si="69">C619</f>
        <v>21000</v>
      </c>
      <c r="E619" s="5">
        <f t="shared" si="69"/>
        <v>21000</v>
      </c>
    </row>
    <row r="620" spans="1:5" hidden="1" outlineLevel="2">
      <c r="A620" s="7">
        <v>6616</v>
      </c>
      <c r="B620" s="4" t="s">
        <v>519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520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521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522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523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524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525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526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527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219" t="s">
        <v>528</v>
      </c>
      <c r="B629" s="22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529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530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531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532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533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534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535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536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537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217" t="s">
        <v>538</v>
      </c>
      <c r="B639" s="218"/>
      <c r="C639" s="38">
        <f>C640+C641+C642</f>
        <v>0</v>
      </c>
      <c r="D639" s="38">
        <f>D640+D641+D642</f>
        <v>0</v>
      </c>
      <c r="E639" s="38"/>
      <c r="G639" s="39" t="s">
        <v>593</v>
      </c>
      <c r="H639" s="41"/>
      <c r="I639" s="42"/>
      <c r="J639" s="40" t="b">
        <f>AND(H639=I639)</f>
        <v>1</v>
      </c>
    </row>
    <row r="640" spans="1:10" hidden="1" outlineLevel="1">
      <c r="A640" s="219" t="s">
        <v>539</v>
      </c>
      <c r="B640" s="22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219" t="s">
        <v>540</v>
      </c>
      <c r="B641" s="22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219" t="s">
        <v>541</v>
      </c>
      <c r="B642" s="22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217" t="s">
        <v>542</v>
      </c>
      <c r="B643" s="218"/>
      <c r="C643" s="38">
        <f>C644+C645</f>
        <v>0</v>
      </c>
      <c r="D643" s="38">
        <f>D644+D645</f>
        <v>0</v>
      </c>
      <c r="E643" s="38"/>
      <c r="G643" s="39" t="s">
        <v>594</v>
      </c>
      <c r="H643" s="41"/>
      <c r="I643" s="42"/>
      <c r="J643" s="40" t="b">
        <f>AND(H643=I643)</f>
        <v>1</v>
      </c>
    </row>
    <row r="644" spans="1:10" hidden="1" outlineLevel="1">
      <c r="A644" s="219" t="s">
        <v>543</v>
      </c>
      <c r="B644" s="22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219" t="s">
        <v>544</v>
      </c>
      <c r="B645" s="22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217" t="s">
        <v>545</v>
      </c>
      <c r="B646" s="21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/>
      <c r="G646" s="39" t="s">
        <v>595</v>
      </c>
      <c r="H646" s="41"/>
      <c r="I646" s="42"/>
      <c r="J646" s="40" t="b">
        <f>AND(H646=I646)</f>
        <v>1</v>
      </c>
    </row>
    <row r="647" spans="1:10" hidden="1" outlineLevel="1">
      <c r="A647" s="219" t="s">
        <v>546</v>
      </c>
      <c r="B647" s="22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465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466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467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468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219" t="s">
        <v>547</v>
      </c>
      <c r="B652" s="22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219" t="s">
        <v>548</v>
      </c>
      <c r="B653" s="22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219" t="s">
        <v>549</v>
      </c>
      <c r="B654" s="22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471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472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473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474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475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476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219" t="s">
        <v>550</v>
      </c>
      <c r="B661" s="22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219" t="s">
        <v>551</v>
      </c>
      <c r="B662" s="22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479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480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481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219" t="s">
        <v>552</v>
      </c>
      <c r="B666" s="22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483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484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219" t="s">
        <v>553</v>
      </c>
      <c r="B669" s="22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219" t="s">
        <v>554</v>
      </c>
      <c r="B670" s="22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219" t="s">
        <v>555</v>
      </c>
      <c r="B671" s="22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219" t="s">
        <v>556</v>
      </c>
      <c r="B672" s="22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489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490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491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492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219" t="s">
        <v>557</v>
      </c>
      <c r="B677" s="22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493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494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219" t="s">
        <v>558</v>
      </c>
      <c r="B680" s="22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496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497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498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219" t="s">
        <v>559</v>
      </c>
      <c r="B684" s="22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501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502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498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219" t="s">
        <v>560</v>
      </c>
      <c r="B688" s="22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504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505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506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507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508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509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219" t="s">
        <v>561</v>
      </c>
      <c r="B695" s="22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511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512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513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514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515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219" t="s">
        <v>562</v>
      </c>
      <c r="B701" s="22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517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518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519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520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521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522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523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524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525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526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527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219" t="s">
        <v>563</v>
      </c>
      <c r="B713" s="22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219" t="s">
        <v>564</v>
      </c>
      <c r="B714" s="22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219" t="s">
        <v>565</v>
      </c>
      <c r="B715" s="22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219" t="s">
        <v>566</v>
      </c>
      <c r="B716" s="22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215" t="s">
        <v>567</v>
      </c>
      <c r="B717" s="216"/>
      <c r="C717" s="36">
        <f>C718</f>
        <v>42200</v>
      </c>
      <c r="D717" s="36">
        <f>D718</f>
        <v>42200</v>
      </c>
      <c r="E717" s="36"/>
      <c r="G717" s="39" t="s">
        <v>66</v>
      </c>
      <c r="H717" s="41"/>
      <c r="I717" s="42"/>
      <c r="J717" s="40" t="b">
        <f>AND(H717=I717)</f>
        <v>1</v>
      </c>
    </row>
    <row r="718" spans="1:10">
      <c r="A718" s="217" t="s">
        <v>568</v>
      </c>
      <c r="B718" s="218"/>
      <c r="C718" s="33">
        <f>C719+C723</f>
        <v>42200</v>
      </c>
      <c r="D718" s="33">
        <f>D719+D723</f>
        <v>42200</v>
      </c>
      <c r="E718" s="33"/>
      <c r="G718" s="39" t="s">
        <v>596</v>
      </c>
      <c r="H718" s="41"/>
      <c r="I718" s="42"/>
      <c r="J718" s="40" t="b">
        <f>AND(H718=I718)</f>
        <v>1</v>
      </c>
    </row>
    <row r="719" spans="1:10" hidden="1" outlineLevel="1" collapsed="1">
      <c r="A719" s="213" t="s">
        <v>848</v>
      </c>
      <c r="B719" s="214"/>
      <c r="C719" s="31">
        <f>SUM(C720:C722)</f>
        <v>42200</v>
      </c>
      <c r="D719" s="31">
        <f>SUM(D720:D722)</f>
        <v>42200</v>
      </c>
      <c r="E719" s="31">
        <f>SUM(E720:E722)</f>
        <v>42200</v>
      </c>
    </row>
    <row r="720" spans="1:10" ht="15" hidden="1" customHeight="1" outlineLevel="2">
      <c r="A720" s="6">
        <v>10950</v>
      </c>
      <c r="B720" s="4" t="s">
        <v>569</v>
      </c>
      <c r="C720" s="5">
        <v>42200</v>
      </c>
      <c r="D720" s="5">
        <f>C720</f>
        <v>42200</v>
      </c>
      <c r="E720" s="5">
        <f>D720</f>
        <v>42200</v>
      </c>
    </row>
    <row r="721" spans="1:10" ht="15" hidden="1" customHeight="1" outlineLevel="2">
      <c r="A721" s="6">
        <v>10950</v>
      </c>
      <c r="B721" s="4" t="s">
        <v>570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571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213" t="s">
        <v>847</v>
      </c>
      <c r="B723" s="21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572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573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215" t="s">
        <v>574</v>
      </c>
      <c r="B726" s="216"/>
      <c r="C726" s="36">
        <f>C727</f>
        <v>9998.3510000000006</v>
      </c>
      <c r="D726" s="36">
        <f>D727</f>
        <v>5032.5510000000004</v>
      </c>
      <c r="E726" s="36"/>
      <c r="G726" s="39" t="s">
        <v>213</v>
      </c>
      <c r="H726" s="41"/>
      <c r="I726" s="42"/>
      <c r="J726" s="40" t="b">
        <f>AND(H726=I726)</f>
        <v>1</v>
      </c>
    </row>
    <row r="727" spans="1:10">
      <c r="A727" s="217" t="s">
        <v>585</v>
      </c>
      <c r="B727" s="218"/>
      <c r="C727" s="33">
        <f>C728+C731+C734+C740+C742+C744+C751+C756+C761+C766+C768+C772+C778</f>
        <v>9998.3510000000006</v>
      </c>
      <c r="D727" s="33">
        <f>D728+D731+D734+D740+D742+D744+D751+D756+D761+D766+D768+D772+D778</f>
        <v>5032.5510000000004</v>
      </c>
      <c r="E727" s="33"/>
      <c r="G727" s="39" t="s">
        <v>597</v>
      </c>
      <c r="H727" s="41"/>
      <c r="I727" s="42"/>
      <c r="J727" s="40" t="b">
        <f>AND(H727=I727)</f>
        <v>1</v>
      </c>
    </row>
    <row r="728" spans="1:10" hidden="1" outlineLevel="1">
      <c r="A728" s="213" t="s">
        <v>846</v>
      </c>
      <c r="B728" s="21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824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834</v>
      </c>
      <c r="C730" s="5"/>
      <c r="D730" s="5">
        <f>C730</f>
        <v>0</v>
      </c>
      <c r="E730" s="5">
        <f>D730</f>
        <v>0</v>
      </c>
    </row>
    <row r="731" spans="1:10" hidden="1" outlineLevel="1">
      <c r="A731" s="213" t="s">
        <v>845</v>
      </c>
      <c r="B731" s="21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819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844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213" t="s">
        <v>843</v>
      </c>
      <c r="B734" s="214"/>
      <c r="C734" s="31">
        <f>C735+C738+C739</f>
        <v>4965.8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837</v>
      </c>
      <c r="C735" s="5">
        <v>4965.8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842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841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824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834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213" t="s">
        <v>840</v>
      </c>
      <c r="B740" s="21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834</v>
      </c>
      <c r="C741" s="5"/>
      <c r="D741" s="5">
        <f>C741</f>
        <v>0</v>
      </c>
      <c r="E741" s="5">
        <f>D741</f>
        <v>0</v>
      </c>
    </row>
    <row r="742" spans="1:5" hidden="1" outlineLevel="1">
      <c r="A742" s="213" t="s">
        <v>839</v>
      </c>
      <c r="B742" s="21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824</v>
      </c>
      <c r="C743" s="5"/>
      <c r="D743" s="5">
        <f>C743</f>
        <v>0</v>
      </c>
      <c r="E743" s="5">
        <f>D743</f>
        <v>0</v>
      </c>
    </row>
    <row r="744" spans="1:5" hidden="1" outlineLevel="1">
      <c r="A744" s="213" t="s">
        <v>838</v>
      </c>
      <c r="B744" s="21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837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836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819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835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824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834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213" t="s">
        <v>833</v>
      </c>
      <c r="B751" s="21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819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832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hidden="1" outlineLevel="3">
      <c r="A754" s="126"/>
      <c r="B754" s="125" t="s">
        <v>818</v>
      </c>
      <c r="C754" s="124"/>
      <c r="D754" s="124">
        <f t="shared" si="87"/>
        <v>0</v>
      </c>
      <c r="E754" s="124">
        <f t="shared" si="87"/>
        <v>0</v>
      </c>
    </row>
    <row r="755" spans="1:5" hidden="1" outlineLevel="2">
      <c r="A755" s="6">
        <v>3</v>
      </c>
      <c r="B755" s="4" t="s">
        <v>824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213" t="s">
        <v>831</v>
      </c>
      <c r="B756" s="21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819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830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829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828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213" t="s">
        <v>827</v>
      </c>
      <c r="B761" s="21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819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826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816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824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213" t="s">
        <v>825</v>
      </c>
      <c r="B766" s="21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824</v>
      </c>
      <c r="C767" s="5"/>
      <c r="D767" s="5">
        <f>C767</f>
        <v>0</v>
      </c>
      <c r="E767" s="5">
        <f>D767</f>
        <v>0</v>
      </c>
    </row>
    <row r="768" spans="1:5" hidden="1" outlineLevel="1">
      <c r="A768" s="213" t="s">
        <v>823</v>
      </c>
      <c r="B768" s="21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819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822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821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213" t="s">
        <v>820</v>
      </c>
      <c r="B772" s="21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819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818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817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816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815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213" t="s">
        <v>814</v>
      </c>
      <c r="B778" s="214"/>
      <c r="C778" s="31">
        <f>C779</f>
        <v>5032.5510000000004</v>
      </c>
      <c r="D778" s="31">
        <f>D779</f>
        <v>5032.5510000000004</v>
      </c>
      <c r="E778" s="31">
        <f>E779</f>
        <v>5032.5510000000004</v>
      </c>
    </row>
    <row r="779" spans="1:5" hidden="1" outlineLevel="2">
      <c r="A779" s="6"/>
      <c r="B779" s="4" t="s">
        <v>813</v>
      </c>
      <c r="C779" s="5">
        <v>5032.5510000000004</v>
      </c>
      <c r="D779" s="5">
        <f>C779</f>
        <v>5032.5510000000004</v>
      </c>
      <c r="E779" s="5">
        <f>D779</f>
        <v>5032.5510000000004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5" sqref="B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63" t="s">
        <v>928</v>
      </c>
      <c r="B1" s="264"/>
      <c r="C1" s="264"/>
      <c r="D1" s="265"/>
    </row>
    <row r="2" spans="1:4">
      <c r="A2" s="266"/>
      <c r="B2" s="267"/>
      <c r="C2" s="267"/>
      <c r="D2" s="268"/>
    </row>
    <row r="3" spans="1:4">
      <c r="A3" s="153"/>
      <c r="B3" s="154" t="s">
        <v>929</v>
      </c>
      <c r="C3" s="155" t="s">
        <v>930</v>
      </c>
      <c r="D3" s="269" t="s">
        <v>931</v>
      </c>
    </row>
    <row r="4" spans="1:4">
      <c r="A4" s="156" t="s">
        <v>932</v>
      </c>
      <c r="B4" s="148" t="s">
        <v>933</v>
      </c>
      <c r="C4" s="148" t="s">
        <v>934</v>
      </c>
      <c r="D4" s="270"/>
    </row>
    <row r="5" spans="1:4">
      <c r="A5" s="148" t="s">
        <v>935</v>
      </c>
      <c r="B5" s="28" t="s">
        <v>1068</v>
      </c>
      <c r="C5" s="28">
        <f>C6</f>
        <v>0</v>
      </c>
      <c r="D5" s="28">
        <f>D6</f>
        <v>0</v>
      </c>
    </row>
    <row r="6" spans="1:4">
      <c r="A6" s="157" t="s">
        <v>936</v>
      </c>
      <c r="B6" s="10"/>
      <c r="C6" s="10"/>
      <c r="D6" s="10"/>
    </row>
    <row r="7" spans="1:4">
      <c r="A7" s="148" t="s">
        <v>937</v>
      </c>
      <c r="B7" s="211">
        <v>61020000</v>
      </c>
      <c r="C7" s="210">
        <v>1616.7</v>
      </c>
      <c r="D7" s="210">
        <v>59403.3</v>
      </c>
    </row>
    <row r="8" spans="1:4">
      <c r="A8" s="157" t="s">
        <v>938</v>
      </c>
      <c r="B8" s="10"/>
      <c r="C8" s="10"/>
      <c r="D8" s="10"/>
    </row>
    <row r="9" spans="1:4">
      <c r="A9" s="148" t="s">
        <v>939</v>
      </c>
      <c r="B9" s="158">
        <f>B8+B6</f>
        <v>0</v>
      </c>
      <c r="C9" s="158">
        <f>C8+C6</f>
        <v>0</v>
      </c>
      <c r="D9" s="158">
        <f>D8+D6</f>
        <v>0</v>
      </c>
    </row>
    <row r="10" spans="1:4">
      <c r="A10" s="157" t="s">
        <v>940</v>
      </c>
      <c r="B10" s="10"/>
      <c r="C10" s="10"/>
      <c r="D10" s="10"/>
    </row>
    <row r="11" spans="1:4">
      <c r="A11" s="148" t="s">
        <v>941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" zoomScale="130" zoomScaleNormal="130" workbookViewId="0">
      <selection activeCell="C3" sqref="C3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785</v>
      </c>
      <c r="B1" s="134" t="s">
        <v>862</v>
      </c>
      <c r="C1" s="114" t="s">
        <v>787</v>
      </c>
      <c r="D1" s="114" t="s">
        <v>788</v>
      </c>
    </row>
    <row r="2" spans="1:4" customFormat="1">
      <c r="A2" s="102" t="s">
        <v>863</v>
      </c>
      <c r="B2" s="135"/>
      <c r="C2" s="96"/>
      <c r="D2" s="96"/>
    </row>
    <row r="3" spans="1:4" customFormat="1">
      <c r="A3" s="102" t="s">
        <v>864</v>
      </c>
      <c r="B3" s="135"/>
      <c r="C3" s="96"/>
      <c r="D3" s="96"/>
    </row>
    <row r="4" spans="1:4" customFormat="1">
      <c r="A4" s="102"/>
      <c r="B4" s="135" t="s">
        <v>865</v>
      </c>
      <c r="C4" s="96"/>
      <c r="D4" s="96"/>
    </row>
    <row r="5" spans="1:4" customFormat="1">
      <c r="A5" s="105"/>
      <c r="B5" s="135" t="s">
        <v>866</v>
      </c>
      <c r="C5" s="105"/>
      <c r="D5" s="105"/>
    </row>
    <row r="6" spans="1:4" customFormat="1">
      <c r="A6" s="136"/>
      <c r="B6" s="106" t="s">
        <v>867</v>
      </c>
      <c r="C6" s="96"/>
      <c r="D6" s="96"/>
    </row>
    <row r="7" spans="1:4" customFormat="1">
      <c r="A7" s="105"/>
      <c r="B7" s="102" t="s">
        <v>868</v>
      </c>
      <c r="C7" s="96"/>
      <c r="D7" s="96"/>
    </row>
    <row r="8" spans="1:4" customFormat="1">
      <c r="A8" s="102"/>
      <c r="B8" s="102" t="s">
        <v>869</v>
      </c>
      <c r="C8" s="96"/>
      <c r="D8" s="96"/>
    </row>
    <row r="9" spans="1:4" customFormat="1">
      <c r="A9" s="102"/>
      <c r="B9" s="102" t="s">
        <v>870</v>
      </c>
      <c r="C9" s="105"/>
      <c r="D9" s="96"/>
    </row>
    <row r="10" spans="1:4" customFormat="1">
      <c r="A10" s="105"/>
      <c r="B10" s="136" t="s">
        <v>871</v>
      </c>
      <c r="C10" s="96"/>
      <c r="D10" s="96"/>
    </row>
    <row r="11" spans="1:4" customFormat="1">
      <c r="A11" s="136"/>
      <c r="B11" s="102"/>
      <c r="C11" s="135" t="s">
        <v>872</v>
      </c>
      <c r="D11" s="96"/>
    </row>
    <row r="12" spans="1:4" customFormat="1">
      <c r="A12" s="105"/>
      <c r="B12" s="136"/>
      <c r="C12" s="96"/>
      <c r="D12" s="135" t="s">
        <v>873</v>
      </c>
    </row>
    <row r="13" spans="1:4" customFormat="1">
      <c r="A13" s="105"/>
      <c r="B13" s="102"/>
      <c r="C13" s="96"/>
      <c r="D13" s="135" t="s">
        <v>874</v>
      </c>
    </row>
    <row r="14" spans="1:4" customFormat="1">
      <c r="A14" s="102"/>
      <c r="B14" s="105"/>
      <c r="C14" s="96"/>
      <c r="D14" s="135" t="s">
        <v>875</v>
      </c>
    </row>
    <row r="15" spans="1:4" customFormat="1">
      <c r="A15" s="105"/>
      <c r="B15" s="102"/>
      <c r="C15" s="96"/>
      <c r="D15" s="135" t="s">
        <v>876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877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878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879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882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883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884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885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886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887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888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889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890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891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892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893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894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895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896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R1" sqref="R1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B4" sqref="B4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71" t="s">
        <v>68</v>
      </c>
      <c r="B1" s="271" t="s">
        <v>790</v>
      </c>
      <c r="C1" s="271" t="s">
        <v>791</v>
      </c>
      <c r="D1" s="272" t="s">
        <v>789</v>
      </c>
      <c r="E1" s="271" t="s">
        <v>736</v>
      </c>
      <c r="F1" s="271"/>
      <c r="G1" s="271"/>
      <c r="H1" s="271"/>
      <c r="I1" s="271" t="s">
        <v>796</v>
      </c>
    </row>
    <row r="2" spans="1:9" s="113" customFormat="1" ht="23.25" customHeight="1">
      <c r="A2" s="271"/>
      <c r="B2" s="271"/>
      <c r="C2" s="271"/>
      <c r="D2" s="273"/>
      <c r="E2" s="114" t="s">
        <v>785</v>
      </c>
      <c r="F2" s="114" t="s">
        <v>786</v>
      </c>
      <c r="G2" s="114" t="s">
        <v>787</v>
      </c>
      <c r="H2" s="114" t="s">
        <v>788</v>
      </c>
      <c r="I2" s="271"/>
    </row>
    <row r="3" spans="1:9" s="113" customFormat="1">
      <c r="A3" s="137" t="s">
        <v>994</v>
      </c>
      <c r="B3" s="101" t="s">
        <v>659</v>
      </c>
      <c r="C3" s="101">
        <v>3</v>
      </c>
      <c r="D3" s="101"/>
      <c r="E3" s="102"/>
      <c r="F3" s="96"/>
      <c r="G3" s="96"/>
      <c r="H3" s="96"/>
      <c r="I3" s="101"/>
    </row>
    <row r="4" spans="1:9" s="113" customFormat="1">
      <c r="A4" s="103" t="s">
        <v>995</v>
      </c>
      <c r="B4" s="201"/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996</v>
      </c>
      <c r="B5" s="103" t="s">
        <v>686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997</v>
      </c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998</v>
      </c>
      <c r="B7" s="104" t="s">
        <v>689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999</v>
      </c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1000</v>
      </c>
      <c r="B9" s="103" t="s">
        <v>675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1001</v>
      </c>
      <c r="B10" s="103" t="s">
        <v>688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1002</v>
      </c>
      <c r="B11" s="103" t="s">
        <v>675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20" zoomScale="120" zoomScaleNormal="120" workbookViewId="0">
      <selection activeCell="A37" sqref="A37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71" t="s">
        <v>68</v>
      </c>
      <c r="B1" s="271" t="s">
        <v>790</v>
      </c>
      <c r="C1" s="271" t="s">
        <v>792</v>
      </c>
      <c r="D1" s="271" t="s">
        <v>796</v>
      </c>
    </row>
    <row r="2" spans="1:10" s="113" customFormat="1" ht="23.25" customHeight="1">
      <c r="A2" s="271"/>
      <c r="B2" s="271"/>
      <c r="C2" s="271"/>
      <c r="D2" s="271"/>
    </row>
    <row r="3" spans="1:10" s="113" customFormat="1">
      <c r="A3" s="137" t="s">
        <v>960</v>
      </c>
      <c r="B3" s="192"/>
      <c r="C3" s="101"/>
      <c r="D3" s="101"/>
      <c r="J3" s="113" t="s">
        <v>793</v>
      </c>
    </row>
    <row r="4" spans="1:10" s="113" customFormat="1">
      <c r="A4" s="103" t="s">
        <v>961</v>
      </c>
      <c r="B4" s="103"/>
      <c r="C4" s="103"/>
      <c r="D4" s="103"/>
      <c r="J4" s="113" t="s">
        <v>794</v>
      </c>
    </row>
    <row r="5" spans="1:10" s="113" customFormat="1">
      <c r="A5" s="103" t="s">
        <v>962</v>
      </c>
      <c r="B5" s="103"/>
      <c r="C5" s="103"/>
      <c r="D5" s="103"/>
      <c r="J5" s="113" t="s">
        <v>795</v>
      </c>
    </row>
    <row r="6" spans="1:10" s="113" customFormat="1">
      <c r="A6" s="104" t="s">
        <v>963</v>
      </c>
      <c r="B6" s="104"/>
      <c r="C6" s="104"/>
      <c r="D6" s="104"/>
      <c r="J6" s="113" t="s">
        <v>776</v>
      </c>
    </row>
    <row r="7" spans="1:10" s="113" customFormat="1">
      <c r="A7" s="104" t="s">
        <v>964</v>
      </c>
      <c r="B7" s="104"/>
      <c r="C7" s="104"/>
      <c r="D7" s="104"/>
    </row>
    <row r="8" spans="1:10" s="113" customFormat="1">
      <c r="A8" s="103" t="s">
        <v>965</v>
      </c>
      <c r="B8" s="103"/>
      <c r="C8" s="103"/>
      <c r="D8" s="103"/>
    </row>
    <row r="9" spans="1:10" s="113" customFormat="1">
      <c r="A9" s="103" t="s">
        <v>966</v>
      </c>
      <c r="B9" s="103"/>
      <c r="C9" s="103"/>
      <c r="D9" s="103"/>
    </row>
    <row r="10" spans="1:10" s="113" customFormat="1">
      <c r="A10" s="103" t="s">
        <v>967</v>
      </c>
      <c r="B10" s="103"/>
      <c r="C10" s="103"/>
      <c r="D10" s="103"/>
    </row>
    <row r="11" spans="1:10" s="113" customFormat="1">
      <c r="A11" s="103" t="s">
        <v>968</v>
      </c>
      <c r="B11" s="103"/>
      <c r="C11" s="103"/>
      <c r="D11" s="103"/>
    </row>
    <row r="12" spans="1:10" s="113" customFormat="1">
      <c r="A12" s="103" t="s">
        <v>969</v>
      </c>
      <c r="B12" s="103"/>
      <c r="C12" s="103"/>
      <c r="D12" s="103"/>
    </row>
    <row r="13" spans="1:10" s="113" customFormat="1">
      <c r="A13" s="103" t="s">
        <v>970</v>
      </c>
      <c r="B13" s="103"/>
      <c r="C13" s="103"/>
      <c r="D13" s="103"/>
    </row>
    <row r="14" spans="1:10" s="113" customFormat="1">
      <c r="A14" s="103" t="s">
        <v>971</v>
      </c>
      <c r="B14" s="103"/>
      <c r="C14" s="103"/>
      <c r="D14" s="103"/>
    </row>
    <row r="15" spans="1:10" s="113" customFormat="1">
      <c r="A15" s="103" t="s">
        <v>972</v>
      </c>
      <c r="B15" s="103"/>
      <c r="C15" s="103"/>
      <c r="D15" s="103"/>
    </row>
    <row r="16" spans="1:10" s="113" customFormat="1">
      <c r="A16" s="103" t="s">
        <v>973</v>
      </c>
      <c r="B16" s="103"/>
      <c r="C16" s="103"/>
      <c r="D16" s="103"/>
    </row>
    <row r="17" spans="1:4" s="113" customFormat="1">
      <c r="A17" s="103" t="s">
        <v>974</v>
      </c>
      <c r="B17" s="103"/>
      <c r="C17" s="103"/>
      <c r="D17" s="103"/>
    </row>
    <row r="18" spans="1:4" s="113" customFormat="1">
      <c r="A18" s="103" t="s">
        <v>975</v>
      </c>
      <c r="B18" s="103"/>
      <c r="C18" s="103"/>
      <c r="D18" s="103"/>
    </row>
    <row r="19" spans="1:4" s="113" customFormat="1">
      <c r="A19" s="103" t="s">
        <v>976</v>
      </c>
      <c r="B19" s="103"/>
      <c r="C19" s="103"/>
      <c r="D19" s="103"/>
    </row>
    <row r="20" spans="1:4" s="113" customFormat="1">
      <c r="A20" s="103" t="s">
        <v>977</v>
      </c>
      <c r="B20" s="103"/>
      <c r="C20" s="103"/>
      <c r="D20" s="103"/>
    </row>
    <row r="21" spans="1:4" s="113" customFormat="1">
      <c r="A21" s="103" t="s">
        <v>978</v>
      </c>
      <c r="B21" s="103"/>
      <c r="C21" s="103"/>
      <c r="D21" s="103"/>
    </row>
    <row r="22" spans="1:4" s="113" customFormat="1">
      <c r="A22" s="103" t="s">
        <v>979</v>
      </c>
      <c r="B22" s="103"/>
      <c r="C22" s="103"/>
      <c r="D22" s="103"/>
    </row>
    <row r="23" spans="1:4" s="113" customFormat="1">
      <c r="A23" s="103" t="s">
        <v>980</v>
      </c>
      <c r="B23" s="103"/>
      <c r="C23" s="103"/>
      <c r="D23" s="103"/>
    </row>
    <row r="24" spans="1:4" s="113" customFormat="1">
      <c r="A24" s="103" t="s">
        <v>981</v>
      </c>
      <c r="B24" s="103"/>
      <c r="C24" s="103"/>
      <c r="D24" s="103"/>
    </row>
    <row r="25" spans="1:4" s="113" customFormat="1">
      <c r="A25" s="103" t="s">
        <v>982</v>
      </c>
      <c r="B25" s="103"/>
      <c r="C25" s="103"/>
      <c r="D25" s="103"/>
    </row>
    <row r="26" spans="1:4" s="113" customFormat="1">
      <c r="A26" s="103" t="s">
        <v>983</v>
      </c>
      <c r="B26" s="103"/>
      <c r="C26" s="103"/>
      <c r="D26" s="103"/>
    </row>
    <row r="27" spans="1:4" s="113" customFormat="1">
      <c r="A27" s="107" t="s">
        <v>984</v>
      </c>
      <c r="B27" s="107"/>
      <c r="C27" s="107"/>
      <c r="D27" s="107"/>
    </row>
    <row r="28" spans="1:4" s="113" customFormat="1">
      <c r="A28" s="99" t="s">
        <v>985</v>
      </c>
      <c r="B28" s="100"/>
      <c r="C28" s="100"/>
      <c r="D28" s="100"/>
    </row>
    <row r="29" spans="1:4" s="113" customFormat="1">
      <c r="A29" s="99" t="s">
        <v>986</v>
      </c>
      <c r="B29" s="100"/>
      <c r="C29" s="100"/>
      <c r="D29" s="100"/>
    </row>
    <row r="30" spans="1:4" s="113" customFormat="1">
      <c r="A30" s="99" t="s">
        <v>987</v>
      </c>
      <c r="B30" s="100"/>
      <c r="C30" s="100"/>
      <c r="D30" s="100"/>
    </row>
    <row r="31" spans="1:4" s="113" customFormat="1">
      <c r="A31" s="99" t="s">
        <v>988</v>
      </c>
      <c r="B31" s="100"/>
      <c r="C31" s="100"/>
      <c r="D31" s="100"/>
    </row>
    <row r="32" spans="1:4" s="113" customFormat="1">
      <c r="A32" s="99" t="s">
        <v>989</v>
      </c>
      <c r="B32" s="100"/>
      <c r="C32" s="100"/>
      <c r="D32" s="100"/>
    </row>
    <row r="33" spans="1:4" s="113" customFormat="1">
      <c r="A33" s="99" t="s">
        <v>990</v>
      </c>
      <c r="B33" s="100"/>
      <c r="C33" s="100"/>
      <c r="D33" s="100"/>
    </row>
    <row r="34" spans="1:4" s="113" customFormat="1">
      <c r="A34" s="99" t="s">
        <v>991</v>
      </c>
      <c r="B34" s="100"/>
      <c r="C34" s="100"/>
      <c r="D34" s="100"/>
    </row>
    <row r="35" spans="1:4" s="113" customFormat="1">
      <c r="A35" s="99" t="s">
        <v>992</v>
      </c>
      <c r="B35" s="100"/>
      <c r="C35" s="100"/>
      <c r="D35" s="100"/>
    </row>
    <row r="36" spans="1:4" s="113" customFormat="1">
      <c r="A36" s="99" t="s">
        <v>993</v>
      </c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76" t="s">
        <v>82</v>
      </c>
      <c r="B1" s="276"/>
      <c r="C1" s="92" t="s">
        <v>745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77" t="s">
        <v>777</v>
      </c>
      <c r="B6" s="277"/>
      <c r="C6" s="68" t="e">
        <f>B8/B7</f>
        <v>#DIV/0!</v>
      </c>
      <c r="F6" s="117" t="s">
        <v>632</v>
      </c>
    </row>
    <row r="7" spans="1:6">
      <c r="A7" s="10" t="s">
        <v>71</v>
      </c>
      <c r="B7" s="11"/>
      <c r="C7" s="120"/>
      <c r="F7" s="117" t="s">
        <v>630</v>
      </c>
    </row>
    <row r="8" spans="1:6">
      <c r="A8" s="10" t="s">
        <v>72</v>
      </c>
      <c r="B8" s="11"/>
      <c r="C8" s="120"/>
    </row>
    <row r="9" spans="1:6">
      <c r="A9" s="274" t="s">
        <v>746</v>
      </c>
      <c r="B9" s="275"/>
      <c r="C9" s="68" t="e">
        <f>B11/B10</f>
        <v>#DIV/0!</v>
      </c>
    </row>
    <row r="10" spans="1:6">
      <c r="A10" s="87" t="s">
        <v>778</v>
      </c>
      <c r="B10" s="11"/>
      <c r="C10" s="120"/>
    </row>
    <row r="11" spans="1:6">
      <c r="A11" s="87" t="s">
        <v>779</v>
      </c>
      <c r="B11" s="11"/>
      <c r="C11" s="120"/>
    </row>
    <row r="12" spans="1:6">
      <c r="A12" s="274" t="s">
        <v>73</v>
      </c>
      <c r="B12" s="2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74" t="s">
        <v>76</v>
      </c>
      <c r="B15" s="2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74" t="s">
        <v>78</v>
      </c>
      <c r="B17" s="2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74" t="s">
        <v>744</v>
      </c>
      <c r="B19" s="275"/>
      <c r="C19" s="68" t="e">
        <f>B20/B3</f>
        <v>#DIV/0!</v>
      </c>
    </row>
    <row r="20" spans="1:3">
      <c r="A20" s="10" t="s">
        <v>780</v>
      </c>
      <c r="B20" s="11"/>
      <c r="C20" s="120"/>
    </row>
    <row r="21" spans="1:3">
      <c r="A21" s="274" t="s">
        <v>781</v>
      </c>
      <c r="B21" s="275"/>
      <c r="C21" s="120"/>
    </row>
    <row r="22" spans="1:3">
      <c r="A22" s="10" t="s">
        <v>782</v>
      </c>
      <c r="B22" s="121"/>
      <c r="C22" s="120"/>
    </row>
    <row r="23" spans="1:3" s="117" customFormat="1">
      <c r="A23" s="89" t="s">
        <v>783</v>
      </c>
      <c r="B23" s="11"/>
      <c r="C23" s="120"/>
    </row>
    <row r="24" spans="1:3" s="117" customFormat="1">
      <c r="A24" s="89" t="s">
        <v>784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3" sqref="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78" t="s">
        <v>83</v>
      </c>
      <c r="B1" s="278"/>
    </row>
    <row r="2" spans="1:7">
      <c r="A2" s="10" t="s">
        <v>84</v>
      </c>
      <c r="B2" s="12" t="s">
        <v>1115</v>
      </c>
    </row>
    <row r="3" spans="1:7">
      <c r="A3" s="10" t="s">
        <v>747</v>
      </c>
      <c r="B3" s="12"/>
    </row>
    <row r="4" spans="1:7">
      <c r="A4" s="10" t="s">
        <v>748</v>
      </c>
      <c r="B4" s="12"/>
    </row>
    <row r="5" spans="1:7">
      <c r="A5" s="276" t="s">
        <v>85</v>
      </c>
      <c r="B5" s="279"/>
      <c r="G5" s="117" t="s">
        <v>797</v>
      </c>
    </row>
    <row r="6" spans="1:7">
      <c r="A6" s="88" t="s">
        <v>92</v>
      </c>
      <c r="B6" s="10" t="s">
        <v>1015</v>
      </c>
      <c r="G6" s="117" t="s">
        <v>798</v>
      </c>
    </row>
    <row r="7" spans="1:7">
      <c r="A7" s="88" t="s">
        <v>738</v>
      </c>
      <c r="B7" s="10" t="s">
        <v>1007</v>
      </c>
      <c r="G7" s="117" t="s">
        <v>799</v>
      </c>
    </row>
    <row r="8" spans="1:7">
      <c r="A8" s="88" t="s">
        <v>1005</v>
      </c>
      <c r="B8" s="10" t="s">
        <v>1003</v>
      </c>
      <c r="G8" s="117" t="s">
        <v>800</v>
      </c>
    </row>
    <row r="9" spans="1:7">
      <c r="A9" s="88" t="s">
        <v>1005</v>
      </c>
      <c r="B9" s="10" t="s">
        <v>1006</v>
      </c>
    </row>
    <row r="10" spans="1:7">
      <c r="A10" s="88" t="s">
        <v>1016</v>
      </c>
      <c r="B10" s="10" t="s">
        <v>1009</v>
      </c>
    </row>
    <row r="11" spans="1:7">
      <c r="A11" s="88" t="s">
        <v>1016</v>
      </c>
      <c r="B11" s="10" t="s">
        <v>1010</v>
      </c>
    </row>
    <row r="12" spans="1:7">
      <c r="A12" s="88" t="s">
        <v>1016</v>
      </c>
      <c r="B12" s="10" t="s">
        <v>1013</v>
      </c>
    </row>
    <row r="13" spans="1:7">
      <c r="A13" s="88" t="s">
        <v>1016</v>
      </c>
      <c r="B13" s="10" t="s">
        <v>1017</v>
      </c>
    </row>
    <row r="14" spans="1:7">
      <c r="A14" s="88" t="s">
        <v>1016</v>
      </c>
      <c r="B14" s="10" t="s">
        <v>1011</v>
      </c>
    </row>
    <row r="15" spans="1:7">
      <c r="A15" s="88" t="s">
        <v>1016</v>
      </c>
      <c r="B15" s="10" t="s">
        <v>1004</v>
      </c>
    </row>
    <row r="16" spans="1:7">
      <c r="A16" s="88"/>
      <c r="B16" s="10"/>
    </row>
    <row r="17" spans="1:7">
      <c r="A17" s="88"/>
      <c r="B17" s="10"/>
    </row>
    <row r="18" spans="1:7">
      <c r="A18" s="88"/>
      <c r="B18" s="10"/>
    </row>
    <row r="19" spans="1:7">
      <c r="A19" s="88"/>
      <c r="B19" s="10"/>
    </row>
    <row r="20" spans="1:7">
      <c r="A20" s="88"/>
      <c r="B20" s="10"/>
    </row>
    <row r="21" spans="1:7">
      <c r="A21" s="88"/>
      <c r="B21" s="10"/>
      <c r="G21" s="117" t="s">
        <v>800</v>
      </c>
    </row>
    <row r="22" spans="1:7">
      <c r="A22" s="88"/>
      <c r="B22" s="10"/>
    </row>
    <row r="23" spans="1:7">
      <c r="A23" s="88"/>
      <c r="B23" s="10"/>
    </row>
    <row r="24" spans="1:7">
      <c r="A24" s="88"/>
      <c r="B24" s="10"/>
    </row>
    <row r="25" spans="1:7">
      <c r="A25" s="88"/>
      <c r="B25" s="10"/>
    </row>
    <row r="26" spans="1:7">
      <c r="A26" s="88"/>
      <c r="B26" s="10"/>
    </row>
    <row r="27" spans="1:7">
      <c r="A27" s="88"/>
      <c r="B27" s="10"/>
    </row>
    <row r="28" spans="1:7">
      <c r="A28" s="88"/>
      <c r="B28" s="10"/>
    </row>
    <row r="29" spans="1:7">
      <c r="A29" s="88"/>
      <c r="B29" s="10"/>
    </row>
    <row r="30" spans="1:7">
      <c r="A30" s="88"/>
      <c r="B30" s="10"/>
    </row>
    <row r="31" spans="1:7">
      <c r="A31" s="88"/>
      <c r="B31" s="10"/>
    </row>
    <row r="32" spans="1:7">
      <c r="A32" s="88"/>
      <c r="B32" s="10"/>
    </row>
    <row r="33" spans="1:7">
      <c r="A33" s="88"/>
      <c r="B33" s="10"/>
    </row>
    <row r="34" spans="1:7">
      <c r="A34" s="88"/>
      <c r="B34" s="10"/>
    </row>
    <row r="35" spans="1:7">
      <c r="A35" s="88"/>
      <c r="B35" s="10"/>
      <c r="G35" s="117" t="s">
        <v>800</v>
      </c>
    </row>
    <row r="36" spans="1:7">
      <c r="A36" s="88"/>
      <c r="B36" s="10"/>
    </row>
    <row r="37" spans="1:7">
      <c r="A37" s="88"/>
      <c r="B37" s="10"/>
    </row>
    <row r="38" spans="1:7">
      <c r="A38" s="88"/>
      <c r="B38" s="10"/>
    </row>
    <row r="39" spans="1:7">
      <c r="A39" s="88"/>
      <c r="B39" s="10"/>
    </row>
    <row r="40" spans="1:7">
      <c r="A40" s="88"/>
      <c r="B40" s="10"/>
    </row>
    <row r="41" spans="1:7">
      <c r="A41" s="88"/>
      <c r="B41" s="10"/>
    </row>
    <row r="42" spans="1:7">
      <c r="A42" s="88"/>
      <c r="B42" s="10"/>
    </row>
    <row r="43" spans="1:7">
      <c r="A43" s="88"/>
      <c r="B43" s="10"/>
    </row>
    <row r="44" spans="1:7">
      <c r="A44" s="88"/>
      <c r="B44" s="10"/>
    </row>
    <row r="45" spans="1:7">
      <c r="A45" s="88"/>
      <c r="B45" s="10"/>
    </row>
    <row r="46" spans="1:7">
      <c r="A46" s="88"/>
      <c r="B46" s="10"/>
    </row>
    <row r="47" spans="1:7">
      <c r="A47" s="88"/>
      <c r="B47" s="10"/>
    </row>
    <row r="48" spans="1:7">
      <c r="A48" s="111" t="s">
        <v>802</v>
      </c>
      <c r="B48" s="115" t="s">
        <v>801</v>
      </c>
    </row>
    <row r="49" spans="1:2">
      <c r="A49" s="10" t="s">
        <v>1008</v>
      </c>
      <c r="B49" s="10" t="s">
        <v>1007</v>
      </c>
    </row>
    <row r="50" spans="1:2">
      <c r="A50" s="10" t="s">
        <v>89</v>
      </c>
      <c r="B50" s="10"/>
    </row>
    <row r="51" spans="1:2">
      <c r="A51" s="10" t="s">
        <v>86</v>
      </c>
      <c r="B51" s="10"/>
    </row>
    <row r="52" spans="1:2">
      <c r="A52" s="10" t="s">
        <v>87</v>
      </c>
      <c r="B52" s="10"/>
    </row>
    <row r="53" spans="1:2">
      <c r="A53" s="10" t="s">
        <v>88</v>
      </c>
      <c r="B53" s="10"/>
    </row>
    <row r="54" spans="1:2">
      <c r="A54" s="10" t="s">
        <v>1012</v>
      </c>
      <c r="B54" s="10"/>
    </row>
    <row r="55" spans="1:2">
      <c r="A55" s="10" t="s">
        <v>90</v>
      </c>
      <c r="B55" s="10"/>
    </row>
    <row r="56" spans="1:2">
      <c r="A56" s="10" t="s">
        <v>91</v>
      </c>
      <c r="B56" s="10"/>
    </row>
    <row r="57" spans="1:2">
      <c r="A57" s="111" t="s">
        <v>803</v>
      </c>
      <c r="B57" s="115" t="s">
        <v>801</v>
      </c>
    </row>
    <row r="58" spans="1:2">
      <c r="A58" s="10" t="s">
        <v>860</v>
      </c>
      <c r="B58" s="10"/>
    </row>
    <row r="59" spans="1:2">
      <c r="A59" s="10" t="s">
        <v>1014</v>
      </c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2">
    <dataValidation type="list" allowBlank="1" showInputMessage="1" showErrorMessage="1" sqref="B4">
      <formula1>$G$5:$G$35</formula1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93</v>
      </c>
      <c r="B1" s="112" t="s">
        <v>760</v>
      </c>
    </row>
    <row r="2" spans="1:11">
      <c r="A2" s="10" t="s">
        <v>94</v>
      </c>
      <c r="B2" s="12" t="s">
        <v>1120</v>
      </c>
    </row>
    <row r="3" spans="1:11">
      <c r="A3" s="10" t="s">
        <v>95</v>
      </c>
      <c r="B3" s="193" t="s">
        <v>1121</v>
      </c>
    </row>
    <row r="4" spans="1:11">
      <c r="A4" s="10" t="s">
        <v>96</v>
      </c>
      <c r="B4" s="12" t="s">
        <v>1122</v>
      </c>
    </row>
    <row r="5" spans="1:11">
      <c r="A5" s="10" t="s">
        <v>97</v>
      </c>
      <c r="B5" s="12" t="s">
        <v>1123</v>
      </c>
    </row>
    <row r="6" spans="1:11">
      <c r="A6" s="111" t="s">
        <v>98</v>
      </c>
      <c r="B6" s="94"/>
    </row>
    <row r="7" spans="1:11">
      <c r="A7" s="10" t="s">
        <v>94</v>
      </c>
      <c r="B7" s="12" t="s">
        <v>1116</v>
      </c>
    </row>
    <row r="8" spans="1:11">
      <c r="A8" s="10" t="s">
        <v>99</v>
      </c>
      <c r="B8" s="12"/>
    </row>
    <row r="9" spans="1:11">
      <c r="A9" s="10" t="s">
        <v>96</v>
      </c>
      <c r="B9" s="12" t="s">
        <v>1117</v>
      </c>
    </row>
    <row r="10" spans="1:11">
      <c r="A10" s="10" t="s">
        <v>97</v>
      </c>
      <c r="B10" s="12" t="s">
        <v>1118</v>
      </c>
    </row>
    <row r="11" spans="1:11">
      <c r="A11" s="111" t="s">
        <v>100</v>
      </c>
      <c r="B11" s="94" t="s">
        <v>760</v>
      </c>
    </row>
    <row r="12" spans="1:11">
      <c r="A12" s="10"/>
      <c r="B12" s="12" t="s">
        <v>1119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861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3" sqref="B1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93</v>
      </c>
      <c r="B1" s="112" t="s">
        <v>760</v>
      </c>
    </row>
    <row r="2" spans="1:11">
      <c r="A2" s="10" t="s">
        <v>94</v>
      </c>
      <c r="B2" s="12" t="s">
        <v>1124</v>
      </c>
    </row>
    <row r="3" spans="1:11">
      <c r="A3" s="10" t="s">
        <v>95</v>
      </c>
      <c r="B3" s="12" t="s">
        <v>1125</v>
      </c>
    </row>
    <row r="4" spans="1:11">
      <c r="A4" s="10" t="s">
        <v>96</v>
      </c>
      <c r="B4" s="12" t="s">
        <v>1126</v>
      </c>
    </row>
    <row r="5" spans="1:11">
      <c r="A5" s="10" t="s">
        <v>97</v>
      </c>
      <c r="B5" s="12" t="s">
        <v>1127</v>
      </c>
    </row>
    <row r="6" spans="1:11">
      <c r="A6" s="111" t="s">
        <v>98</v>
      </c>
      <c r="B6" s="139" t="s">
        <v>760</v>
      </c>
    </row>
    <row r="7" spans="1:11">
      <c r="A7" s="10" t="s">
        <v>94</v>
      </c>
      <c r="B7" s="12"/>
    </row>
    <row r="8" spans="1:11">
      <c r="A8" s="10" t="s">
        <v>99</v>
      </c>
      <c r="B8" s="12"/>
    </row>
    <row r="9" spans="1:11">
      <c r="A9" s="10" t="s">
        <v>96</v>
      </c>
      <c r="B9" s="12"/>
    </row>
    <row r="10" spans="1:11">
      <c r="A10" s="10" t="s">
        <v>97</v>
      </c>
      <c r="B10" s="12"/>
    </row>
    <row r="11" spans="1:11">
      <c r="A11" s="111" t="s">
        <v>100</v>
      </c>
      <c r="B11" s="139" t="s">
        <v>760</v>
      </c>
    </row>
    <row r="12" spans="1:11">
      <c r="A12" s="10"/>
      <c r="B12" s="12" t="s">
        <v>1128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861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3" sqref="B1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93</v>
      </c>
      <c r="B1" s="112" t="s">
        <v>760</v>
      </c>
    </row>
    <row r="2" spans="1:2">
      <c r="A2" s="10" t="s">
        <v>94</v>
      </c>
      <c r="B2" s="12" t="s">
        <v>1129</v>
      </c>
    </row>
    <row r="3" spans="1:2">
      <c r="A3" s="10" t="s">
        <v>95</v>
      </c>
      <c r="B3" s="12" t="s">
        <v>1130</v>
      </c>
    </row>
    <row r="4" spans="1:2">
      <c r="A4" s="10" t="s">
        <v>96</v>
      </c>
      <c r="B4" s="12" t="s">
        <v>1131</v>
      </c>
    </row>
    <row r="5" spans="1:2">
      <c r="A5" s="10" t="s">
        <v>97</v>
      </c>
      <c r="B5" s="12" t="s">
        <v>1127</v>
      </c>
    </row>
    <row r="6" spans="1:2">
      <c r="A6" s="111" t="s">
        <v>98</v>
      </c>
      <c r="B6" s="159" t="s">
        <v>760</v>
      </c>
    </row>
    <row r="7" spans="1:2">
      <c r="A7" s="10" t="s">
        <v>94</v>
      </c>
      <c r="B7" s="12" t="s">
        <v>1132</v>
      </c>
    </row>
    <row r="8" spans="1:2">
      <c r="A8" s="10" t="s">
        <v>99</v>
      </c>
      <c r="B8" s="12"/>
    </row>
    <row r="9" spans="1:2">
      <c r="A9" s="10" t="s">
        <v>96</v>
      </c>
      <c r="B9" s="12"/>
    </row>
    <row r="10" spans="1:2">
      <c r="A10" s="10" t="s">
        <v>97</v>
      </c>
      <c r="B10" s="12"/>
    </row>
    <row r="11" spans="1:2">
      <c r="A11" s="111" t="s">
        <v>100</v>
      </c>
      <c r="B11" s="159" t="s">
        <v>760</v>
      </c>
    </row>
    <row r="12" spans="1:2">
      <c r="A12" s="10"/>
      <c r="B12" s="12" t="s">
        <v>1133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254" zoomScaleNormal="100" workbookViewId="0">
      <selection activeCell="E258" sqref="E258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29" t="s">
        <v>30</v>
      </c>
      <c r="B1" s="229"/>
      <c r="C1" s="229"/>
      <c r="D1" s="160" t="s">
        <v>850</v>
      </c>
      <c r="E1" s="160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237" t="s">
        <v>60</v>
      </c>
      <c r="B2" s="237"/>
      <c r="C2" s="26">
        <f>C3+C67</f>
        <v>700</v>
      </c>
      <c r="D2" s="26">
        <v>717605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34" t="s">
        <v>575</v>
      </c>
      <c r="B3" s="234"/>
      <c r="C3" s="23">
        <f>C4+C11+C38+C61</f>
        <v>172.5</v>
      </c>
      <c r="D3" s="23"/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30" t="s">
        <v>121</v>
      </c>
      <c r="B4" s="231"/>
      <c r="C4" s="21">
        <f>SUM(C5:C10)</f>
        <v>95.4</v>
      </c>
      <c r="D4" s="21"/>
      <c r="E4" s="21"/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</v>
      </c>
      <c r="D5" s="2">
        <f>C5</f>
        <v>70</v>
      </c>
      <c r="E5" s="2">
        <f>D5</f>
        <v>70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</v>
      </c>
      <c r="D6" s="2">
        <f t="shared" ref="D6:E10" si="0">C6</f>
        <v>5</v>
      </c>
      <c r="E6" s="2">
        <f t="shared" si="0"/>
        <v>5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</v>
      </c>
      <c r="D7" s="2">
        <f t="shared" si="0"/>
        <v>20</v>
      </c>
      <c r="E7" s="2">
        <f t="shared" si="0"/>
        <v>20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120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0.4</v>
      </c>
      <c r="D10" s="2">
        <f t="shared" si="0"/>
        <v>0.4</v>
      </c>
      <c r="E10" s="2">
        <f t="shared" si="0"/>
        <v>0.4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30" t="s">
        <v>122</v>
      </c>
      <c r="B11" s="231"/>
      <c r="C11" s="21">
        <f>SUM(C12:C37)</f>
        <v>41.9</v>
      </c>
      <c r="D11" s="21"/>
      <c r="E11" s="21"/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15.1</v>
      </c>
      <c r="D12" s="2">
        <f>C12</f>
        <v>15.1</v>
      </c>
      <c r="E12" s="2">
        <f>D12</f>
        <v>15.1</v>
      </c>
    </row>
    <row r="13" spans="1:14" hidden="1" outlineLevel="1">
      <c r="A13" s="3">
        <v>2102</v>
      </c>
      <c r="B13" s="1" t="s">
        <v>123</v>
      </c>
      <c r="C13" s="2">
        <v>8.1</v>
      </c>
      <c r="D13" s="2">
        <f t="shared" ref="D13:E28" si="1">C13</f>
        <v>8.1</v>
      </c>
      <c r="E13" s="2">
        <f t="shared" si="1"/>
        <v>8.1</v>
      </c>
    </row>
    <row r="14" spans="1:14" hidden="1" outlineLevel="1">
      <c r="A14" s="3">
        <v>2201</v>
      </c>
      <c r="B14" s="1" t="s">
        <v>5</v>
      </c>
      <c r="C14" s="2">
        <v>2.5</v>
      </c>
      <c r="D14" s="2">
        <f t="shared" si="1"/>
        <v>2.5</v>
      </c>
      <c r="E14" s="2">
        <f t="shared" si="1"/>
        <v>2.5</v>
      </c>
    </row>
    <row r="15" spans="1:14" hidden="1" outlineLevel="1">
      <c r="A15" s="3">
        <v>2201</v>
      </c>
      <c r="B15" s="1" t="s">
        <v>124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125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126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127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128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129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130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131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132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133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134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135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136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137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138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139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140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3</v>
      </c>
      <c r="D32" s="2">
        <f t="shared" si="2"/>
        <v>3</v>
      </c>
      <c r="E32" s="2">
        <f t="shared" si="2"/>
        <v>3</v>
      </c>
    </row>
    <row r="33" spans="1:10" hidden="1" outlineLevel="1">
      <c r="A33" s="3">
        <v>2403</v>
      </c>
      <c r="B33" s="1" t="s">
        <v>141</v>
      </c>
      <c r="C33" s="2">
        <v>1.1000000000000001</v>
      </c>
      <c r="D33" s="2">
        <f t="shared" si="2"/>
        <v>1.1000000000000001</v>
      </c>
      <c r="E33" s="2">
        <f t="shared" si="2"/>
        <v>1.1000000000000001</v>
      </c>
    </row>
    <row r="34" spans="1:10" hidden="1" outlineLevel="1">
      <c r="A34" s="3">
        <v>2404</v>
      </c>
      <c r="B34" s="1" t="s">
        <v>7</v>
      </c>
      <c r="C34" s="2">
        <v>7</v>
      </c>
      <c r="D34" s="2">
        <f t="shared" si="2"/>
        <v>7</v>
      </c>
      <c r="E34" s="2">
        <f t="shared" si="2"/>
        <v>7</v>
      </c>
    </row>
    <row r="35" spans="1:10" hidden="1" outlineLevel="1">
      <c r="A35" s="3">
        <v>2405</v>
      </c>
      <c r="B35" s="1" t="s">
        <v>8</v>
      </c>
      <c r="C35" s="2">
        <v>0.6</v>
      </c>
      <c r="D35" s="2">
        <f t="shared" si="2"/>
        <v>0.6</v>
      </c>
      <c r="E35" s="2">
        <f t="shared" si="2"/>
        <v>0.6</v>
      </c>
    </row>
    <row r="36" spans="1:10" hidden="1" outlineLevel="1">
      <c r="A36" s="3">
        <v>2406</v>
      </c>
      <c r="B36" s="1" t="s">
        <v>9</v>
      </c>
      <c r="C36" s="2">
        <v>2</v>
      </c>
      <c r="D36" s="2">
        <f t="shared" si="2"/>
        <v>2</v>
      </c>
      <c r="E36" s="2">
        <f t="shared" si="2"/>
        <v>2</v>
      </c>
    </row>
    <row r="37" spans="1:10" hidden="1" outlineLevel="1">
      <c r="A37" s="3">
        <v>2499</v>
      </c>
      <c r="B37" s="1" t="s">
        <v>10</v>
      </c>
      <c r="C37" s="15">
        <v>2.5</v>
      </c>
      <c r="D37" s="2">
        <f t="shared" si="2"/>
        <v>2.5</v>
      </c>
      <c r="E37" s="2">
        <f t="shared" si="2"/>
        <v>2.5</v>
      </c>
    </row>
    <row r="38" spans="1:10" collapsed="1">
      <c r="A38" s="230" t="s">
        <v>142</v>
      </c>
      <c r="B38" s="231"/>
      <c r="C38" s="21">
        <f>SUM(C39:C60)</f>
        <v>35.200000000000003</v>
      </c>
      <c r="D38" s="21"/>
      <c r="E38" s="21"/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5</v>
      </c>
      <c r="D39" s="2">
        <f>C39</f>
        <v>5</v>
      </c>
      <c r="E39" s="2">
        <f>D39</f>
        <v>5</v>
      </c>
    </row>
    <row r="40" spans="1:10" hidden="1" outlineLevel="1">
      <c r="A40" s="20">
        <v>3102</v>
      </c>
      <c r="B40" s="20" t="s">
        <v>12</v>
      </c>
      <c r="C40" s="2">
        <v>2</v>
      </c>
      <c r="D40" s="2">
        <f t="shared" ref="D40:E55" si="3">C40</f>
        <v>2</v>
      </c>
      <c r="E40" s="2">
        <f t="shared" si="3"/>
        <v>2</v>
      </c>
    </row>
    <row r="41" spans="1:10" hidden="1" outlineLevel="1">
      <c r="A41" s="20">
        <v>3103</v>
      </c>
      <c r="B41" s="20" t="s">
        <v>13</v>
      </c>
      <c r="C41" s="2">
        <v>3.5</v>
      </c>
      <c r="D41" s="2">
        <f t="shared" si="3"/>
        <v>3.5</v>
      </c>
      <c r="E41" s="2">
        <f t="shared" si="3"/>
        <v>3.5</v>
      </c>
    </row>
    <row r="42" spans="1:10" hidden="1" outlineLevel="1">
      <c r="A42" s="20">
        <v>3199</v>
      </c>
      <c r="B42" s="20" t="s">
        <v>14</v>
      </c>
      <c r="C42" s="2">
        <v>0.1</v>
      </c>
      <c r="D42" s="2">
        <f t="shared" si="3"/>
        <v>0.1</v>
      </c>
      <c r="E42" s="2">
        <f t="shared" si="3"/>
        <v>0.1</v>
      </c>
    </row>
    <row r="43" spans="1:10" hidden="1" outlineLevel="1">
      <c r="A43" s="20">
        <v>3201</v>
      </c>
      <c r="B43" s="20" t="s">
        <v>143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0.5</v>
      </c>
      <c r="D44" s="2">
        <f t="shared" si="3"/>
        <v>0.5</v>
      </c>
      <c r="E44" s="2">
        <f t="shared" si="3"/>
        <v>0.5</v>
      </c>
    </row>
    <row r="45" spans="1:10" hidden="1" outlineLevel="1">
      <c r="A45" s="20">
        <v>3203</v>
      </c>
      <c r="B45" s="20" t="s">
        <v>16</v>
      </c>
      <c r="C45" s="2">
        <v>3</v>
      </c>
      <c r="D45" s="2">
        <f t="shared" si="3"/>
        <v>3</v>
      </c>
      <c r="E45" s="2">
        <f t="shared" si="3"/>
        <v>3</v>
      </c>
    </row>
    <row r="46" spans="1:10" hidden="1" outlineLevel="1">
      <c r="A46" s="20">
        <v>3204</v>
      </c>
      <c r="B46" s="20" t="s">
        <v>144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145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3</v>
      </c>
      <c r="D48" s="2">
        <f t="shared" si="3"/>
        <v>3</v>
      </c>
      <c r="E48" s="2">
        <f t="shared" si="3"/>
        <v>3</v>
      </c>
    </row>
    <row r="49" spans="1:10" hidden="1" outlineLevel="1">
      <c r="A49" s="20">
        <v>3207</v>
      </c>
      <c r="B49" s="20" t="s">
        <v>146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147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148</v>
      </c>
      <c r="C51" s="2">
        <v>0.1</v>
      </c>
      <c r="D51" s="2">
        <f t="shared" si="3"/>
        <v>0.1</v>
      </c>
      <c r="E51" s="2">
        <f t="shared" si="3"/>
        <v>0.1</v>
      </c>
    </row>
    <row r="52" spans="1:10" hidden="1" outlineLevel="1">
      <c r="A52" s="20">
        <v>3299</v>
      </c>
      <c r="B52" s="20" t="s">
        <v>149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0.5</v>
      </c>
      <c r="D54" s="2">
        <f t="shared" si="3"/>
        <v>0.5</v>
      </c>
      <c r="E54" s="2">
        <f t="shared" si="3"/>
        <v>0.5</v>
      </c>
    </row>
    <row r="55" spans="1:10" hidden="1" outlineLevel="1">
      <c r="A55" s="20">
        <v>3303</v>
      </c>
      <c r="B55" s="20" t="s">
        <v>150</v>
      </c>
      <c r="C55" s="2">
        <v>16</v>
      </c>
      <c r="D55" s="2">
        <f t="shared" si="3"/>
        <v>16</v>
      </c>
      <c r="E55" s="2">
        <f t="shared" si="3"/>
        <v>16</v>
      </c>
    </row>
    <row r="56" spans="1:10" hidden="1" outlineLevel="1">
      <c r="A56" s="20">
        <v>3303</v>
      </c>
      <c r="B56" s="20" t="s">
        <v>151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152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153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154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101</v>
      </c>
      <c r="C60" s="2">
        <v>1.5</v>
      </c>
      <c r="D60" s="2">
        <f t="shared" si="4"/>
        <v>1.5</v>
      </c>
      <c r="E60" s="2">
        <f t="shared" si="4"/>
        <v>1.5</v>
      </c>
    </row>
    <row r="61" spans="1:10" collapsed="1">
      <c r="A61" s="230" t="s">
        <v>155</v>
      </c>
      <c r="B61" s="23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102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156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157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103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158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159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34" t="s">
        <v>576</v>
      </c>
      <c r="B67" s="234"/>
      <c r="C67" s="25">
        <f>C97+C68</f>
        <v>527.5</v>
      </c>
      <c r="D67" s="25"/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30" t="s">
        <v>160</v>
      </c>
      <c r="B68" s="231"/>
      <c r="C68" s="21">
        <f>SUM(C69:C96)</f>
        <v>42</v>
      </c>
      <c r="D68" s="21"/>
      <c r="E68" s="21"/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161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162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163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164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165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166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167</v>
      </c>
      <c r="C76" s="2">
        <v>3.5</v>
      </c>
      <c r="D76" s="2">
        <f t="shared" si="6"/>
        <v>3.5</v>
      </c>
      <c r="E76" s="2">
        <f t="shared" si="6"/>
        <v>3.5</v>
      </c>
    </row>
    <row r="77" spans="1:10" ht="15" hidden="1" customHeight="1" outlineLevel="1">
      <c r="A77" s="3">
        <v>5107</v>
      </c>
      <c r="B77" s="2" t="s">
        <v>168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170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10</v>
      </c>
      <c r="D79" s="2">
        <f t="shared" si="6"/>
        <v>10</v>
      </c>
      <c r="E79" s="2">
        <f t="shared" si="6"/>
        <v>10</v>
      </c>
    </row>
    <row r="80" spans="1:10" ht="15" hidden="1" customHeight="1" outlineLevel="1">
      <c r="A80" s="3">
        <v>5202</v>
      </c>
      <c r="B80" s="2" t="s">
        <v>169</v>
      </c>
      <c r="C80" s="2">
        <v>13</v>
      </c>
      <c r="D80" s="2">
        <f t="shared" si="6"/>
        <v>13</v>
      </c>
      <c r="E80" s="2">
        <f t="shared" si="6"/>
        <v>13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171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172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173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174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175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176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177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104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105</v>
      </c>
      <c r="C90" s="2">
        <v>0.5</v>
      </c>
      <c r="D90" s="2">
        <f t="shared" si="7"/>
        <v>0.5</v>
      </c>
      <c r="E90" s="2">
        <f t="shared" si="7"/>
        <v>0.5</v>
      </c>
    </row>
    <row r="91" spans="1:5" ht="15" hidden="1" customHeight="1" outlineLevel="1">
      <c r="A91" s="3">
        <v>5211</v>
      </c>
      <c r="B91" s="2" t="s">
        <v>23</v>
      </c>
      <c r="C91" s="2">
        <v>2</v>
      </c>
      <c r="D91" s="2">
        <f t="shared" si="7"/>
        <v>2</v>
      </c>
      <c r="E91" s="2">
        <f t="shared" si="7"/>
        <v>2</v>
      </c>
    </row>
    <row r="92" spans="1:5" ht="15" hidden="1" customHeight="1" outlineLevel="1">
      <c r="A92" s="3">
        <v>5212</v>
      </c>
      <c r="B92" s="2" t="s">
        <v>178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179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106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13</v>
      </c>
      <c r="D95" s="2">
        <f t="shared" si="7"/>
        <v>13</v>
      </c>
      <c r="E95" s="2">
        <f t="shared" si="7"/>
        <v>13</v>
      </c>
    </row>
    <row r="96" spans="1:5" ht="13.5" hidden="1" customHeight="1" outlineLevel="1">
      <c r="A96" s="3">
        <v>5399</v>
      </c>
      <c r="B96" s="2" t="s">
        <v>180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181</v>
      </c>
      <c r="B97" s="24"/>
      <c r="C97" s="21">
        <f>SUM(C98:C113)</f>
        <v>485.5</v>
      </c>
      <c r="D97" s="21"/>
      <c r="E97" s="21"/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355</v>
      </c>
      <c r="D98" s="2">
        <f>C98</f>
        <v>355</v>
      </c>
      <c r="E98" s="2">
        <f>D98</f>
        <v>355</v>
      </c>
    </row>
    <row r="99" spans="1:10" ht="15" hidden="1" customHeight="1" outlineLevel="1">
      <c r="A99" s="3">
        <v>6002</v>
      </c>
      <c r="B99" s="1" t="s">
        <v>182</v>
      </c>
      <c r="C99" s="2">
        <v>125</v>
      </c>
      <c r="D99" s="2">
        <f t="shared" ref="D99:E113" si="8">C99</f>
        <v>125</v>
      </c>
      <c r="E99" s="2">
        <f t="shared" si="8"/>
        <v>125</v>
      </c>
    </row>
    <row r="100" spans="1:10" ht="15" hidden="1" customHeight="1" outlineLevel="1">
      <c r="A100" s="3">
        <v>6003</v>
      </c>
      <c r="B100" s="1" t="s">
        <v>183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184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185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0.5</v>
      </c>
      <c r="D103" s="2">
        <f t="shared" si="8"/>
        <v>0.5</v>
      </c>
      <c r="E103" s="2">
        <f t="shared" si="8"/>
        <v>0.5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107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2</v>
      </c>
      <c r="D106" s="2">
        <f t="shared" si="8"/>
        <v>2</v>
      </c>
      <c r="E106" s="2">
        <f t="shared" si="8"/>
        <v>2</v>
      </c>
    </row>
    <row r="107" spans="1:10" hidden="1" outlineLevel="1">
      <c r="A107" s="3">
        <v>6010</v>
      </c>
      <c r="B107" s="1" t="s">
        <v>186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187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188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189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190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191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3</v>
      </c>
      <c r="D113" s="2">
        <f t="shared" si="8"/>
        <v>3</v>
      </c>
      <c r="E113" s="2">
        <f t="shared" si="8"/>
        <v>3</v>
      </c>
    </row>
    <row r="114" spans="1:10" collapsed="1">
      <c r="A114" s="235" t="s">
        <v>62</v>
      </c>
      <c r="B114" s="236"/>
      <c r="C114" s="26">
        <v>435.8</v>
      </c>
      <c r="D114" s="26">
        <v>424901.64899999998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32" t="s">
        <v>577</v>
      </c>
      <c r="B115" s="233"/>
      <c r="C115" s="23">
        <f>C116+C135</f>
        <v>270701.64900000003</v>
      </c>
      <c r="D115" s="23"/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30" t="s">
        <v>192</v>
      </c>
      <c r="B116" s="231"/>
      <c r="C116" s="21">
        <f>C117+C120+C123+C126+C129+C132</f>
        <v>115048.814</v>
      </c>
      <c r="D116" s="21"/>
      <c r="E116" s="21"/>
      <c r="G116" s="39" t="s">
        <v>580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193</v>
      </c>
      <c r="C117" s="2">
        <f>C118+C119</f>
        <v>115048.814</v>
      </c>
      <c r="D117" s="2">
        <f>D118+D119</f>
        <v>115048.814</v>
      </c>
      <c r="E117" s="2">
        <f>E118+E119</f>
        <v>115048.814</v>
      </c>
    </row>
    <row r="118" spans="1:10" ht="15" hidden="1" customHeight="1" outlineLevel="2">
      <c r="A118" s="130"/>
      <c r="B118" s="129" t="s">
        <v>852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857</v>
      </c>
      <c r="C119" s="128">
        <v>115048.814</v>
      </c>
      <c r="D119" s="128">
        <f>C119</f>
        <v>115048.814</v>
      </c>
      <c r="E119" s="128">
        <f>D119</f>
        <v>115048.814</v>
      </c>
    </row>
    <row r="120" spans="1:10" ht="15" hidden="1" customHeight="1" outlineLevel="1">
      <c r="A120" s="3">
        <v>7001</v>
      </c>
      <c r="B120" s="1" t="s">
        <v>194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852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857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195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852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857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196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852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857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197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852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857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198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852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857</v>
      </c>
      <c r="C134" s="128"/>
      <c r="D134" s="128">
        <f>C134</f>
        <v>0</v>
      </c>
      <c r="E134" s="128">
        <f>D134</f>
        <v>0</v>
      </c>
    </row>
    <row r="135" spans="1:10" collapsed="1">
      <c r="A135" s="230" t="s">
        <v>199</v>
      </c>
      <c r="B135" s="231"/>
      <c r="C135" s="21">
        <f>C136+C140+C143+C146+C149</f>
        <v>155652.83500000002</v>
      </c>
      <c r="D135" s="21"/>
      <c r="E135" s="21"/>
      <c r="G135" s="39" t="s">
        <v>581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200</v>
      </c>
      <c r="C136" s="2">
        <f>C137+C138+C139</f>
        <v>69531.042000000001</v>
      </c>
      <c r="D136" s="2">
        <f>D137+D138+D139</f>
        <v>69531.042000000001</v>
      </c>
      <c r="E136" s="2">
        <f>E137+E138+E139</f>
        <v>69531.042000000001</v>
      </c>
    </row>
    <row r="137" spans="1:10" ht="15" hidden="1" customHeight="1" outlineLevel="2">
      <c r="A137" s="130"/>
      <c r="B137" s="129" t="s">
        <v>852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859</v>
      </c>
      <c r="C138" s="128">
        <v>69531.042000000001</v>
      </c>
      <c r="D138" s="128">
        <f t="shared" ref="D138:E139" si="9">C138</f>
        <v>69531.042000000001</v>
      </c>
      <c r="E138" s="128">
        <f t="shared" si="9"/>
        <v>69531.042000000001</v>
      </c>
    </row>
    <row r="139" spans="1:10" ht="15" hidden="1" customHeight="1" outlineLevel="2">
      <c r="A139" s="130"/>
      <c r="B139" s="129" t="s">
        <v>858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201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852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857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202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852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857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203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852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857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204</v>
      </c>
      <c r="C149" s="2">
        <f>C150+C151</f>
        <v>86121.793000000005</v>
      </c>
      <c r="D149" s="2">
        <f>D150+D151</f>
        <v>86121.793000000005</v>
      </c>
      <c r="E149" s="2">
        <f>E150+E151</f>
        <v>86121.793000000005</v>
      </c>
    </row>
    <row r="150" spans="1:10" ht="15" hidden="1" customHeight="1" outlineLevel="2">
      <c r="A150" s="130"/>
      <c r="B150" s="129" t="s">
        <v>852</v>
      </c>
      <c r="C150" s="128">
        <v>86121.793000000005</v>
      </c>
      <c r="D150" s="128">
        <f>C150</f>
        <v>86121.793000000005</v>
      </c>
      <c r="E150" s="128">
        <f>D150</f>
        <v>86121.793000000005</v>
      </c>
    </row>
    <row r="151" spans="1:10" ht="15" hidden="1" customHeight="1" outlineLevel="2">
      <c r="A151" s="130"/>
      <c r="B151" s="129" t="s">
        <v>857</v>
      </c>
      <c r="C151" s="128"/>
      <c r="D151" s="128">
        <f>C151</f>
        <v>0</v>
      </c>
      <c r="E151" s="128">
        <f>D151</f>
        <v>0</v>
      </c>
    </row>
    <row r="152" spans="1:10" collapsed="1">
      <c r="A152" s="232" t="s">
        <v>578</v>
      </c>
      <c r="B152" s="233"/>
      <c r="C152" s="23">
        <f>C153+C163+C170</f>
        <v>154.19999999999999</v>
      </c>
      <c r="D152" s="23"/>
      <c r="E152" s="23"/>
      <c r="G152" s="39" t="s">
        <v>66</v>
      </c>
      <c r="H152" s="41"/>
      <c r="I152" s="42"/>
      <c r="J152" s="40" t="b">
        <f>AND(H152=I152)</f>
        <v>1</v>
      </c>
    </row>
    <row r="153" spans="1:10">
      <c r="A153" s="230" t="s">
        <v>205</v>
      </c>
      <c r="B153" s="231"/>
      <c r="C153" s="21">
        <v>154.19999999999999</v>
      </c>
      <c r="D153" s="21"/>
      <c r="E153" s="21"/>
      <c r="G153" s="39" t="s">
        <v>582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206</v>
      </c>
      <c r="C154" s="2">
        <v>154.19999999999999</v>
      </c>
      <c r="D154" s="2">
        <f>D155+D156</f>
        <v>154.19999999999999</v>
      </c>
      <c r="E154" s="2">
        <f>E155+E156</f>
        <v>154.19999999999999</v>
      </c>
    </row>
    <row r="155" spans="1:10" ht="15" hidden="1" customHeight="1" outlineLevel="2">
      <c r="A155" s="130"/>
      <c r="B155" s="129" t="s">
        <v>852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857</v>
      </c>
      <c r="C156" s="128">
        <v>154.19999999999999</v>
      </c>
      <c r="D156" s="128">
        <f>C156</f>
        <v>154.19999999999999</v>
      </c>
      <c r="E156" s="128">
        <f>D156</f>
        <v>154.19999999999999</v>
      </c>
    </row>
    <row r="157" spans="1:10" ht="15" hidden="1" customHeight="1" outlineLevel="1">
      <c r="A157" s="3">
        <v>9002</v>
      </c>
      <c r="B157" s="1" t="s">
        <v>207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852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857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208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852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857</v>
      </c>
      <c r="C162" s="128"/>
      <c r="D162" s="128">
        <f>C162</f>
        <v>0</v>
      </c>
      <c r="E162" s="128">
        <f>D162</f>
        <v>0</v>
      </c>
    </row>
    <row r="163" spans="1:10" collapsed="1">
      <c r="A163" s="230" t="s">
        <v>209</v>
      </c>
      <c r="B163" s="23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210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852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857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212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852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857</v>
      </c>
      <c r="C169" s="128"/>
      <c r="D169" s="128">
        <f>C169</f>
        <v>0</v>
      </c>
      <c r="E169" s="128">
        <f>D169</f>
        <v>0</v>
      </c>
    </row>
    <row r="170" spans="1:10" collapsed="1">
      <c r="A170" s="230" t="s">
        <v>211</v>
      </c>
      <c r="B170" s="23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583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210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852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857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212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852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857</v>
      </c>
      <c r="C176" s="128"/>
      <c r="D176" s="128">
        <f>C176</f>
        <v>0</v>
      </c>
      <c r="E176" s="128">
        <f>D176</f>
        <v>0</v>
      </c>
    </row>
    <row r="177" spans="1:10" collapsed="1">
      <c r="A177" s="232" t="s">
        <v>579</v>
      </c>
      <c r="B177" s="233"/>
      <c r="C177" s="27">
        <f>C178</f>
        <v>10898.351000000001</v>
      </c>
      <c r="D177" s="27"/>
      <c r="E177" s="27"/>
      <c r="G177" s="39" t="s">
        <v>213</v>
      </c>
      <c r="H177" s="41"/>
      <c r="I177" s="42"/>
      <c r="J177" s="40" t="b">
        <f>AND(H177=I177)</f>
        <v>1</v>
      </c>
    </row>
    <row r="178" spans="1:10">
      <c r="A178" s="230" t="s">
        <v>214</v>
      </c>
      <c r="B178" s="231"/>
      <c r="C178" s="21">
        <f>C179+C184+C188+C197+C200+C203+C215+C222+C228+C235+C238+C243+C250</f>
        <v>10898.351000000001</v>
      </c>
      <c r="D178" s="21"/>
      <c r="E178" s="21"/>
      <c r="G178" s="39" t="s">
        <v>584</v>
      </c>
      <c r="H178" s="41"/>
      <c r="I178" s="42"/>
      <c r="J178" s="40" t="b">
        <f>AND(H178=I178)</f>
        <v>1</v>
      </c>
    </row>
    <row r="179" spans="1:10" hidden="1" outlineLevel="1">
      <c r="A179" s="227" t="s">
        <v>846</v>
      </c>
      <c r="B179" s="22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854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852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855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852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227" t="s">
        <v>845</v>
      </c>
      <c r="B184" s="22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853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852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844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227" t="s">
        <v>843</v>
      </c>
      <c r="B188" s="22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856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852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842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841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854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852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855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852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227" t="s">
        <v>840</v>
      </c>
      <c r="B197" s="22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855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852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227" t="s">
        <v>839</v>
      </c>
      <c r="B200" s="22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854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852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227" t="s">
        <v>838</v>
      </c>
      <c r="B203" s="228"/>
      <c r="C203" s="2">
        <v>4965.8</v>
      </c>
      <c r="D203" s="2">
        <f>D204+D211+D213+D207</f>
        <v>4965.8</v>
      </c>
      <c r="E203" s="2">
        <f>E204+E211+E213+E207</f>
        <v>4965.8</v>
      </c>
    </row>
    <row r="204" spans="1:5" hidden="1" outlineLevel="2">
      <c r="A204" s="130">
        <v>1</v>
      </c>
      <c r="B204" s="129" t="s">
        <v>856</v>
      </c>
      <c r="C204" s="128">
        <f>C205+C206</f>
        <v>4965.8</v>
      </c>
      <c r="D204" s="128">
        <f>D205+D206</f>
        <v>4965.8</v>
      </c>
      <c r="E204" s="128">
        <f>E205+E206</f>
        <v>4965.8</v>
      </c>
    </row>
    <row r="205" spans="1:5" hidden="1" outlineLevel="3">
      <c r="A205" s="90"/>
      <c r="B205" s="89" t="s">
        <v>852</v>
      </c>
      <c r="C205" s="127">
        <v>4965.8</v>
      </c>
      <c r="D205" s="127">
        <f>C205</f>
        <v>4965.8</v>
      </c>
      <c r="E205" s="127">
        <f>D205</f>
        <v>4965.8</v>
      </c>
    </row>
    <row r="206" spans="1:5" hidden="1" outlineLevel="3">
      <c r="A206" s="90"/>
      <c r="B206" s="89" t="s">
        <v>836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853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852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835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852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854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852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855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852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227" t="s">
        <v>833</v>
      </c>
      <c r="B215" s="22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853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852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832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818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854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852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227" t="s">
        <v>831</v>
      </c>
      <c r="B222" s="22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853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852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830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829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828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227" t="s">
        <v>827</v>
      </c>
      <c r="B228" s="22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853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852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826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816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854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852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227" t="s">
        <v>825</v>
      </c>
      <c r="B235" s="22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854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852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227" t="s">
        <v>823</v>
      </c>
      <c r="B238" s="22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853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852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822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821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227" t="s">
        <v>820</v>
      </c>
      <c r="B243" s="22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853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852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818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817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816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815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227" t="s">
        <v>814</v>
      </c>
      <c r="B250" s="228"/>
      <c r="C250" s="2">
        <f>C252+C251</f>
        <v>5932.5510000000004</v>
      </c>
      <c r="D250" s="2">
        <f>D251+D252</f>
        <v>5932.5510000000004</v>
      </c>
      <c r="E250" s="2">
        <f>E251+E252</f>
        <v>5932.5510000000004</v>
      </c>
    </row>
    <row r="251" spans="1:10" hidden="1" outlineLevel="3">
      <c r="A251" s="90"/>
      <c r="B251" s="89" t="s">
        <v>852</v>
      </c>
      <c r="C251" s="127">
        <v>5032.5510000000004</v>
      </c>
      <c r="D251" s="127">
        <f>C251</f>
        <v>5032.5510000000004</v>
      </c>
      <c r="E251" s="127">
        <f>D251</f>
        <v>5032.5510000000004</v>
      </c>
    </row>
    <row r="252" spans="1:10" hidden="1" outlineLevel="3">
      <c r="A252" s="90"/>
      <c r="B252" s="89" t="s">
        <v>851</v>
      </c>
      <c r="C252" s="127">
        <v>900</v>
      </c>
      <c r="D252" s="127">
        <f>C252</f>
        <v>900</v>
      </c>
      <c r="E252" s="127">
        <f>D252</f>
        <v>900</v>
      </c>
    </row>
    <row r="253" spans="1:10" collapsed="1"/>
    <row r="256" spans="1:10" ht="18.75">
      <c r="A256" s="229" t="s">
        <v>67</v>
      </c>
      <c r="B256" s="229"/>
      <c r="C256" s="229"/>
      <c r="D256" s="160" t="s">
        <v>850</v>
      </c>
      <c r="E256" s="160" t="s">
        <v>849</v>
      </c>
      <c r="G256" s="47" t="s">
        <v>586</v>
      </c>
      <c r="H256" s="48"/>
      <c r="I256" s="49"/>
      <c r="J256" s="50" t="b">
        <f>AND(H256=I256)</f>
        <v>1</v>
      </c>
    </row>
    <row r="257" spans="1:10">
      <c r="A257" s="221" t="s">
        <v>60</v>
      </c>
      <c r="B257" s="222"/>
      <c r="C257" s="37">
        <f>C258+C551</f>
        <v>655</v>
      </c>
      <c r="D257" s="37">
        <v>672605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5" t="s">
        <v>263</v>
      </c>
      <c r="B258" s="216"/>
      <c r="C258" s="36">
        <f>C259+C339+C483+C548</f>
        <v>623.79999999999995</v>
      </c>
      <c r="D258" s="36"/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7" t="s">
        <v>264</v>
      </c>
      <c r="B259" s="218"/>
      <c r="C259" s="33">
        <f>C260+C263+C314</f>
        <v>412.85999999999996</v>
      </c>
      <c r="D259" s="33"/>
      <c r="E259" s="33"/>
      <c r="G259" s="39" t="s">
        <v>587</v>
      </c>
      <c r="H259" s="41"/>
      <c r="I259" s="42"/>
      <c r="J259" s="40" t="b">
        <f>AND(H259=I259)</f>
        <v>1</v>
      </c>
    </row>
    <row r="260" spans="1:10" hidden="1" outlineLevel="1">
      <c r="A260" s="219" t="s">
        <v>265</v>
      </c>
      <c r="B260" s="220"/>
      <c r="C260" s="32">
        <f>SUM(C261:C262)</f>
        <v>0.96</v>
      </c>
      <c r="D260" s="32">
        <f>SUM(D261:D262)</f>
        <v>0.96</v>
      </c>
      <c r="E260" s="32">
        <f>SUM(E261:E262)</f>
        <v>0.96</v>
      </c>
    </row>
    <row r="261" spans="1:10" hidden="1" outlineLevel="2">
      <c r="A261" s="7">
        <v>1100</v>
      </c>
      <c r="B261" s="4" t="s">
        <v>32</v>
      </c>
      <c r="C261" s="5">
        <v>0.96</v>
      </c>
      <c r="D261" s="5">
        <f>C261</f>
        <v>0.96</v>
      </c>
      <c r="E261" s="5">
        <f>D261</f>
        <v>0.96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219" t="s">
        <v>266</v>
      </c>
      <c r="B263" s="220"/>
      <c r="C263" s="32">
        <f>C264+C265+C289+C296+C298+C302+C305+C308+C313</f>
        <v>408.4</v>
      </c>
      <c r="D263" s="32">
        <f>D264+D265+D289+D296+D298+D302+D305+D308+D313</f>
        <v>408.4</v>
      </c>
      <c r="E263" s="32">
        <f>E264+E265+E289+E296+E298+E302+E305+E308+E313</f>
        <v>408.4</v>
      </c>
    </row>
    <row r="264" spans="1:10" hidden="1" outlineLevel="2">
      <c r="A264" s="6">
        <v>1101</v>
      </c>
      <c r="B264" s="4" t="s">
        <v>34</v>
      </c>
      <c r="C264" s="5">
        <v>162</v>
      </c>
      <c r="D264" s="5">
        <f>C264</f>
        <v>162</v>
      </c>
      <c r="E264" s="5">
        <f>D264</f>
        <v>162</v>
      </c>
    </row>
    <row r="265" spans="1:10" hidden="1" outlineLevel="2">
      <c r="A265" s="6">
        <v>1101</v>
      </c>
      <c r="B265" s="4" t="s">
        <v>35</v>
      </c>
      <c r="C265" s="5">
        <v>162.12100000000001</v>
      </c>
      <c r="D265" s="5">
        <f>SUM(D266:D288)</f>
        <v>162.12100000000001</v>
      </c>
      <c r="E265" s="5">
        <f>SUM(E266:E288)</f>
        <v>162.12100000000001</v>
      </c>
    </row>
    <row r="266" spans="1:10" hidden="1" outlineLevel="3">
      <c r="A266" s="29"/>
      <c r="B266" s="28" t="s">
        <v>215</v>
      </c>
      <c r="C266" s="30">
        <v>9.1609999999999996</v>
      </c>
      <c r="D266" s="30">
        <f>C266</f>
        <v>9.1609999999999996</v>
      </c>
      <c r="E266" s="30">
        <f>D266</f>
        <v>9.1609999999999996</v>
      </c>
    </row>
    <row r="267" spans="1:10" hidden="1" outlineLevel="3">
      <c r="A267" s="29"/>
      <c r="B267" s="28" t="s">
        <v>216</v>
      </c>
      <c r="C267" s="30">
        <v>49.85</v>
      </c>
      <c r="D267" s="30">
        <f t="shared" ref="D267:E282" si="18">C267</f>
        <v>49.85</v>
      </c>
      <c r="E267" s="30">
        <f t="shared" si="18"/>
        <v>49.85</v>
      </c>
    </row>
    <row r="268" spans="1:10" hidden="1" outlineLevel="3">
      <c r="A268" s="29"/>
      <c r="B268" s="28" t="s">
        <v>217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218</v>
      </c>
      <c r="C269" s="30">
        <v>0.36</v>
      </c>
      <c r="D269" s="30">
        <f t="shared" si="18"/>
        <v>0.36</v>
      </c>
      <c r="E269" s="30">
        <f t="shared" si="18"/>
        <v>0.36</v>
      </c>
    </row>
    <row r="270" spans="1:10" hidden="1" outlineLevel="3">
      <c r="A270" s="29"/>
      <c r="B270" s="28" t="s">
        <v>219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220</v>
      </c>
      <c r="C271" s="30">
        <v>15.05</v>
      </c>
      <c r="D271" s="30">
        <f t="shared" si="18"/>
        <v>15.05</v>
      </c>
      <c r="E271" s="30">
        <f t="shared" si="18"/>
        <v>15.05</v>
      </c>
    </row>
    <row r="272" spans="1:10" hidden="1" outlineLevel="3">
      <c r="A272" s="29"/>
      <c r="B272" s="28" t="s">
        <v>221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222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223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224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225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226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227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228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229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230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231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232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233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234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235</v>
      </c>
      <c r="C286" s="30">
        <v>83.7</v>
      </c>
      <c r="D286" s="30">
        <f t="shared" si="19"/>
        <v>83.7</v>
      </c>
      <c r="E286" s="30">
        <f t="shared" si="19"/>
        <v>83.7</v>
      </c>
    </row>
    <row r="287" spans="1:5" hidden="1" outlineLevel="3">
      <c r="A287" s="29"/>
      <c r="B287" s="28" t="s">
        <v>236</v>
      </c>
      <c r="C287" s="30">
        <v>4</v>
      </c>
      <c r="D287" s="30">
        <f t="shared" si="19"/>
        <v>4</v>
      </c>
      <c r="E287" s="30">
        <f t="shared" si="19"/>
        <v>4</v>
      </c>
    </row>
    <row r="288" spans="1:5" hidden="1" outlineLevel="3">
      <c r="A288" s="29"/>
      <c r="B288" s="28" t="s">
        <v>237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4.63</v>
      </c>
      <c r="D289" s="5">
        <f>SUM(D290:D295)</f>
        <v>4.63</v>
      </c>
      <c r="E289" s="5">
        <f>SUM(E290:E295)</f>
        <v>4.63</v>
      </c>
    </row>
    <row r="290" spans="1:5" hidden="1" outlineLevel="3">
      <c r="A290" s="29"/>
      <c r="B290" s="28" t="s">
        <v>238</v>
      </c>
      <c r="C290" s="30">
        <v>3.3</v>
      </c>
      <c r="D290" s="30">
        <f>C290</f>
        <v>3.3</v>
      </c>
      <c r="E290" s="30">
        <f>D290</f>
        <v>3.3</v>
      </c>
    </row>
    <row r="291" spans="1:5" hidden="1" outlineLevel="3">
      <c r="A291" s="29"/>
      <c r="B291" s="28" t="s">
        <v>239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240</v>
      </c>
      <c r="C292" s="30">
        <v>0.61</v>
      </c>
      <c r="D292" s="30">
        <f t="shared" si="20"/>
        <v>0.61</v>
      </c>
      <c r="E292" s="30">
        <f t="shared" si="20"/>
        <v>0.61</v>
      </c>
    </row>
    <row r="293" spans="1:5" hidden="1" outlineLevel="3">
      <c r="A293" s="29"/>
      <c r="B293" s="28" t="s">
        <v>241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242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243</v>
      </c>
      <c r="C295" s="30">
        <v>0.72</v>
      </c>
      <c r="D295" s="30">
        <f t="shared" si="20"/>
        <v>0.72</v>
      </c>
      <c r="E295" s="30">
        <f t="shared" si="20"/>
        <v>0.72</v>
      </c>
    </row>
    <row r="296" spans="1:5" hidden="1" outlineLevel="2">
      <c r="A296" s="6">
        <v>1101</v>
      </c>
      <c r="B296" s="4" t="s">
        <v>244</v>
      </c>
      <c r="C296" s="5">
        <f>SUM(C297)</f>
        <v>0.8</v>
      </c>
      <c r="D296" s="5">
        <f>SUM(D297)</f>
        <v>0.8</v>
      </c>
      <c r="E296" s="5">
        <f>SUM(E297)</f>
        <v>0.8</v>
      </c>
    </row>
    <row r="297" spans="1:5" hidden="1" outlineLevel="3">
      <c r="A297" s="29"/>
      <c r="B297" s="28" t="s">
        <v>108</v>
      </c>
      <c r="C297" s="30">
        <v>0.8</v>
      </c>
      <c r="D297" s="30">
        <f>C297</f>
        <v>0.8</v>
      </c>
      <c r="E297" s="30">
        <f>D297</f>
        <v>0.8</v>
      </c>
    </row>
    <row r="298" spans="1:5" hidden="1" outlineLevel="2">
      <c r="A298" s="6">
        <v>1101</v>
      </c>
      <c r="B298" s="4" t="s">
        <v>37</v>
      </c>
      <c r="C298" s="5">
        <f>SUM(C299:C301)</f>
        <v>13.177</v>
      </c>
      <c r="D298" s="5">
        <f>SUM(D299:D301)</f>
        <v>13.177</v>
      </c>
      <c r="E298" s="5">
        <f>SUM(E299:E301)</f>
        <v>13.177</v>
      </c>
    </row>
    <row r="299" spans="1:5" hidden="1" outlineLevel="3">
      <c r="A299" s="29"/>
      <c r="B299" s="28" t="s">
        <v>245</v>
      </c>
      <c r="C299" s="30">
        <v>3.827</v>
      </c>
      <c r="D299" s="30">
        <f>C299</f>
        <v>3.827</v>
      </c>
      <c r="E299" s="30">
        <f>D299</f>
        <v>3.827</v>
      </c>
    </row>
    <row r="300" spans="1:5" hidden="1" outlineLevel="3">
      <c r="A300" s="29"/>
      <c r="B300" s="28" t="s">
        <v>246</v>
      </c>
      <c r="C300" s="30">
        <v>9.35</v>
      </c>
      <c r="D300" s="30">
        <f t="shared" ref="D300:E301" si="21">C300</f>
        <v>9.35</v>
      </c>
      <c r="E300" s="30">
        <f t="shared" si="21"/>
        <v>9.35</v>
      </c>
    </row>
    <row r="301" spans="1:5" hidden="1" outlineLevel="3">
      <c r="A301" s="29"/>
      <c r="B301" s="28" t="s">
        <v>247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248</v>
      </c>
      <c r="C302" s="5">
        <f>SUM(C303:C304)</f>
        <v>2</v>
      </c>
      <c r="D302" s="5">
        <f>SUM(D303:D304)</f>
        <v>2</v>
      </c>
      <c r="E302" s="5">
        <f>SUM(E303:E304)</f>
        <v>2</v>
      </c>
    </row>
    <row r="303" spans="1:5" hidden="1" outlineLevel="3">
      <c r="A303" s="29"/>
      <c r="B303" s="28" t="s">
        <v>249</v>
      </c>
      <c r="C303" s="30">
        <v>1</v>
      </c>
      <c r="D303" s="30">
        <f>C303</f>
        <v>1</v>
      </c>
      <c r="E303" s="30">
        <f>D303</f>
        <v>1</v>
      </c>
    </row>
    <row r="304" spans="1:5" hidden="1" outlineLevel="3">
      <c r="A304" s="29"/>
      <c r="B304" s="28" t="s">
        <v>250</v>
      </c>
      <c r="C304" s="30">
        <v>1</v>
      </c>
      <c r="D304" s="30">
        <f>C304</f>
        <v>1</v>
      </c>
      <c r="E304" s="30">
        <f>D304</f>
        <v>1</v>
      </c>
    </row>
    <row r="305" spans="1:5" hidden="1" outlineLevel="2">
      <c r="A305" s="6">
        <v>1101</v>
      </c>
      <c r="B305" s="4" t="s">
        <v>38</v>
      </c>
      <c r="C305" s="5">
        <f>SUM(C306:C307)</f>
        <v>5.65</v>
      </c>
      <c r="D305" s="5">
        <f>SUM(D306:D307)</f>
        <v>5.65</v>
      </c>
      <c r="E305" s="5">
        <f>SUM(E306:E307)</f>
        <v>5.65</v>
      </c>
    </row>
    <row r="306" spans="1:5" hidden="1" outlineLevel="3">
      <c r="A306" s="29"/>
      <c r="B306" s="28" t="s">
        <v>251</v>
      </c>
      <c r="C306" s="30">
        <v>4.1500000000000004</v>
      </c>
      <c r="D306" s="30">
        <f>C306</f>
        <v>4.1500000000000004</v>
      </c>
      <c r="E306" s="30">
        <f>D306</f>
        <v>4.1500000000000004</v>
      </c>
    </row>
    <row r="307" spans="1:5" hidden="1" outlineLevel="3">
      <c r="A307" s="29"/>
      <c r="B307" s="28" t="s">
        <v>252</v>
      </c>
      <c r="C307" s="30">
        <v>1.5</v>
      </c>
      <c r="D307" s="30">
        <f>C307</f>
        <v>1.5</v>
      </c>
      <c r="E307" s="30">
        <f>D307</f>
        <v>1.5</v>
      </c>
    </row>
    <row r="308" spans="1:5" hidden="1" outlineLevel="2">
      <c r="A308" s="6">
        <v>1101</v>
      </c>
      <c r="B308" s="4" t="s">
        <v>39</v>
      </c>
      <c r="C308" s="5">
        <f>SUM(C309:C312)</f>
        <v>58.021999999999998</v>
      </c>
      <c r="D308" s="5">
        <f>SUM(D309:D312)</f>
        <v>58.021999999999998</v>
      </c>
      <c r="E308" s="5">
        <f>SUM(E309:E312)</f>
        <v>58.021999999999998</v>
      </c>
    </row>
    <row r="309" spans="1:5" hidden="1" outlineLevel="3">
      <c r="A309" s="29"/>
      <c r="B309" s="28" t="s">
        <v>253</v>
      </c>
      <c r="C309" s="30">
        <v>39.950000000000003</v>
      </c>
      <c r="D309" s="30">
        <f>C309</f>
        <v>39.950000000000003</v>
      </c>
      <c r="E309" s="30">
        <f>D309</f>
        <v>39.950000000000003</v>
      </c>
    </row>
    <row r="310" spans="1:5" hidden="1" outlineLevel="3">
      <c r="A310" s="29"/>
      <c r="B310" s="28" t="s">
        <v>254</v>
      </c>
      <c r="C310" s="30">
        <v>15.05</v>
      </c>
      <c r="D310" s="30">
        <f t="shared" ref="D310:E312" si="22">C310</f>
        <v>15.05</v>
      </c>
      <c r="E310" s="30">
        <f t="shared" si="22"/>
        <v>15.05</v>
      </c>
    </row>
    <row r="311" spans="1:5" hidden="1" outlineLevel="3">
      <c r="A311" s="29"/>
      <c r="B311" s="28" t="s">
        <v>255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256</v>
      </c>
      <c r="C312" s="30">
        <v>3.0219999999999998</v>
      </c>
      <c r="D312" s="30">
        <f t="shared" si="22"/>
        <v>3.0219999999999998</v>
      </c>
      <c r="E312" s="30">
        <f t="shared" si="22"/>
        <v>3.0219999999999998</v>
      </c>
    </row>
    <row r="313" spans="1:5" hidden="1" outlineLevel="2">
      <c r="A313" s="6">
        <v>1101</v>
      </c>
      <c r="B313" s="4" t="s">
        <v>109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219" t="s">
        <v>598</v>
      </c>
      <c r="B314" s="220"/>
      <c r="C314" s="32">
        <f>C315+C325+C331+C336+C337+C338+C328</f>
        <v>3.5</v>
      </c>
      <c r="D314" s="32">
        <f>D315+D325+D331+D336+D337+D338+D328</f>
        <v>3.5</v>
      </c>
      <c r="E314" s="32">
        <f>E315+E325+E331+E336+E337+E338+E328</f>
        <v>3.5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257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215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258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245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259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249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250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235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236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260</v>
      </c>
      <c r="C325" s="5">
        <f>SUM(C326:C327)</f>
        <v>3.5</v>
      </c>
      <c r="D325" s="5">
        <f>SUM(D326:D327)</f>
        <v>3.5</v>
      </c>
      <c r="E325" s="5">
        <f>SUM(E326:E327)</f>
        <v>3.5</v>
      </c>
    </row>
    <row r="326" spans="1:5" hidden="1" outlineLevel="3">
      <c r="A326" s="29"/>
      <c r="B326" s="28" t="s">
        <v>261</v>
      </c>
      <c r="C326" s="30">
        <v>3.5</v>
      </c>
      <c r="D326" s="30">
        <f>C326</f>
        <v>3.5</v>
      </c>
      <c r="E326" s="30">
        <f>D326</f>
        <v>3.5</v>
      </c>
    </row>
    <row r="327" spans="1:5" hidden="1" outlineLevel="3">
      <c r="A327" s="29"/>
      <c r="B327" s="28" t="s">
        <v>262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251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252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253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254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255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256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450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449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451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217" t="s">
        <v>267</v>
      </c>
      <c r="B339" s="218"/>
      <c r="C339" s="33">
        <f>C340+C444+C482</f>
        <v>180.14000000000001</v>
      </c>
      <c r="D339" s="33"/>
      <c r="E339" s="33"/>
      <c r="G339" s="39" t="s">
        <v>588</v>
      </c>
      <c r="H339" s="41"/>
      <c r="I339" s="42"/>
      <c r="J339" s="40" t="b">
        <f>AND(H339=I339)</f>
        <v>1</v>
      </c>
    </row>
    <row r="340" spans="1:10" hidden="1" outlineLevel="1">
      <c r="A340" s="219" t="s">
        <v>268</v>
      </c>
      <c r="B340" s="220"/>
      <c r="C340" s="32">
        <f>C341+C342+C343+C344+C347+C348+C353+C356+C357+C362+C367+BG290669+C371+C372+C373+C376+C377+C378+C382+C388+C391+C392+C395+C398+C399+C404+C407+C408+C409+C412+C415+C416+C419+C420+C421+C422+C429+C443</f>
        <v>165.84</v>
      </c>
      <c r="D340" s="32">
        <f>D341+D342+D343+D344+D347+D348+D353+D356+D357+D362+D367+BH290669+D371+D372+D373+D376+D377+D378+D382+D388+D391+D392+D395+D398+D399+D404+D407+D408+D409+D412+D415+D416+D419+D420+D421+D422+D429+D443</f>
        <v>165.84</v>
      </c>
      <c r="E340" s="32">
        <f>E341+E342+E343+E344+E347+E348+E353+E356+E357+E362+E367+BI290669+E371+E372+E373+E376+E377+E378+E382+E388+E391+E392+E395+E398+E399+E404+E407+E408+E409+E412+E415+E416+E419+E420+E421+E422+E429+E443</f>
        <v>165.84</v>
      </c>
    </row>
    <row r="341" spans="1:10" hidden="1" outlineLevel="2">
      <c r="A341" s="6">
        <v>2201</v>
      </c>
      <c r="B341" s="34" t="s">
        <v>269</v>
      </c>
      <c r="C341" s="5">
        <v>0.7</v>
      </c>
      <c r="D341" s="5">
        <f>C341</f>
        <v>0.7</v>
      </c>
      <c r="E341" s="5">
        <f>D341</f>
        <v>0.7</v>
      </c>
    </row>
    <row r="342" spans="1:10" hidden="1" outlineLevel="2">
      <c r="A342" s="6">
        <v>2201</v>
      </c>
      <c r="B342" s="4" t="s">
        <v>40</v>
      </c>
      <c r="C342" s="5">
        <v>1</v>
      </c>
      <c r="D342" s="5">
        <f t="shared" ref="D342:E343" si="26">C342</f>
        <v>1</v>
      </c>
      <c r="E342" s="5">
        <f t="shared" si="26"/>
        <v>1</v>
      </c>
    </row>
    <row r="343" spans="1:10" hidden="1" outlineLevel="2">
      <c r="A343" s="6">
        <v>2201</v>
      </c>
      <c r="B343" s="4" t="s">
        <v>41</v>
      </c>
      <c r="C343" s="5">
        <v>37</v>
      </c>
      <c r="D343" s="5">
        <f t="shared" si="26"/>
        <v>37</v>
      </c>
      <c r="E343" s="5">
        <f t="shared" si="26"/>
        <v>37</v>
      </c>
    </row>
    <row r="344" spans="1:10" hidden="1" outlineLevel="2">
      <c r="A344" s="6">
        <v>2201</v>
      </c>
      <c r="B344" s="4" t="s">
        <v>270</v>
      </c>
      <c r="C344" s="5">
        <f>SUM(C345:C346)</f>
        <v>7</v>
      </c>
      <c r="D344" s="5">
        <f>SUM(D345:D346)</f>
        <v>7</v>
      </c>
      <c r="E344" s="5">
        <f>SUM(E345:E346)</f>
        <v>7</v>
      </c>
    </row>
    <row r="345" spans="1:10" hidden="1" outlineLevel="3">
      <c r="A345" s="29"/>
      <c r="B345" s="28" t="s">
        <v>271</v>
      </c>
      <c r="C345" s="30">
        <v>5</v>
      </c>
      <c r="D345" s="30">
        <f t="shared" ref="D345:E347" si="27">C345</f>
        <v>5</v>
      </c>
      <c r="E345" s="30">
        <f t="shared" si="27"/>
        <v>5</v>
      </c>
    </row>
    <row r="346" spans="1:10" hidden="1" outlineLevel="3">
      <c r="A346" s="29"/>
      <c r="B346" s="28" t="s">
        <v>272</v>
      </c>
      <c r="C346" s="30">
        <v>2</v>
      </c>
      <c r="D346" s="30">
        <f t="shared" si="27"/>
        <v>2</v>
      </c>
      <c r="E346" s="30">
        <f t="shared" si="27"/>
        <v>2</v>
      </c>
    </row>
    <row r="347" spans="1:10" hidden="1" outlineLevel="2">
      <c r="A347" s="6">
        <v>2201</v>
      </c>
      <c r="B347" s="4" t="s">
        <v>273</v>
      </c>
      <c r="C347" s="5">
        <v>6</v>
      </c>
      <c r="D347" s="5">
        <f t="shared" si="27"/>
        <v>6</v>
      </c>
      <c r="E347" s="5">
        <f t="shared" si="27"/>
        <v>6</v>
      </c>
    </row>
    <row r="348" spans="1:10" hidden="1" outlineLevel="2">
      <c r="A348" s="6">
        <v>2201</v>
      </c>
      <c r="B348" s="4" t="s">
        <v>274</v>
      </c>
      <c r="C348" s="5">
        <v>23</v>
      </c>
      <c r="D348" s="5">
        <f>SUM(D349:D352)</f>
        <v>23</v>
      </c>
      <c r="E348" s="5">
        <f>SUM(E349:E352)</f>
        <v>23</v>
      </c>
    </row>
    <row r="349" spans="1:10" hidden="1" outlineLevel="3">
      <c r="A349" s="29"/>
      <c r="B349" s="28" t="s">
        <v>275</v>
      </c>
      <c r="C349" s="30">
        <v>23</v>
      </c>
      <c r="D349" s="30">
        <f>C349</f>
        <v>23</v>
      </c>
      <c r="E349" s="30">
        <f>D349</f>
        <v>23</v>
      </c>
    </row>
    <row r="350" spans="1:10" hidden="1" outlineLevel="3">
      <c r="A350" s="29"/>
      <c r="B350" s="28" t="s">
        <v>276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277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278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279</v>
      </c>
      <c r="C353" s="5">
        <f>SUM(C354:C355)</f>
        <v>0.35</v>
      </c>
      <c r="D353" s="5">
        <f>SUM(D354:D355)</f>
        <v>0.35</v>
      </c>
      <c r="E353" s="5">
        <f>SUM(E354:E355)</f>
        <v>0.35</v>
      </c>
    </row>
    <row r="354" spans="1:5" hidden="1" outlineLevel="3">
      <c r="A354" s="29"/>
      <c r="B354" s="28" t="s">
        <v>42</v>
      </c>
      <c r="C354" s="30">
        <v>0.3</v>
      </c>
      <c r="D354" s="30">
        <f t="shared" ref="D354:E356" si="29">C354</f>
        <v>0.3</v>
      </c>
      <c r="E354" s="30">
        <f t="shared" si="29"/>
        <v>0.3</v>
      </c>
    </row>
    <row r="355" spans="1:5" hidden="1" outlineLevel="3">
      <c r="A355" s="29"/>
      <c r="B355" s="28" t="s">
        <v>280</v>
      </c>
      <c r="C355" s="30">
        <v>0.05</v>
      </c>
      <c r="D355" s="30">
        <f t="shared" si="29"/>
        <v>0.05</v>
      </c>
      <c r="E355" s="30">
        <f t="shared" si="29"/>
        <v>0.05</v>
      </c>
    </row>
    <row r="356" spans="1:5" hidden="1" outlineLevel="2">
      <c r="A356" s="6">
        <v>2201</v>
      </c>
      <c r="B356" s="4" t="s">
        <v>281</v>
      </c>
      <c r="C356" s="5">
        <v>0.5</v>
      </c>
      <c r="D356" s="5">
        <f t="shared" si="29"/>
        <v>0.5</v>
      </c>
      <c r="E356" s="5">
        <f t="shared" si="29"/>
        <v>0.5</v>
      </c>
    </row>
    <row r="357" spans="1:5" hidden="1" outlineLevel="2">
      <c r="A357" s="6">
        <v>2201</v>
      </c>
      <c r="B357" s="4" t="s">
        <v>282</v>
      </c>
      <c r="C357" s="5">
        <f>SUM(C358:C361)</f>
        <v>8</v>
      </c>
      <c r="D357" s="5">
        <f>SUM(D358:D361)</f>
        <v>8</v>
      </c>
      <c r="E357" s="5">
        <f>SUM(E358:E361)</f>
        <v>8</v>
      </c>
    </row>
    <row r="358" spans="1:5" hidden="1" outlineLevel="3">
      <c r="A358" s="29"/>
      <c r="B358" s="28" t="s">
        <v>283</v>
      </c>
      <c r="C358" s="30">
        <v>7</v>
      </c>
      <c r="D358" s="30">
        <f>C358</f>
        <v>7</v>
      </c>
      <c r="E358" s="30">
        <f>D358</f>
        <v>7</v>
      </c>
    </row>
    <row r="359" spans="1:5" hidden="1" outlineLevel="3">
      <c r="A359" s="29"/>
      <c r="B359" s="28" t="s">
        <v>284</v>
      </c>
      <c r="C359" s="30">
        <v>1</v>
      </c>
      <c r="D359" s="30">
        <f t="shared" ref="D359:E361" si="30">C359</f>
        <v>1</v>
      </c>
      <c r="E359" s="30">
        <f t="shared" si="30"/>
        <v>1</v>
      </c>
    </row>
    <row r="360" spans="1:5" hidden="1" outlineLevel="3">
      <c r="A360" s="29"/>
      <c r="B360" s="28" t="s">
        <v>285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286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287</v>
      </c>
      <c r="C362" s="5">
        <f>SUM(C363:C366)</f>
        <v>19</v>
      </c>
      <c r="D362" s="5">
        <f>SUM(D363:D366)</f>
        <v>19</v>
      </c>
      <c r="E362" s="5">
        <f>SUM(E363:E366)</f>
        <v>19</v>
      </c>
    </row>
    <row r="363" spans="1:5" hidden="1" outlineLevel="3">
      <c r="A363" s="29"/>
      <c r="B363" s="28" t="s">
        <v>288</v>
      </c>
      <c r="C363" s="30">
        <v>3</v>
      </c>
      <c r="D363" s="30">
        <f>C363</f>
        <v>3</v>
      </c>
      <c r="E363" s="30">
        <f>D363</f>
        <v>3</v>
      </c>
    </row>
    <row r="364" spans="1:5" hidden="1" outlineLevel="3">
      <c r="A364" s="29"/>
      <c r="B364" s="28" t="s">
        <v>289</v>
      </c>
      <c r="C364" s="30">
        <v>15</v>
      </c>
      <c r="D364" s="30">
        <f t="shared" ref="D364:E366" si="31">C364</f>
        <v>15</v>
      </c>
      <c r="E364" s="30">
        <f t="shared" si="31"/>
        <v>15</v>
      </c>
    </row>
    <row r="365" spans="1:5" hidden="1" outlineLevel="3">
      <c r="A365" s="29"/>
      <c r="B365" s="28" t="s">
        <v>290</v>
      </c>
      <c r="C365" s="30">
        <v>1</v>
      </c>
      <c r="D365" s="30">
        <f t="shared" si="31"/>
        <v>1</v>
      </c>
      <c r="E365" s="30">
        <f t="shared" si="31"/>
        <v>1</v>
      </c>
    </row>
    <row r="366" spans="1:5" hidden="1" outlineLevel="3">
      <c r="A366" s="29"/>
      <c r="B366" s="28" t="s">
        <v>291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0.8</v>
      </c>
      <c r="D367" s="5">
        <f>C367</f>
        <v>0.8</v>
      </c>
      <c r="E367" s="5">
        <f>D367</f>
        <v>0.8</v>
      </c>
    </row>
    <row r="368" spans="1:5" hidden="1" outlineLevel="2" collapsed="1">
      <c r="A368" s="6">
        <v>2201</v>
      </c>
      <c r="B368" s="4" t="s">
        <v>292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293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294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</v>
      </c>
      <c r="D371" s="5">
        <f t="shared" si="32"/>
        <v>2</v>
      </c>
      <c r="E371" s="5">
        <f t="shared" si="32"/>
        <v>2</v>
      </c>
    </row>
    <row r="372" spans="1:5" hidden="1" outlineLevel="2">
      <c r="A372" s="6">
        <v>2201</v>
      </c>
      <c r="B372" s="4" t="s">
        <v>45</v>
      </c>
      <c r="C372" s="5">
        <v>3</v>
      </c>
      <c r="D372" s="5">
        <f t="shared" si="32"/>
        <v>3</v>
      </c>
      <c r="E372" s="5">
        <f t="shared" si="32"/>
        <v>3</v>
      </c>
    </row>
    <row r="373" spans="1:5" hidden="1" outlineLevel="2" collapsed="1">
      <c r="A373" s="6">
        <v>2201</v>
      </c>
      <c r="B373" s="4" t="s">
        <v>295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296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297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298</v>
      </c>
      <c r="C376" s="5">
        <v>0.1</v>
      </c>
      <c r="D376" s="5">
        <f t="shared" si="33"/>
        <v>0.1</v>
      </c>
      <c r="E376" s="5">
        <f t="shared" si="33"/>
        <v>0.1</v>
      </c>
    </row>
    <row r="377" spans="1:5" hidden="1" outlineLevel="2" collapsed="1">
      <c r="A377" s="6">
        <v>2201</v>
      </c>
      <c r="B377" s="4" t="s">
        <v>299</v>
      </c>
      <c r="C377" s="5">
        <v>2</v>
      </c>
      <c r="D377" s="5">
        <f t="shared" si="33"/>
        <v>2</v>
      </c>
      <c r="E377" s="5">
        <f t="shared" si="33"/>
        <v>2</v>
      </c>
    </row>
    <row r="378" spans="1:5" hidden="1" outlineLevel="2">
      <c r="A378" s="6">
        <v>2201</v>
      </c>
      <c r="B378" s="4" t="s">
        <v>300</v>
      </c>
      <c r="C378" s="5">
        <f>SUM(C379:C381)</f>
        <v>4.5</v>
      </c>
      <c r="D378" s="5">
        <f>SUM(D379:D381)</f>
        <v>4.5</v>
      </c>
      <c r="E378" s="5">
        <f>SUM(E379:E381)</f>
        <v>4.5</v>
      </c>
    </row>
    <row r="379" spans="1:5" hidden="1" outlineLevel="3">
      <c r="A379" s="29"/>
      <c r="B379" s="28" t="s">
        <v>46</v>
      </c>
      <c r="C379" s="30">
        <v>4</v>
      </c>
      <c r="D379" s="30">
        <f>C379</f>
        <v>4</v>
      </c>
      <c r="E379" s="30">
        <f>D379</f>
        <v>4</v>
      </c>
    </row>
    <row r="380" spans="1:5" hidden="1" outlineLevel="3">
      <c r="A380" s="29"/>
      <c r="B380" s="28" t="s">
        <v>110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0.5</v>
      </c>
      <c r="D381" s="30">
        <f t="shared" si="34"/>
        <v>0.5</v>
      </c>
      <c r="E381" s="30">
        <f t="shared" si="34"/>
        <v>0.5</v>
      </c>
    </row>
    <row r="382" spans="1:5" hidden="1" outlineLevel="2">
      <c r="A382" s="6">
        <v>2201</v>
      </c>
      <c r="B382" s="4" t="s">
        <v>111</v>
      </c>
      <c r="C382" s="5">
        <f>SUM(C383:C387)</f>
        <v>3.5</v>
      </c>
      <c r="D382" s="5">
        <f>SUM(D383:D387)</f>
        <v>3.5</v>
      </c>
      <c r="E382" s="5">
        <f>SUM(E383:E387)</f>
        <v>3.5</v>
      </c>
    </row>
    <row r="383" spans="1:5" hidden="1" outlineLevel="3">
      <c r="A383" s="29"/>
      <c r="B383" s="28" t="s">
        <v>301</v>
      </c>
      <c r="C383" s="30">
        <v>1.5</v>
      </c>
      <c r="D383" s="30">
        <f>C383</f>
        <v>1.5</v>
      </c>
      <c r="E383" s="30">
        <f>D383</f>
        <v>1.5</v>
      </c>
    </row>
    <row r="384" spans="1:5" hidden="1" outlineLevel="3">
      <c r="A384" s="29"/>
      <c r="B384" s="28" t="s">
        <v>302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303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304</v>
      </c>
      <c r="C386" s="30">
        <v>2</v>
      </c>
      <c r="D386" s="30">
        <f t="shared" si="35"/>
        <v>2</v>
      </c>
      <c r="E386" s="30">
        <f t="shared" si="35"/>
        <v>2</v>
      </c>
    </row>
    <row r="387" spans="1:5" hidden="1" outlineLevel="3">
      <c r="A387" s="29"/>
      <c r="B387" s="28" t="s">
        <v>305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306</v>
      </c>
      <c r="C388" s="5">
        <f>SUM(C389:C390)</f>
        <v>0.2</v>
      </c>
      <c r="D388" s="5">
        <f>SUM(D389:D390)</f>
        <v>0.2</v>
      </c>
      <c r="E388" s="5">
        <f>SUM(E389:E390)</f>
        <v>0.2</v>
      </c>
    </row>
    <row r="389" spans="1:5" hidden="1" outlineLevel="3">
      <c r="A389" s="29"/>
      <c r="B389" s="28" t="s">
        <v>48</v>
      </c>
      <c r="C389" s="30">
        <v>0.2</v>
      </c>
      <c r="D389" s="30">
        <f t="shared" ref="D389:E391" si="36">C389</f>
        <v>0.2</v>
      </c>
      <c r="E389" s="30">
        <f t="shared" si="36"/>
        <v>0.2</v>
      </c>
    </row>
    <row r="390" spans="1:5" hidden="1" outlineLevel="3">
      <c r="A390" s="29"/>
      <c r="B390" s="28" t="s">
        <v>307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308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309</v>
      </c>
      <c r="C392" s="5">
        <f>SUM(C393:C394)</f>
        <v>5</v>
      </c>
      <c r="D392" s="5">
        <f>SUM(D393:D394)</f>
        <v>5</v>
      </c>
      <c r="E392" s="5">
        <f>SUM(E393:E394)</f>
        <v>5</v>
      </c>
    </row>
    <row r="393" spans="1:5" hidden="1" outlineLevel="3">
      <c r="A393" s="29"/>
      <c r="B393" s="28" t="s">
        <v>310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311</v>
      </c>
      <c r="C394" s="30">
        <v>5</v>
      </c>
      <c r="D394" s="30">
        <f>C394</f>
        <v>5</v>
      </c>
      <c r="E394" s="30">
        <f>D394</f>
        <v>5</v>
      </c>
    </row>
    <row r="395" spans="1:5" hidden="1" outlineLevel="2">
      <c r="A395" s="6">
        <v>2201</v>
      </c>
      <c r="B395" s="4" t="s">
        <v>112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312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313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314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113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315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316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317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318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319</v>
      </c>
      <c r="C404" s="5">
        <f>SUM(C405:C406)</f>
        <v>0.2</v>
      </c>
      <c r="D404" s="5">
        <f>SUM(D405:D406)</f>
        <v>0.2</v>
      </c>
      <c r="E404" s="5">
        <f>SUM(E405:E406)</f>
        <v>0.2</v>
      </c>
    </row>
    <row r="405" spans="1:5" hidden="1" outlineLevel="3">
      <c r="A405" s="29"/>
      <c r="B405" s="28" t="s">
        <v>320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321</v>
      </c>
      <c r="C406" s="30">
        <v>0.2</v>
      </c>
      <c r="D406" s="30">
        <f t="shared" si="39"/>
        <v>0.2</v>
      </c>
      <c r="E406" s="30">
        <f t="shared" si="39"/>
        <v>0.2</v>
      </c>
    </row>
    <row r="407" spans="1:5" hidden="1" outlineLevel="2">
      <c r="A407" s="6">
        <v>2201</v>
      </c>
      <c r="B407" s="4" t="s">
        <v>322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323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324</v>
      </c>
      <c r="C409" s="5">
        <f>SUM(C410:C411)</f>
        <v>0.5</v>
      </c>
      <c r="D409" s="5">
        <f>SUM(D410:D411)</f>
        <v>0.5</v>
      </c>
      <c r="E409" s="5">
        <f>SUM(E410:E411)</f>
        <v>0.5</v>
      </c>
    </row>
    <row r="410" spans="1:5" hidden="1" outlineLevel="3" collapsed="1">
      <c r="A410" s="29"/>
      <c r="B410" s="28" t="s">
        <v>49</v>
      </c>
      <c r="C410" s="30">
        <v>0.5</v>
      </c>
      <c r="D410" s="30">
        <f>C410</f>
        <v>0.5</v>
      </c>
      <c r="E410" s="30">
        <f>D410</f>
        <v>0.5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114</v>
      </c>
      <c r="C412" s="5">
        <f>SUM(C413:C414)</f>
        <v>4</v>
      </c>
      <c r="D412" s="5">
        <f>SUM(D413:D414)</f>
        <v>4</v>
      </c>
      <c r="E412" s="5">
        <f>SUM(E413:E414)</f>
        <v>4</v>
      </c>
    </row>
    <row r="413" spans="1:5" hidden="1" outlineLevel="3" collapsed="1">
      <c r="A413" s="29"/>
      <c r="B413" s="28" t="s">
        <v>325</v>
      </c>
      <c r="C413" s="30">
        <v>4</v>
      </c>
      <c r="D413" s="30">
        <f t="shared" ref="D413:E415" si="40">C413</f>
        <v>4</v>
      </c>
      <c r="E413" s="30">
        <f t="shared" si="40"/>
        <v>4</v>
      </c>
    </row>
    <row r="414" spans="1:5" hidden="1" outlineLevel="3">
      <c r="A414" s="29"/>
      <c r="B414" s="28" t="s">
        <v>326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115</v>
      </c>
      <c r="C415" s="5">
        <v>1</v>
      </c>
      <c r="D415" s="5">
        <f t="shared" si="40"/>
        <v>1</v>
      </c>
      <c r="E415" s="5">
        <f t="shared" si="40"/>
        <v>1</v>
      </c>
    </row>
    <row r="416" spans="1:5" hidden="1" outlineLevel="2" collapsed="1">
      <c r="A416" s="6">
        <v>2201</v>
      </c>
      <c r="B416" s="4" t="s">
        <v>329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327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328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1114</v>
      </c>
      <c r="C419" s="5">
        <v>1.3</v>
      </c>
      <c r="D419" s="5">
        <f t="shared" si="41"/>
        <v>1.3</v>
      </c>
      <c r="E419" s="5">
        <f t="shared" si="41"/>
        <v>1.3</v>
      </c>
    </row>
    <row r="420" spans="1:5" hidden="1" outlineLevel="2">
      <c r="A420" s="6">
        <v>2201</v>
      </c>
      <c r="B420" s="4" t="s">
        <v>331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332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116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333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334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335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336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337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338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339</v>
      </c>
      <c r="C429" s="5">
        <f>SUM(C430:C442)</f>
        <v>35.19</v>
      </c>
      <c r="D429" s="5">
        <f>SUM(D430:D442)</f>
        <v>35.19</v>
      </c>
      <c r="E429" s="5">
        <f>SUM(E430:E442)</f>
        <v>35.19</v>
      </c>
    </row>
    <row r="430" spans="1:5" hidden="1" outlineLevel="3">
      <c r="A430" s="29"/>
      <c r="B430" s="28" t="s">
        <v>340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341</v>
      </c>
      <c r="C431" s="30">
        <v>28.038</v>
      </c>
      <c r="D431" s="30">
        <f t="shared" ref="D431:E442" si="43">C431</f>
        <v>28.038</v>
      </c>
      <c r="E431" s="30">
        <f t="shared" si="43"/>
        <v>28.038</v>
      </c>
    </row>
    <row r="432" spans="1:5" hidden="1" outlineLevel="3">
      <c r="A432" s="29"/>
      <c r="B432" s="28" t="s">
        <v>342</v>
      </c>
      <c r="C432" s="30">
        <v>0.53</v>
      </c>
      <c r="D432" s="30">
        <f t="shared" si="43"/>
        <v>0.53</v>
      </c>
      <c r="E432" s="30">
        <f t="shared" si="43"/>
        <v>0.53</v>
      </c>
    </row>
    <row r="433" spans="1:5" hidden="1" outlineLevel="3">
      <c r="A433" s="29"/>
      <c r="B433" s="28" t="s">
        <v>343</v>
      </c>
      <c r="C433" s="30">
        <v>1.49</v>
      </c>
      <c r="D433" s="30">
        <f t="shared" si="43"/>
        <v>1.49</v>
      </c>
      <c r="E433" s="30">
        <f t="shared" si="43"/>
        <v>1.49</v>
      </c>
    </row>
    <row r="434" spans="1:5" hidden="1" outlineLevel="3">
      <c r="A434" s="29"/>
      <c r="B434" s="28" t="s">
        <v>344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345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346</v>
      </c>
      <c r="C436" s="30">
        <v>1.2</v>
      </c>
      <c r="D436" s="30">
        <f t="shared" si="43"/>
        <v>1.2</v>
      </c>
      <c r="E436" s="30">
        <f t="shared" si="43"/>
        <v>1.2</v>
      </c>
    </row>
    <row r="437" spans="1:5" hidden="1" outlineLevel="3">
      <c r="A437" s="29"/>
      <c r="B437" s="28" t="s">
        <v>347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348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349</v>
      </c>
      <c r="C439" s="30">
        <v>0.93200000000000005</v>
      </c>
      <c r="D439" s="30">
        <f t="shared" si="43"/>
        <v>0.93200000000000005</v>
      </c>
      <c r="E439" s="30">
        <f t="shared" si="43"/>
        <v>0.93200000000000005</v>
      </c>
    </row>
    <row r="440" spans="1:5" hidden="1" outlineLevel="3">
      <c r="A440" s="29"/>
      <c r="B440" s="28" t="s">
        <v>350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351</v>
      </c>
      <c r="C441" s="30">
        <v>3</v>
      </c>
      <c r="D441" s="30">
        <f t="shared" si="43"/>
        <v>3</v>
      </c>
      <c r="E441" s="30">
        <f t="shared" si="43"/>
        <v>3</v>
      </c>
    </row>
    <row r="442" spans="1:5" hidden="1" outlineLevel="3">
      <c r="A442" s="29"/>
      <c r="B442" s="28" t="s">
        <v>352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353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219" t="s">
        <v>354</v>
      </c>
      <c r="B444" s="220"/>
      <c r="C444" s="32">
        <f>C445+C454+C455+C459+C462+C463+C468+C474+C477+C480+C481+C450</f>
        <v>14.3</v>
      </c>
      <c r="D444" s="32">
        <f>D445+D454+D455+D459+D462+D463+D468+D474+D477+D480+D481+D450</f>
        <v>14.3</v>
      </c>
      <c r="E444" s="32">
        <f>E445+E454+E455+E459+E462+E463+E468+E474+E477+E480+E481+E450</f>
        <v>14.3</v>
      </c>
    </row>
    <row r="445" spans="1:5" ht="15" hidden="1" customHeight="1" outlineLevel="2">
      <c r="A445" s="6">
        <v>2202</v>
      </c>
      <c r="B445" s="4" t="s">
        <v>355</v>
      </c>
      <c r="C445" s="5">
        <f>SUM(C446:C449)</f>
        <v>7</v>
      </c>
      <c r="D445" s="5">
        <f>SUM(D446:D449)</f>
        <v>7</v>
      </c>
      <c r="E445" s="5">
        <f>SUM(E446:E449)</f>
        <v>7</v>
      </c>
    </row>
    <row r="446" spans="1:5" ht="15" hidden="1" customHeight="1" outlineLevel="3">
      <c r="A446" s="28"/>
      <c r="B446" s="28" t="s">
        <v>356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357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358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359</v>
      </c>
      <c r="C449" s="30">
        <v>7</v>
      </c>
      <c r="D449" s="30">
        <f t="shared" si="44"/>
        <v>7</v>
      </c>
      <c r="E449" s="30">
        <f t="shared" si="44"/>
        <v>7</v>
      </c>
    </row>
    <row r="450" spans="1:5" ht="15" hidden="1" customHeight="1" outlineLevel="2">
      <c r="A450" s="6">
        <v>2202</v>
      </c>
      <c r="B450" s="4" t="s">
        <v>360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361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362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363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5</v>
      </c>
      <c r="D454" s="5">
        <f>C454</f>
        <v>5</v>
      </c>
      <c r="E454" s="5">
        <f>D454</f>
        <v>5</v>
      </c>
    </row>
    <row r="455" spans="1:5" hidden="1" outlineLevel="2">
      <c r="A455" s="6">
        <v>2202</v>
      </c>
      <c r="B455" s="4" t="s">
        <v>117</v>
      </c>
      <c r="C455" s="5">
        <f>SUM(C456:C458)</f>
        <v>0.5</v>
      </c>
      <c r="D455" s="5">
        <f>SUM(D456:D458)</f>
        <v>0.5</v>
      </c>
      <c r="E455" s="5">
        <f>SUM(E456:E458)</f>
        <v>0.5</v>
      </c>
    </row>
    <row r="456" spans="1:5" ht="15" hidden="1" customHeight="1" outlineLevel="3">
      <c r="A456" s="28"/>
      <c r="B456" s="28" t="s">
        <v>364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365</v>
      </c>
      <c r="C457" s="30">
        <v>0.5</v>
      </c>
      <c r="D457" s="30">
        <f t="shared" ref="D457:E458" si="46">C457</f>
        <v>0.5</v>
      </c>
      <c r="E457" s="30">
        <f t="shared" si="46"/>
        <v>0.5</v>
      </c>
    </row>
    <row r="458" spans="1:5" ht="15" hidden="1" customHeight="1" outlineLevel="3">
      <c r="A458" s="28"/>
      <c r="B458" s="28" t="s">
        <v>358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118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366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367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368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369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370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371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372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373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374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375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376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377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378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379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119</v>
      </c>
      <c r="C474" s="5">
        <f>SUM(C475:C476)</f>
        <v>0.5</v>
      </c>
      <c r="D474" s="5">
        <f>SUM(D475:D476)</f>
        <v>0.5</v>
      </c>
      <c r="E474" s="5">
        <f>SUM(E475:E476)</f>
        <v>0.5</v>
      </c>
    </row>
    <row r="475" spans="1:5" ht="15" hidden="1" customHeight="1" outlineLevel="3">
      <c r="A475" s="28"/>
      <c r="B475" s="28" t="s">
        <v>380</v>
      </c>
      <c r="C475" s="30">
        <v>0.5</v>
      </c>
      <c r="D475" s="30">
        <f>C475</f>
        <v>0.5</v>
      </c>
      <c r="E475" s="30">
        <f>D475</f>
        <v>0.5</v>
      </c>
    </row>
    <row r="476" spans="1:5" ht="15" hidden="1" customHeight="1" outlineLevel="3">
      <c r="A476" s="28"/>
      <c r="B476" s="28" t="s">
        <v>381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382</v>
      </c>
      <c r="C477" s="5">
        <f>SUM(C478:C479)</f>
        <v>0.3</v>
      </c>
      <c r="D477" s="5">
        <f>SUM(D478:D479)</f>
        <v>0.3</v>
      </c>
      <c r="E477" s="5">
        <f>SUM(E478:E479)</f>
        <v>0.3</v>
      </c>
    </row>
    <row r="478" spans="1:5" ht="15" hidden="1" customHeight="1" outlineLevel="3">
      <c r="A478" s="28"/>
      <c r="B478" s="28" t="s">
        <v>380</v>
      </c>
      <c r="C478" s="30">
        <v>0.3</v>
      </c>
      <c r="D478" s="30">
        <f t="shared" ref="D478:E481" si="50">C478</f>
        <v>0.3</v>
      </c>
      <c r="E478" s="30">
        <f t="shared" si="50"/>
        <v>0.3</v>
      </c>
    </row>
    <row r="479" spans="1:5" ht="15" hidden="1" customHeight="1" outlineLevel="3">
      <c r="A479" s="28"/>
      <c r="B479" s="28" t="s">
        <v>381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383</v>
      </c>
      <c r="C480" s="5">
        <v>1</v>
      </c>
      <c r="D480" s="5">
        <f t="shared" si="50"/>
        <v>1</v>
      </c>
      <c r="E480" s="5">
        <f t="shared" si="50"/>
        <v>1</v>
      </c>
    </row>
    <row r="481" spans="1:10" hidden="1" outlineLevel="2" collapsed="1">
      <c r="A481" s="6">
        <v>2202</v>
      </c>
      <c r="B481" s="4" t="s">
        <v>384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219" t="s">
        <v>385</v>
      </c>
      <c r="B482" s="220"/>
      <c r="C482" s="32">
        <v>0</v>
      </c>
      <c r="D482" s="32">
        <v>0</v>
      </c>
      <c r="E482" s="32">
        <v>0</v>
      </c>
    </row>
    <row r="483" spans="1:10" collapsed="1">
      <c r="A483" s="225" t="s">
        <v>386</v>
      </c>
      <c r="B483" s="226"/>
      <c r="C483" s="35">
        <f>C484+C504+C510+C523+C529+C539+C509</f>
        <v>29.8</v>
      </c>
      <c r="D483" s="35"/>
      <c r="E483" s="35"/>
      <c r="G483" s="39" t="s">
        <v>589</v>
      </c>
      <c r="H483" s="41"/>
      <c r="I483" s="42"/>
      <c r="J483" s="40" t="b">
        <f>AND(H483=I483)</f>
        <v>1</v>
      </c>
    </row>
    <row r="484" spans="1:10" hidden="1" outlineLevel="1">
      <c r="A484" s="219" t="s">
        <v>387</v>
      </c>
      <c r="B484" s="220"/>
      <c r="C484" s="32">
        <f>C485+C486+C490+C491+C494+C497+C500+C501+C502+C503</f>
        <v>8.8000000000000007</v>
      </c>
      <c r="D484" s="32">
        <f>D485+D486+D490+D491+D494+D497+D500+D501+D502+D503</f>
        <v>8.8000000000000007</v>
      </c>
      <c r="E484" s="32">
        <f>E485+E486+E490+E491+E494+E497+E500+E501+E502+E503</f>
        <v>8.8000000000000007</v>
      </c>
    </row>
    <row r="485" spans="1:10" hidden="1" outlineLevel="2">
      <c r="A485" s="6">
        <v>3302</v>
      </c>
      <c r="B485" s="4" t="s">
        <v>388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389</v>
      </c>
      <c r="C486" s="5">
        <v>2.5</v>
      </c>
      <c r="D486" s="5">
        <f>SUM(D487:D489)</f>
        <v>2.5</v>
      </c>
      <c r="E486" s="5">
        <f>SUM(E487:E489)</f>
        <v>2.5</v>
      </c>
    </row>
    <row r="487" spans="1:10" ht="15" hidden="1" customHeight="1" outlineLevel="3">
      <c r="A487" s="28"/>
      <c r="B487" s="28" t="s">
        <v>390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391</v>
      </c>
      <c r="C488" s="30">
        <v>2.5</v>
      </c>
      <c r="D488" s="30">
        <f t="shared" ref="D488:E489" si="51">C488</f>
        <v>2.5</v>
      </c>
      <c r="E488" s="30">
        <f t="shared" si="51"/>
        <v>2.5</v>
      </c>
    </row>
    <row r="489" spans="1:10" ht="15" hidden="1" customHeight="1" outlineLevel="3">
      <c r="A489" s="28"/>
      <c r="B489" s="28" t="s">
        <v>392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393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394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395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396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397</v>
      </c>
      <c r="C494" s="5">
        <f>SUM(C495:C496)</f>
        <v>0.3</v>
      </c>
      <c r="D494" s="5">
        <f>SUM(D495:D496)</f>
        <v>0.3</v>
      </c>
      <c r="E494" s="5">
        <f>SUM(E495:E496)</f>
        <v>0.3</v>
      </c>
    </row>
    <row r="495" spans="1:10" ht="15" hidden="1" customHeight="1" outlineLevel="3">
      <c r="A495" s="28"/>
      <c r="B495" s="28" t="s">
        <v>398</v>
      </c>
      <c r="C495" s="30">
        <v>0.3</v>
      </c>
      <c r="D495" s="30">
        <f>C495</f>
        <v>0.3</v>
      </c>
      <c r="E495" s="30">
        <f>D495</f>
        <v>0.3</v>
      </c>
    </row>
    <row r="496" spans="1:10" ht="15" hidden="1" customHeight="1" outlineLevel="3">
      <c r="A496" s="28"/>
      <c r="B496" s="28" t="s">
        <v>399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400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401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402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403</v>
      </c>
      <c r="C500" s="5">
        <v>4</v>
      </c>
      <c r="D500" s="5">
        <f t="shared" si="52"/>
        <v>4</v>
      </c>
      <c r="E500" s="5">
        <f t="shared" si="52"/>
        <v>4</v>
      </c>
    </row>
    <row r="501" spans="1:12" hidden="1" outlineLevel="2">
      <c r="A501" s="6">
        <v>3302</v>
      </c>
      <c r="B501" s="4" t="s">
        <v>404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405</v>
      </c>
      <c r="C502" s="5">
        <v>2</v>
      </c>
      <c r="D502" s="5">
        <f t="shared" si="52"/>
        <v>2</v>
      </c>
      <c r="E502" s="5">
        <f t="shared" si="52"/>
        <v>2</v>
      </c>
    </row>
    <row r="503" spans="1:12" hidden="1" outlineLevel="2">
      <c r="A503" s="6">
        <v>3302</v>
      </c>
      <c r="B503" s="4" t="s">
        <v>406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219" t="s">
        <v>407</v>
      </c>
      <c r="B504" s="220"/>
      <c r="C504" s="32">
        <f>SUM(C505:C508)</f>
        <v>3</v>
      </c>
      <c r="D504" s="32">
        <f>SUM(D505:D508)</f>
        <v>3</v>
      </c>
      <c r="E504" s="32">
        <f>SUM(E505:E508)</f>
        <v>3</v>
      </c>
    </row>
    <row r="505" spans="1:12" hidden="1" outlineLevel="2" collapsed="1">
      <c r="A505" s="6">
        <v>3303</v>
      </c>
      <c r="B505" s="4" t="s">
        <v>408</v>
      </c>
      <c r="C505" s="5">
        <v>3</v>
      </c>
      <c r="D505" s="5">
        <f>C505</f>
        <v>3</v>
      </c>
      <c r="E505" s="5">
        <f>D505</f>
        <v>3</v>
      </c>
    </row>
    <row r="506" spans="1:12" hidden="1" outlineLevel="2">
      <c r="A506" s="6">
        <v>3303</v>
      </c>
      <c r="B506" s="4" t="s">
        <v>409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410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406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219" t="s">
        <v>943</v>
      </c>
      <c r="B509" s="22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219" t="s">
        <v>411</v>
      </c>
      <c r="B510" s="220"/>
      <c r="C510" s="32">
        <f>C511+C512+C513+C514+C518+C519+C520+C521+C522</f>
        <v>17.5</v>
      </c>
      <c r="D510" s="32">
        <f>D511+D512+D513+D514+D518+D519+D520+D521+D522</f>
        <v>17.5</v>
      </c>
      <c r="E510" s="32">
        <f>E511+E512+E513+E514+E518+E519+E520+E521+E522</f>
        <v>17.5</v>
      </c>
      <c r="F510" s="51"/>
      <c r="L510" s="51"/>
    </row>
    <row r="511" spans="1:12" hidden="1" outlineLevel="2" collapsed="1">
      <c r="A511" s="6">
        <v>3305</v>
      </c>
      <c r="B511" s="4" t="s">
        <v>412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413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414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415</v>
      </c>
      <c r="C514" s="5">
        <f>SUM(C515:C517)</f>
        <v>1</v>
      </c>
      <c r="D514" s="5">
        <f>SUM(D515:D517)</f>
        <v>1</v>
      </c>
      <c r="E514" s="5">
        <f>SUM(E515:E517)</f>
        <v>1</v>
      </c>
    </row>
    <row r="515" spans="1:5" ht="15" hidden="1" customHeight="1" outlineLevel="3">
      <c r="A515" s="29"/>
      <c r="B515" s="28" t="s">
        <v>416</v>
      </c>
      <c r="C515" s="30">
        <v>1</v>
      </c>
      <c r="D515" s="30">
        <f t="shared" ref="D515:E522" si="55">C515</f>
        <v>1</v>
      </c>
      <c r="E515" s="30">
        <f t="shared" si="55"/>
        <v>1</v>
      </c>
    </row>
    <row r="516" spans="1:5" ht="15" hidden="1" customHeight="1" outlineLevel="3">
      <c r="A516" s="29"/>
      <c r="B516" s="28" t="s">
        <v>417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418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419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420</v>
      </c>
      <c r="C519" s="5">
        <v>1.5</v>
      </c>
      <c r="D519" s="5">
        <f t="shared" si="55"/>
        <v>1.5</v>
      </c>
      <c r="E519" s="5">
        <f t="shared" si="55"/>
        <v>1.5</v>
      </c>
    </row>
    <row r="520" spans="1:5" hidden="1" outlineLevel="2">
      <c r="A520" s="6">
        <v>3305</v>
      </c>
      <c r="B520" s="4" t="s">
        <v>421</v>
      </c>
      <c r="C520" s="5">
        <v>0.5</v>
      </c>
      <c r="D520" s="5">
        <f t="shared" si="55"/>
        <v>0.5</v>
      </c>
      <c r="E520" s="5">
        <f t="shared" si="55"/>
        <v>0.5</v>
      </c>
    </row>
    <row r="521" spans="1:5" hidden="1" outlineLevel="2">
      <c r="A521" s="6">
        <v>3305</v>
      </c>
      <c r="B521" s="4" t="s">
        <v>422</v>
      </c>
      <c r="C521" s="5">
        <v>13.5</v>
      </c>
      <c r="D521" s="5">
        <f t="shared" si="55"/>
        <v>13.5</v>
      </c>
      <c r="E521" s="5">
        <f t="shared" si="55"/>
        <v>13.5</v>
      </c>
    </row>
    <row r="522" spans="1:5" hidden="1" outlineLevel="2">
      <c r="A522" s="6">
        <v>3305</v>
      </c>
      <c r="B522" s="4" t="s">
        <v>406</v>
      </c>
      <c r="C522" s="5">
        <v>1</v>
      </c>
      <c r="D522" s="5">
        <f t="shared" si="55"/>
        <v>1</v>
      </c>
      <c r="E522" s="5">
        <f t="shared" si="55"/>
        <v>1</v>
      </c>
    </row>
    <row r="523" spans="1:5" hidden="1" outlineLevel="1">
      <c r="A523" s="219" t="s">
        <v>423</v>
      </c>
      <c r="B523" s="220"/>
      <c r="C523" s="32">
        <f>SUM(C524:C528)</f>
        <v>0.5</v>
      </c>
      <c r="D523" s="32">
        <f>SUM(D524:D528)</f>
        <v>0.5</v>
      </c>
      <c r="E523" s="32">
        <f>SUM(E524:E528)</f>
        <v>0.5</v>
      </c>
    </row>
    <row r="524" spans="1:5" hidden="1" outlineLevel="2" collapsed="1">
      <c r="A524" s="6">
        <v>3306</v>
      </c>
      <c r="B524" s="4" t="s">
        <v>424</v>
      </c>
      <c r="C524" s="5">
        <v>0.5</v>
      </c>
      <c r="D524" s="5">
        <f>C524</f>
        <v>0.5</v>
      </c>
      <c r="E524" s="5">
        <f>D524</f>
        <v>0.5</v>
      </c>
    </row>
    <row r="525" spans="1:5" hidden="1" outlineLevel="2">
      <c r="A525" s="6">
        <v>3306</v>
      </c>
      <c r="B525" s="4" t="s">
        <v>425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426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427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428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219" t="s">
        <v>429</v>
      </c>
      <c r="B529" s="22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430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431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415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432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433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434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435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436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437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219" t="s">
        <v>438</v>
      </c>
      <c r="B539" s="22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440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441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439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443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444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445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223" t="s">
        <v>446</v>
      </c>
      <c r="B548" s="224"/>
      <c r="C548" s="35">
        <f>C549+C550</f>
        <v>1</v>
      </c>
      <c r="D548" s="35"/>
      <c r="E548" s="35"/>
      <c r="G548" s="39" t="s">
        <v>590</v>
      </c>
      <c r="H548" s="41"/>
      <c r="I548" s="42"/>
      <c r="J548" s="40" t="b">
        <f>AND(H548=I548)</f>
        <v>1</v>
      </c>
    </row>
    <row r="549" spans="1:10" hidden="1" outlineLevel="1">
      <c r="A549" s="219" t="s">
        <v>447</v>
      </c>
      <c r="B549" s="220"/>
      <c r="C549" s="32">
        <v>1</v>
      </c>
      <c r="D549" s="32">
        <f>C549</f>
        <v>1</v>
      </c>
      <c r="E549" s="32">
        <f>D549</f>
        <v>1</v>
      </c>
    </row>
    <row r="550" spans="1:10" hidden="1" outlineLevel="1">
      <c r="A550" s="219" t="s">
        <v>448</v>
      </c>
      <c r="B550" s="22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215" t="s">
        <v>452</v>
      </c>
      <c r="B551" s="216"/>
      <c r="C551" s="36">
        <f>C552</f>
        <v>31.2</v>
      </c>
      <c r="D551" s="36"/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217" t="s">
        <v>453</v>
      </c>
      <c r="B552" s="218"/>
      <c r="C552" s="33">
        <f>C553+C557</f>
        <v>31.2</v>
      </c>
      <c r="D552" s="33"/>
      <c r="E552" s="33"/>
      <c r="G552" s="39" t="s">
        <v>591</v>
      </c>
      <c r="H552" s="41"/>
      <c r="I552" s="42"/>
      <c r="J552" s="40" t="b">
        <f>AND(H552=I552)</f>
        <v>1</v>
      </c>
    </row>
    <row r="553" spans="1:10" hidden="1" outlineLevel="1">
      <c r="A553" s="219" t="s">
        <v>454</v>
      </c>
      <c r="B553" s="220"/>
      <c r="C553" s="32">
        <f>SUM(C554:C556)</f>
        <v>31.2</v>
      </c>
      <c r="D553" s="32">
        <f>SUM(D554:D556)</f>
        <v>31.2</v>
      </c>
      <c r="E553" s="32">
        <f>SUM(E554:E556)</f>
        <v>31.2</v>
      </c>
    </row>
    <row r="554" spans="1:10" hidden="1" outlineLevel="2" collapsed="1">
      <c r="A554" s="6">
        <v>5500</v>
      </c>
      <c r="B554" s="4" t="s">
        <v>455</v>
      </c>
      <c r="C554" s="5">
        <v>31.2</v>
      </c>
      <c r="D554" s="5">
        <f t="shared" ref="D554:E556" si="59">C554</f>
        <v>31.2</v>
      </c>
      <c r="E554" s="5">
        <f t="shared" si="59"/>
        <v>31.2</v>
      </c>
    </row>
    <row r="555" spans="1:10" hidden="1" outlineLevel="2" collapsed="1">
      <c r="A555" s="6">
        <v>5500</v>
      </c>
      <c r="B555" s="4" t="s">
        <v>456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457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219" t="s">
        <v>458</v>
      </c>
      <c r="B557" s="22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459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460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221" t="s">
        <v>62</v>
      </c>
      <c r="B560" s="222"/>
      <c r="C560" s="37">
        <f>C561+C717+C726</f>
        <v>437643.2</v>
      </c>
      <c r="D560" s="37">
        <v>469901.64899999998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215" t="s">
        <v>461</v>
      </c>
      <c r="B561" s="216"/>
      <c r="C561" s="36">
        <f>C562+C639+C643+C646</f>
        <v>426701.64899999998</v>
      </c>
      <c r="D561" s="36"/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217" t="s">
        <v>462</v>
      </c>
      <c r="B562" s="218"/>
      <c r="C562" s="38">
        <f>C563+C570+C577+C578+C582+C588+C600+C611+C617</f>
        <v>426701.64899999998</v>
      </c>
      <c r="D562" s="38"/>
      <c r="E562" s="38"/>
      <c r="G562" s="39" t="s">
        <v>592</v>
      </c>
      <c r="H562" s="41"/>
      <c r="I562" s="42"/>
      <c r="J562" s="40" t="b">
        <f>AND(H562=I562)</f>
        <v>1</v>
      </c>
    </row>
    <row r="563" spans="1:10" hidden="1" outlineLevel="1">
      <c r="A563" s="219" t="s">
        <v>463</v>
      </c>
      <c r="B563" s="220"/>
      <c r="C563" s="32">
        <v>41500</v>
      </c>
      <c r="D563" s="32">
        <f>SUM(D564:D567)</f>
        <v>41.5</v>
      </c>
      <c r="E563" s="32">
        <f>SUM(E564:E567)</f>
        <v>41.5</v>
      </c>
    </row>
    <row r="564" spans="1:10" hidden="1" outlineLevel="2">
      <c r="A564" s="7">
        <v>6600</v>
      </c>
      <c r="B564" s="4" t="s">
        <v>465</v>
      </c>
      <c r="C564" s="5">
        <v>15</v>
      </c>
      <c r="D564" s="5">
        <f>C564</f>
        <v>15</v>
      </c>
      <c r="E564" s="5">
        <f>D564</f>
        <v>15</v>
      </c>
    </row>
    <row r="565" spans="1:10" hidden="1" outlineLevel="2">
      <c r="A565" s="7">
        <v>6600</v>
      </c>
      <c r="B565" s="4" t="s">
        <v>466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467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468</v>
      </c>
      <c r="C567" s="5">
        <v>26.5</v>
      </c>
      <c r="D567" s="5">
        <f t="shared" si="60"/>
        <v>26.5</v>
      </c>
      <c r="E567" s="5">
        <f t="shared" si="60"/>
        <v>26.5</v>
      </c>
    </row>
    <row r="568" spans="1:10" hidden="1" outlineLevel="1">
      <c r="A568" s="219" t="s">
        <v>464</v>
      </c>
      <c r="B568" s="22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219" t="s">
        <v>469</v>
      </c>
      <c r="B569" s="22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219" t="s">
        <v>470</v>
      </c>
      <c r="B570" s="220"/>
      <c r="C570" s="32">
        <f>SUM(C571:C576)</f>
        <v>32852.834999999999</v>
      </c>
      <c r="D570" s="32">
        <f>SUM(D571:D576)</f>
        <v>32852.834999999999</v>
      </c>
      <c r="E570" s="32">
        <f>SUM(E571:E576)</f>
        <v>32852.834999999999</v>
      </c>
    </row>
    <row r="571" spans="1:10" hidden="1" outlineLevel="2">
      <c r="A571" s="7">
        <v>6603</v>
      </c>
      <c r="B571" s="4" t="s">
        <v>471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472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473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474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475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476</v>
      </c>
      <c r="C576" s="5">
        <v>32852.834999999999</v>
      </c>
      <c r="D576" s="5">
        <f t="shared" si="61"/>
        <v>32852.834999999999</v>
      </c>
      <c r="E576" s="5">
        <f t="shared" si="61"/>
        <v>32852.834999999999</v>
      </c>
    </row>
    <row r="577" spans="1:5" hidden="1" outlineLevel="1">
      <c r="A577" s="219" t="s">
        <v>477</v>
      </c>
      <c r="B577" s="220"/>
      <c r="C577" s="32">
        <v>3200</v>
      </c>
      <c r="D577" s="32">
        <f>C577</f>
        <v>3200</v>
      </c>
      <c r="E577" s="32">
        <f>D577</f>
        <v>3200</v>
      </c>
    </row>
    <row r="578" spans="1:5" hidden="1" outlineLevel="1">
      <c r="A578" s="219" t="s">
        <v>478</v>
      </c>
      <c r="B578" s="220"/>
      <c r="C578" s="32">
        <v>20000</v>
      </c>
      <c r="D578" s="32">
        <f>SUM(D579:D581)</f>
        <v>20</v>
      </c>
      <c r="E578" s="32">
        <f>SUM(E579:E581)</f>
        <v>20</v>
      </c>
    </row>
    <row r="579" spans="1:5" hidden="1" outlineLevel="2">
      <c r="A579" s="7">
        <v>6605</v>
      </c>
      <c r="B579" s="4" t="s">
        <v>479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480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481</v>
      </c>
      <c r="C581" s="5">
        <v>20</v>
      </c>
      <c r="D581" s="5">
        <f t="shared" si="62"/>
        <v>20</v>
      </c>
      <c r="E581" s="5">
        <f t="shared" si="62"/>
        <v>20</v>
      </c>
    </row>
    <row r="582" spans="1:5" hidden="1" outlineLevel="1">
      <c r="A582" s="219" t="s">
        <v>482</v>
      </c>
      <c r="B582" s="220"/>
      <c r="C582" s="32">
        <v>135000</v>
      </c>
      <c r="D582" s="32">
        <f>SUM(D583:D584)</f>
        <v>135</v>
      </c>
      <c r="E582" s="32">
        <f>SUM(E583:E584)</f>
        <v>135</v>
      </c>
    </row>
    <row r="583" spans="1:5" hidden="1" outlineLevel="2">
      <c r="A583" s="7">
        <v>6606</v>
      </c>
      <c r="B583" s="4" t="s">
        <v>483</v>
      </c>
      <c r="C583" s="5">
        <v>135</v>
      </c>
      <c r="D583" s="5">
        <f t="shared" ref="D583:E587" si="63">C583</f>
        <v>135</v>
      </c>
      <c r="E583" s="5">
        <f t="shared" si="63"/>
        <v>135</v>
      </c>
    </row>
    <row r="584" spans="1:5" hidden="1" outlineLevel="2">
      <c r="A584" s="7">
        <v>6606</v>
      </c>
      <c r="B584" s="4" t="s">
        <v>484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219" t="s">
        <v>485</v>
      </c>
      <c r="B585" s="22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219" t="s">
        <v>486</v>
      </c>
      <c r="B586" s="22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219" t="s">
        <v>487</v>
      </c>
      <c r="B587" s="22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219" t="s">
        <v>488</v>
      </c>
      <c r="B588" s="220"/>
      <c r="C588" s="32">
        <v>63000</v>
      </c>
      <c r="D588" s="32">
        <f>SUM(D589:D592)</f>
        <v>63</v>
      </c>
      <c r="E588" s="32">
        <f>SUM(E589:E592)</f>
        <v>63</v>
      </c>
    </row>
    <row r="589" spans="1:5" hidden="1" outlineLevel="2">
      <c r="A589" s="7">
        <v>6610</v>
      </c>
      <c r="B589" s="4" t="s">
        <v>489</v>
      </c>
      <c r="C589" s="5">
        <v>63</v>
      </c>
      <c r="D589" s="5">
        <f>C589</f>
        <v>63</v>
      </c>
      <c r="E589" s="5">
        <f>D589</f>
        <v>63</v>
      </c>
    </row>
    <row r="590" spans="1:5" hidden="1" outlineLevel="2">
      <c r="A590" s="7">
        <v>6610</v>
      </c>
      <c r="B590" s="4" t="s">
        <v>490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491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492</v>
      </c>
      <c r="C592" s="5"/>
      <c r="D592" s="5">
        <f t="shared" si="64"/>
        <v>0</v>
      </c>
      <c r="E592" s="5">
        <f t="shared" si="64"/>
        <v>0</v>
      </c>
    </row>
    <row r="593" spans="1:5" hidden="1" outlineLevel="1">
      <c r="A593" s="219" t="s">
        <v>495</v>
      </c>
      <c r="B593" s="22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493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494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219" t="s">
        <v>499</v>
      </c>
      <c r="B596" s="22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496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497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498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219" t="s">
        <v>500</v>
      </c>
      <c r="B600" s="220"/>
      <c r="C600" s="32">
        <v>40000</v>
      </c>
      <c r="D600" s="32">
        <f>SUM(D601:D603)</f>
        <v>40</v>
      </c>
      <c r="E600" s="32">
        <f>SUM(E601:E603)</f>
        <v>40</v>
      </c>
    </row>
    <row r="601" spans="1:5" hidden="1" outlineLevel="2">
      <c r="A601" s="7">
        <v>6613</v>
      </c>
      <c r="B601" s="4" t="s">
        <v>501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502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498</v>
      </c>
      <c r="C603" s="5">
        <v>40</v>
      </c>
      <c r="D603" s="5">
        <f t="shared" si="66"/>
        <v>40</v>
      </c>
      <c r="E603" s="5">
        <f t="shared" si="66"/>
        <v>40</v>
      </c>
    </row>
    <row r="604" spans="1:5" hidden="1" outlineLevel="1">
      <c r="A604" s="219" t="s">
        <v>503</v>
      </c>
      <c r="B604" s="22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504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505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506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507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508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509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219" t="s">
        <v>510</v>
      </c>
      <c r="B611" s="220"/>
      <c r="C611" s="32">
        <f>SUM(C612:C616)</f>
        <v>70148.813999999998</v>
      </c>
      <c r="D611" s="32">
        <f>SUM(D612:D616)</f>
        <v>70148.813999999998</v>
      </c>
      <c r="E611" s="32">
        <f>SUM(E612:E616)</f>
        <v>70148.813999999998</v>
      </c>
    </row>
    <row r="612" spans="1:5" hidden="1" outlineLevel="2">
      <c r="A612" s="7">
        <v>6615</v>
      </c>
      <c r="B612" s="4" t="s">
        <v>511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512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513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514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515</v>
      </c>
      <c r="C616" s="5">
        <v>70148.813999999998</v>
      </c>
      <c r="D616" s="5">
        <f t="shared" si="68"/>
        <v>70148.813999999998</v>
      </c>
      <c r="E616" s="5">
        <f t="shared" si="68"/>
        <v>70148.813999999998</v>
      </c>
    </row>
    <row r="617" spans="1:5" hidden="1" outlineLevel="1">
      <c r="A617" s="219" t="s">
        <v>516</v>
      </c>
      <c r="B617" s="220"/>
      <c r="C617" s="32">
        <v>21000</v>
      </c>
      <c r="D617" s="32">
        <f>SUM(D618:D628)</f>
        <v>21</v>
      </c>
      <c r="E617" s="32">
        <f>SUM(E618:E628)</f>
        <v>21</v>
      </c>
    </row>
    <row r="618" spans="1:5" hidden="1" outlineLevel="2">
      <c r="A618" s="7">
        <v>6616</v>
      </c>
      <c r="B618" s="4" t="s">
        <v>517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518</v>
      </c>
      <c r="C619" s="5">
        <v>21</v>
      </c>
      <c r="D619" s="5">
        <f t="shared" ref="D619:E628" si="69">C619</f>
        <v>21</v>
      </c>
      <c r="E619" s="5">
        <f t="shared" si="69"/>
        <v>21</v>
      </c>
    </row>
    <row r="620" spans="1:5" hidden="1" outlineLevel="2">
      <c r="A620" s="7">
        <v>6616</v>
      </c>
      <c r="B620" s="4" t="s">
        <v>519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520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521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522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523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524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525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526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527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219" t="s">
        <v>528</v>
      </c>
      <c r="B629" s="22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529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530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531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532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533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534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535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536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537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217" t="s">
        <v>538</v>
      </c>
      <c r="B639" s="21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593</v>
      </c>
      <c r="H639" s="41"/>
      <c r="I639" s="42"/>
      <c r="J639" s="40" t="b">
        <f>AND(H639=I639)</f>
        <v>1</v>
      </c>
    </row>
    <row r="640" spans="1:10" hidden="1" outlineLevel="1">
      <c r="A640" s="219" t="s">
        <v>539</v>
      </c>
      <c r="B640" s="22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219" t="s">
        <v>540</v>
      </c>
      <c r="B641" s="22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219" t="s">
        <v>541</v>
      </c>
      <c r="B642" s="22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217" t="s">
        <v>542</v>
      </c>
      <c r="B643" s="21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594</v>
      </c>
      <c r="H643" s="41"/>
      <c r="I643" s="42"/>
      <c r="J643" s="40" t="b">
        <f>AND(H643=I643)</f>
        <v>1</v>
      </c>
    </row>
    <row r="644" spans="1:10" hidden="1" outlineLevel="1">
      <c r="A644" s="219" t="s">
        <v>543</v>
      </c>
      <c r="B644" s="22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219" t="s">
        <v>544</v>
      </c>
      <c r="B645" s="22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217" t="s">
        <v>545</v>
      </c>
      <c r="B646" s="21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595</v>
      </c>
      <c r="H646" s="41"/>
      <c r="I646" s="42"/>
      <c r="J646" s="40" t="b">
        <f>AND(H646=I646)</f>
        <v>1</v>
      </c>
    </row>
    <row r="647" spans="1:10" hidden="1" outlineLevel="1">
      <c r="A647" s="219" t="s">
        <v>546</v>
      </c>
      <c r="B647" s="22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465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466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467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468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219" t="s">
        <v>547</v>
      </c>
      <c r="B652" s="22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219" t="s">
        <v>548</v>
      </c>
      <c r="B653" s="22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219" t="s">
        <v>549</v>
      </c>
      <c r="B654" s="22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471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472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473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474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475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476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219" t="s">
        <v>550</v>
      </c>
      <c r="B661" s="22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219" t="s">
        <v>551</v>
      </c>
      <c r="B662" s="22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479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480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481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219" t="s">
        <v>552</v>
      </c>
      <c r="B666" s="22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483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484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219" t="s">
        <v>553</v>
      </c>
      <c r="B669" s="22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219" t="s">
        <v>554</v>
      </c>
      <c r="B670" s="22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219" t="s">
        <v>555</v>
      </c>
      <c r="B671" s="22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219" t="s">
        <v>556</v>
      </c>
      <c r="B672" s="22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489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490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491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492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219" t="s">
        <v>557</v>
      </c>
      <c r="B677" s="22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493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494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219" t="s">
        <v>558</v>
      </c>
      <c r="B680" s="22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496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497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498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219" t="s">
        <v>559</v>
      </c>
      <c r="B684" s="22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501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502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498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219" t="s">
        <v>560</v>
      </c>
      <c r="B688" s="22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504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505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506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507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508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509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219" t="s">
        <v>561</v>
      </c>
      <c r="B695" s="22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511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512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513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514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515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219" t="s">
        <v>562</v>
      </c>
      <c r="B701" s="22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517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518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519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520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521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522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523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524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525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526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527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219" t="s">
        <v>563</v>
      </c>
      <c r="B713" s="22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219" t="s">
        <v>564</v>
      </c>
      <c r="B714" s="22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219" t="s">
        <v>565</v>
      </c>
      <c r="B715" s="22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219" t="s">
        <v>566</v>
      </c>
      <c r="B716" s="22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215" t="s">
        <v>567</v>
      </c>
      <c r="B717" s="216"/>
      <c r="C717" s="36">
        <f>C718</f>
        <v>43.2</v>
      </c>
      <c r="D717" s="36"/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217" t="s">
        <v>568</v>
      </c>
      <c r="B718" s="218"/>
      <c r="C718" s="33">
        <f>C719+C723</f>
        <v>43.2</v>
      </c>
      <c r="D718" s="33"/>
      <c r="E718" s="33"/>
      <c r="G718" s="39" t="s">
        <v>596</v>
      </c>
      <c r="H718" s="41"/>
      <c r="I718" s="42"/>
      <c r="J718" s="40" t="b">
        <f>AND(H718=I718)</f>
        <v>1</v>
      </c>
    </row>
    <row r="719" spans="1:10" hidden="1" outlineLevel="1" collapsed="1">
      <c r="A719" s="213" t="s">
        <v>848</v>
      </c>
      <c r="B719" s="214"/>
      <c r="C719" s="31">
        <f>SUM(C720:C722)</f>
        <v>43.2</v>
      </c>
      <c r="D719" s="31">
        <f>SUM(D720:D722)</f>
        <v>43.2</v>
      </c>
      <c r="E719" s="31">
        <f>SUM(E720:E722)</f>
        <v>43.2</v>
      </c>
    </row>
    <row r="720" spans="1:10" ht="15" hidden="1" customHeight="1" outlineLevel="2">
      <c r="A720" s="6">
        <v>10950</v>
      </c>
      <c r="B720" s="4" t="s">
        <v>569</v>
      </c>
      <c r="C720" s="5">
        <v>43.2</v>
      </c>
      <c r="D720" s="5">
        <f>C720</f>
        <v>43.2</v>
      </c>
      <c r="E720" s="5">
        <f>D720</f>
        <v>43.2</v>
      </c>
    </row>
    <row r="721" spans="1:10" ht="15" hidden="1" customHeight="1" outlineLevel="2">
      <c r="A721" s="6">
        <v>10950</v>
      </c>
      <c r="B721" s="4" t="s">
        <v>570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571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213" t="s">
        <v>847</v>
      </c>
      <c r="B723" s="21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572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573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215" t="s">
        <v>574</v>
      </c>
      <c r="B726" s="216"/>
      <c r="C726" s="36">
        <f>C727</f>
        <v>10898.351000000001</v>
      </c>
      <c r="D726" s="36"/>
      <c r="E726" s="36"/>
      <c r="G726" s="39" t="s">
        <v>213</v>
      </c>
      <c r="H726" s="41"/>
      <c r="I726" s="42"/>
      <c r="J726" s="40" t="b">
        <f>AND(H726=I726)</f>
        <v>1</v>
      </c>
    </row>
    <row r="727" spans="1:10">
      <c r="A727" s="217" t="s">
        <v>585</v>
      </c>
      <c r="B727" s="218"/>
      <c r="C727" s="33">
        <f>C728+C731+C734+C740+C742+C744+C751+C756+C761+C766+C768+C772+C778</f>
        <v>10898.351000000001</v>
      </c>
      <c r="D727" s="33"/>
      <c r="E727" s="33"/>
      <c r="G727" s="39" t="s">
        <v>597</v>
      </c>
      <c r="H727" s="41"/>
      <c r="I727" s="42"/>
      <c r="J727" s="40" t="b">
        <f>AND(H727=I727)</f>
        <v>1</v>
      </c>
    </row>
    <row r="728" spans="1:10" hidden="1" outlineLevel="1">
      <c r="A728" s="213" t="s">
        <v>846</v>
      </c>
      <c r="B728" s="21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824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834</v>
      </c>
      <c r="C730" s="5"/>
      <c r="D730" s="5">
        <f>C730</f>
        <v>0</v>
      </c>
      <c r="E730" s="5">
        <f>D730</f>
        <v>0</v>
      </c>
    </row>
    <row r="731" spans="1:10" hidden="1" outlineLevel="1">
      <c r="A731" s="213" t="s">
        <v>845</v>
      </c>
      <c r="B731" s="21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819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844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213" t="s">
        <v>843</v>
      </c>
      <c r="B734" s="21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837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842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841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824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834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213" t="s">
        <v>840</v>
      </c>
      <c r="B740" s="21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834</v>
      </c>
      <c r="C741" s="5"/>
      <c r="D741" s="5">
        <f>C741</f>
        <v>0</v>
      </c>
      <c r="E741" s="5">
        <f>D741</f>
        <v>0</v>
      </c>
    </row>
    <row r="742" spans="1:5" hidden="1" outlineLevel="1">
      <c r="A742" s="213" t="s">
        <v>839</v>
      </c>
      <c r="B742" s="21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824</v>
      </c>
      <c r="C743" s="5"/>
      <c r="D743" s="5">
        <f>C743</f>
        <v>0</v>
      </c>
      <c r="E743" s="5">
        <f>D743</f>
        <v>0</v>
      </c>
    </row>
    <row r="744" spans="1:5" hidden="1" outlineLevel="1">
      <c r="A744" s="213" t="s">
        <v>838</v>
      </c>
      <c r="B744" s="214"/>
      <c r="C744" s="31">
        <f>C745+C749+C750+C747</f>
        <v>4965.8</v>
      </c>
      <c r="D744" s="31">
        <f>D745+D749+D750+D747</f>
        <v>4965.8</v>
      </c>
      <c r="E744" s="31">
        <f>E745+E749+E750+E747</f>
        <v>4965.8</v>
      </c>
    </row>
    <row r="745" spans="1:5" hidden="1" outlineLevel="2">
      <c r="A745" s="6">
        <v>1</v>
      </c>
      <c r="B745" s="4" t="s">
        <v>837</v>
      </c>
      <c r="C745" s="5">
        <f>C746</f>
        <v>4965.8</v>
      </c>
      <c r="D745" s="5">
        <f>D746</f>
        <v>4965.8</v>
      </c>
      <c r="E745" s="5">
        <f>E746</f>
        <v>4965.8</v>
      </c>
    </row>
    <row r="746" spans="1:5" hidden="1" outlineLevel="3">
      <c r="A746" s="29"/>
      <c r="B746" s="28" t="s">
        <v>836</v>
      </c>
      <c r="C746" s="30">
        <v>4965.8</v>
      </c>
      <c r="D746" s="30">
        <f>C746</f>
        <v>4965.8</v>
      </c>
      <c r="E746" s="30">
        <f>D746</f>
        <v>4965.8</v>
      </c>
    </row>
    <row r="747" spans="1:5" hidden="1" outlineLevel="2">
      <c r="A747" s="6">
        <v>2</v>
      </c>
      <c r="B747" s="4" t="s">
        <v>819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835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824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834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213" t="s">
        <v>833</v>
      </c>
      <c r="B751" s="21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819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832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hidden="1" outlineLevel="3">
      <c r="A754" s="126"/>
      <c r="B754" s="125" t="s">
        <v>818</v>
      </c>
      <c r="C754" s="124"/>
      <c r="D754" s="124">
        <f t="shared" si="87"/>
        <v>0</v>
      </c>
      <c r="E754" s="124">
        <f t="shared" si="87"/>
        <v>0</v>
      </c>
    </row>
    <row r="755" spans="1:5" hidden="1" outlineLevel="2">
      <c r="A755" s="6">
        <v>3</v>
      </c>
      <c r="B755" s="4" t="s">
        <v>824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213" t="s">
        <v>831</v>
      </c>
      <c r="B756" s="21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819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830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829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828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213" t="s">
        <v>827</v>
      </c>
      <c r="B761" s="21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819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826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816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824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213" t="s">
        <v>825</v>
      </c>
      <c r="B766" s="21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824</v>
      </c>
      <c r="C767" s="5"/>
      <c r="D767" s="5">
        <f>C767</f>
        <v>0</v>
      </c>
      <c r="E767" s="5">
        <f>D767</f>
        <v>0</v>
      </c>
    </row>
    <row r="768" spans="1:5" hidden="1" outlineLevel="1">
      <c r="A768" s="213" t="s">
        <v>823</v>
      </c>
      <c r="B768" s="21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819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822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821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213" t="s">
        <v>820</v>
      </c>
      <c r="B772" s="21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819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818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817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816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815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213" t="s">
        <v>814</v>
      </c>
      <c r="B778" s="214"/>
      <c r="C778" s="31">
        <f>C779</f>
        <v>5932.5510000000004</v>
      </c>
      <c r="D778" s="31">
        <f>D779</f>
        <v>5932.5510000000004</v>
      </c>
      <c r="E778" s="31">
        <f>E779</f>
        <v>5932.5510000000004</v>
      </c>
    </row>
    <row r="779" spans="1:5" hidden="1" outlineLevel="2">
      <c r="A779" s="6"/>
      <c r="B779" s="4" t="s">
        <v>813</v>
      </c>
      <c r="C779" s="5">
        <v>5932.5510000000004</v>
      </c>
      <c r="D779" s="5">
        <f>C779</f>
        <v>5932.5510000000004</v>
      </c>
      <c r="E779" s="5">
        <f>D779</f>
        <v>5932.5510000000004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6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operator="greaterThanOrEqual" allowBlank="1" showInputMessage="1" showErrorMessage="1" sqref="C39:E60 C69:E96 C98:E113 C117:E134 C136:E151 C154:E162 C164:E169 C171:E176 C62:E66 C5:E10 C254:C255 D12:E37 C15:C32 C34:C37"/>
    <dataValidation operator="greaterThanOrEqual" allowBlank="1" showInputMessage="1" showErrorMessage="1" sqref="C12 C14"/>
    <dataValidation operator="greaterThanOrEqual" allowBlank="1" showInputMessage="1" showErrorMessage="1" sqref="C13"/>
    <dataValidation operator="greaterThanOrEqual" showInputMessage="1" showErrorMessage="1" sqref="C33"/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93</v>
      </c>
      <c r="B1" s="112" t="s">
        <v>760</v>
      </c>
    </row>
    <row r="2" spans="1:2">
      <c r="A2" s="10" t="s">
        <v>94</v>
      </c>
      <c r="B2" s="12" t="s">
        <v>1129</v>
      </c>
    </row>
    <row r="3" spans="1:2">
      <c r="A3" s="10" t="s">
        <v>95</v>
      </c>
      <c r="B3" s="12"/>
    </row>
    <row r="4" spans="1:2">
      <c r="A4" s="10" t="s">
        <v>96</v>
      </c>
      <c r="B4" s="12"/>
    </row>
    <row r="5" spans="1:2">
      <c r="A5" s="10" t="s">
        <v>97</v>
      </c>
      <c r="B5" s="12"/>
    </row>
    <row r="6" spans="1:2">
      <c r="A6" s="111" t="s">
        <v>98</v>
      </c>
      <c r="B6" s="159" t="s">
        <v>760</v>
      </c>
    </row>
    <row r="7" spans="1:2">
      <c r="A7" s="10" t="s">
        <v>94</v>
      </c>
      <c r="B7" s="12" t="s">
        <v>1134</v>
      </c>
    </row>
    <row r="8" spans="1:2">
      <c r="A8" s="10" t="s">
        <v>99</v>
      </c>
      <c r="B8" s="12"/>
    </row>
    <row r="9" spans="1:2">
      <c r="A9" s="10" t="s">
        <v>96</v>
      </c>
      <c r="B9" s="12"/>
    </row>
    <row r="10" spans="1:2">
      <c r="A10" s="10" t="s">
        <v>97</v>
      </c>
      <c r="B10" s="12"/>
    </row>
    <row r="11" spans="1:2">
      <c r="A11" s="111" t="s">
        <v>100</v>
      </c>
      <c r="B11" s="159" t="s">
        <v>760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rightToLeft="1" tabSelected="1" topLeftCell="A16" zoomScale="120" zoomScaleNormal="120" workbookViewId="0">
      <selection activeCell="B33" sqref="B33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749</v>
      </c>
      <c r="B1" s="94" t="s">
        <v>750</v>
      </c>
      <c r="C1" s="94" t="s">
        <v>751</v>
      </c>
      <c r="D1" s="109" t="s">
        <v>752</v>
      </c>
    </row>
    <row r="2" spans="1:12" ht="15.75">
      <c r="A2" s="13" t="s">
        <v>1135</v>
      </c>
      <c r="B2" s="10" t="s">
        <v>1136</v>
      </c>
      <c r="D2" s="10"/>
    </row>
    <row r="3" spans="1:12" ht="15.75">
      <c r="A3" s="13" t="s">
        <v>1137</v>
      </c>
      <c r="B3" s="10" t="s">
        <v>1138</v>
      </c>
      <c r="D3" s="10"/>
      <c r="K3" s="117" t="s">
        <v>753</v>
      </c>
      <c r="L3" s="117" t="s">
        <v>755</v>
      </c>
    </row>
    <row r="4" spans="1:12" ht="15.75">
      <c r="A4" s="13"/>
      <c r="B4" s="10" t="s">
        <v>1139</v>
      </c>
      <c r="D4" s="10"/>
      <c r="K4" s="117" t="s">
        <v>754</v>
      </c>
      <c r="L4" s="117" t="s">
        <v>756</v>
      </c>
    </row>
    <row r="5" spans="1:12" ht="15.75">
      <c r="A5" s="13"/>
      <c r="B5" s="10" t="s">
        <v>1140</v>
      </c>
      <c r="D5" s="10"/>
      <c r="L5" s="117" t="s">
        <v>757</v>
      </c>
    </row>
    <row r="6" spans="1:12" ht="15.75">
      <c r="A6" s="13"/>
      <c r="B6" s="10" t="s">
        <v>1140</v>
      </c>
      <c r="D6" s="10"/>
      <c r="L6" s="117" t="s">
        <v>758</v>
      </c>
    </row>
    <row r="7" spans="1:12" ht="15.75">
      <c r="A7" s="13"/>
      <c r="B7" s="10" t="s">
        <v>1140</v>
      </c>
      <c r="D7" s="10"/>
    </row>
    <row r="8" spans="1:12" ht="15.75">
      <c r="A8" s="13"/>
      <c r="B8" s="10" t="s">
        <v>1141</v>
      </c>
      <c r="D8" s="10"/>
    </row>
    <row r="9" spans="1:12" ht="15.75">
      <c r="A9" s="13"/>
      <c r="B9" s="10" t="s">
        <v>1141</v>
      </c>
    </row>
    <row r="10" spans="1:12" ht="15.75">
      <c r="A10" s="13"/>
      <c r="B10" s="10" t="s">
        <v>1141</v>
      </c>
    </row>
    <row r="11" spans="1:12" ht="15.75">
      <c r="A11" s="13"/>
      <c r="B11" s="10" t="s">
        <v>1141</v>
      </c>
    </row>
    <row r="12" spans="1:12" ht="15.75">
      <c r="A12" s="13"/>
      <c r="B12" s="10" t="s">
        <v>1141</v>
      </c>
    </row>
    <row r="13" spans="1:12" ht="15.75">
      <c r="A13" s="13"/>
      <c r="B13" s="10" t="s">
        <v>1142</v>
      </c>
    </row>
    <row r="14" spans="1:12" ht="15.75">
      <c r="A14" s="13"/>
      <c r="B14" s="10" t="s">
        <v>1138</v>
      </c>
    </row>
    <row r="15" spans="1:12" ht="15.75">
      <c r="A15" s="13"/>
      <c r="B15" s="10" t="s">
        <v>1138</v>
      </c>
    </row>
    <row r="16" spans="1:12" ht="15.75">
      <c r="A16" s="13"/>
      <c r="B16" s="10" t="s">
        <v>1139</v>
      </c>
    </row>
    <row r="17" spans="1:2" ht="15.75">
      <c r="A17" s="13"/>
      <c r="B17" s="10" t="s">
        <v>1143</v>
      </c>
    </row>
    <row r="18" spans="1:2" ht="15.75">
      <c r="A18" s="13"/>
      <c r="B18" s="10" t="s">
        <v>1139</v>
      </c>
    </row>
    <row r="19" spans="1:2" ht="15.75">
      <c r="A19" s="13"/>
      <c r="B19" s="10" t="s">
        <v>1139</v>
      </c>
    </row>
    <row r="20" spans="1:2" ht="15.75">
      <c r="A20" s="13"/>
      <c r="B20" s="10" t="s">
        <v>1142</v>
      </c>
    </row>
    <row r="21" spans="1:2" ht="15.75">
      <c r="A21" s="13"/>
      <c r="B21" s="10" t="s">
        <v>1144</v>
      </c>
    </row>
    <row r="22" spans="1:2" ht="15.75">
      <c r="A22" s="13"/>
      <c r="B22" s="10" t="s">
        <v>1145</v>
      </c>
    </row>
    <row r="23" spans="1:2" ht="15.75">
      <c r="A23" s="13"/>
      <c r="B23" s="10" t="s">
        <v>1146</v>
      </c>
    </row>
    <row r="24" spans="1:2" ht="15.75">
      <c r="A24" s="13"/>
      <c r="B24" s="10" t="s">
        <v>1147</v>
      </c>
    </row>
    <row r="25" spans="1:2" ht="15.75">
      <c r="A25" s="13"/>
      <c r="B25" s="10" t="s">
        <v>1146</v>
      </c>
    </row>
    <row r="26" spans="1:2" ht="15.75">
      <c r="A26" s="13"/>
      <c r="B26" s="10" t="s">
        <v>1146</v>
      </c>
    </row>
    <row r="27" spans="1:2" ht="15.75">
      <c r="A27" s="13"/>
      <c r="B27" s="10" t="s">
        <v>1146</v>
      </c>
    </row>
    <row r="28" spans="1:2" ht="15.75">
      <c r="A28" s="13"/>
      <c r="B28" s="10" t="s">
        <v>1146</v>
      </c>
    </row>
    <row r="29" spans="1:2" ht="15.75">
      <c r="A29" s="13"/>
      <c r="B29" s="10" t="s">
        <v>1146</v>
      </c>
    </row>
    <row r="30" spans="1:2">
      <c r="B30" s="10" t="s">
        <v>1148</v>
      </c>
    </row>
    <row r="31" spans="1:2">
      <c r="B31" s="10" t="s">
        <v>1149</v>
      </c>
    </row>
    <row r="32" spans="1:2">
      <c r="B32" s="10" t="s">
        <v>1150</v>
      </c>
    </row>
  </sheetData>
  <conditionalFormatting sqref="A1:D1048576">
    <cfRule type="cellIs" dxfId="4" priority="1" operator="equal">
      <formula>0</formula>
    </cfRule>
  </conditionalFormatting>
  <dataValidations count="1"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759</v>
      </c>
      <c r="B1" s="114" t="s">
        <v>750</v>
      </c>
      <c r="C1" s="122" t="s">
        <v>752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753</v>
      </c>
      <c r="K3" s="117" t="s">
        <v>755</v>
      </c>
    </row>
    <row r="4" spans="1:36" ht="15.75">
      <c r="A4" s="13"/>
      <c r="J4" s="117" t="s">
        <v>754</v>
      </c>
      <c r="K4" s="117" t="s">
        <v>756</v>
      </c>
    </row>
    <row r="5" spans="1:36" ht="15.75">
      <c r="A5" s="13"/>
      <c r="K5" s="117" t="s">
        <v>757</v>
      </c>
    </row>
    <row r="6" spans="1:36" ht="15.75">
      <c r="A6" s="13"/>
      <c r="K6" s="117" t="s">
        <v>758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rightToLeft="1" workbookViewId="0">
      <selection activeCell="A8" sqref="A8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1107</v>
      </c>
    </row>
    <row r="2" spans="1:1">
      <c r="A2" s="10" t="s">
        <v>1108</v>
      </c>
    </row>
    <row r="3" spans="1:1">
      <c r="A3" s="10" t="s">
        <v>1109</v>
      </c>
    </row>
    <row r="4" spans="1:1">
      <c r="A4" s="10" t="s">
        <v>1110</v>
      </c>
    </row>
    <row r="5" spans="1:1">
      <c r="A5" s="10" t="s">
        <v>1111</v>
      </c>
    </row>
    <row r="6" spans="1:1">
      <c r="A6" s="10" t="s">
        <v>1112</v>
      </c>
    </row>
    <row r="7" spans="1:1">
      <c r="A7" s="10" t="s">
        <v>1113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2" workbookViewId="0">
      <selection activeCell="AI17" sqref="AI17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95" t="s">
        <v>599</v>
      </c>
      <c r="C1" s="297" t="s">
        <v>600</v>
      </c>
      <c r="D1" s="297" t="s">
        <v>601</v>
      </c>
      <c r="E1" s="297" t="s">
        <v>602</v>
      </c>
      <c r="F1" s="297" t="s">
        <v>603</v>
      </c>
      <c r="G1" s="297" t="s">
        <v>604</v>
      </c>
      <c r="H1" s="297" t="s">
        <v>605</v>
      </c>
      <c r="I1" s="297" t="s">
        <v>606</v>
      </c>
      <c r="J1" s="297" t="s">
        <v>607</v>
      </c>
      <c r="K1" s="297" t="s">
        <v>608</v>
      </c>
      <c r="L1" s="297" t="s">
        <v>609</v>
      </c>
      <c r="M1" s="293" t="s">
        <v>734</v>
      </c>
      <c r="N1" s="282" t="s">
        <v>610</v>
      </c>
      <c r="O1" s="282"/>
      <c r="P1" s="282"/>
      <c r="Q1" s="282"/>
      <c r="R1" s="282"/>
      <c r="S1" s="293" t="s">
        <v>735</v>
      </c>
      <c r="T1" s="282" t="s">
        <v>610</v>
      </c>
      <c r="U1" s="282"/>
      <c r="V1" s="282"/>
      <c r="W1" s="282"/>
      <c r="X1" s="282"/>
      <c r="Y1" s="283" t="s">
        <v>611</v>
      </c>
      <c r="Z1" s="283" t="s">
        <v>612</v>
      </c>
      <c r="AA1" s="283" t="s">
        <v>613</v>
      </c>
      <c r="AB1" s="283" t="s">
        <v>614</v>
      </c>
      <c r="AC1" s="283" t="s">
        <v>615</v>
      </c>
      <c r="AD1" s="283" t="s">
        <v>616</v>
      </c>
      <c r="AE1" s="285" t="s">
        <v>617</v>
      </c>
      <c r="AF1" s="287" t="s">
        <v>618</v>
      </c>
      <c r="AG1" s="289" t="s">
        <v>619</v>
      </c>
      <c r="AH1" s="291" t="s">
        <v>620</v>
      </c>
      <c r="AI1" s="280" t="s">
        <v>621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96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4"/>
      <c r="N2" s="69" t="s">
        <v>622</v>
      </c>
      <c r="O2" s="69" t="s">
        <v>623</v>
      </c>
      <c r="P2" s="69" t="s">
        <v>624</v>
      </c>
      <c r="Q2" s="69" t="s">
        <v>625</v>
      </c>
      <c r="R2" s="69" t="s">
        <v>626</v>
      </c>
      <c r="S2" s="294"/>
      <c r="T2" s="69" t="s">
        <v>622</v>
      </c>
      <c r="U2" s="69" t="s">
        <v>623</v>
      </c>
      <c r="V2" s="69" t="s">
        <v>624</v>
      </c>
      <c r="W2" s="69" t="s">
        <v>625</v>
      </c>
      <c r="X2" s="69" t="s">
        <v>626</v>
      </c>
      <c r="Y2" s="284"/>
      <c r="Z2" s="284"/>
      <c r="AA2" s="284"/>
      <c r="AB2" s="284"/>
      <c r="AC2" s="284"/>
      <c r="AD2" s="284"/>
      <c r="AE2" s="286"/>
      <c r="AF2" s="288"/>
      <c r="AG2" s="290"/>
      <c r="AH2" s="292"/>
      <c r="AI2" s="281"/>
      <c r="AS2" s="55" t="s">
        <v>627</v>
      </c>
      <c r="BA2">
        <f>[1]الأحياء!A2</f>
        <v>0</v>
      </c>
    </row>
    <row r="3" spans="1:53" s="61" customFormat="1" ht="21">
      <c r="A3" s="71">
        <v>1</v>
      </c>
      <c r="B3" s="72" t="s">
        <v>1043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70000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>
        <v>41470</v>
      </c>
      <c r="AA3" s="75"/>
      <c r="AB3" s="75">
        <v>41793</v>
      </c>
      <c r="AC3" s="75"/>
      <c r="AD3" s="75">
        <v>41838</v>
      </c>
      <c r="AE3" s="76">
        <v>2013</v>
      </c>
      <c r="AF3" s="76"/>
      <c r="AG3" s="77" t="s">
        <v>1044</v>
      </c>
      <c r="AH3" s="78">
        <v>41912</v>
      </c>
      <c r="AI3" s="78" t="s">
        <v>1045</v>
      </c>
      <c r="AQ3" s="62" t="s">
        <v>630</v>
      </c>
      <c r="AR3" s="62"/>
      <c r="AS3" s="63" t="s">
        <v>631</v>
      </c>
      <c r="AT3" s="62" t="s">
        <v>628</v>
      </c>
      <c r="AU3" s="62" t="s">
        <v>629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1046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100000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>
        <v>41092</v>
      </c>
      <c r="AA4" s="12"/>
      <c r="AB4" s="12">
        <v>41568</v>
      </c>
      <c r="AC4" s="12"/>
      <c r="AD4" s="12"/>
      <c r="AE4" s="10">
        <v>2012</v>
      </c>
      <c r="AF4" s="10"/>
      <c r="AG4" s="68">
        <v>1</v>
      </c>
      <c r="AH4" s="12"/>
      <c r="AI4" s="10" t="s">
        <v>1047</v>
      </c>
      <c r="AQ4" s="62" t="s">
        <v>632</v>
      </c>
      <c r="AR4" s="62" t="s">
        <v>622</v>
      </c>
      <c r="AS4" s="63" t="s">
        <v>633</v>
      </c>
      <c r="AT4" s="62" t="s">
        <v>634</v>
      </c>
      <c r="AU4" s="62" t="s">
        <v>635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73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60000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>
        <v>41659</v>
      </c>
      <c r="AA5" s="79"/>
      <c r="AB5" s="79">
        <v>41793</v>
      </c>
      <c r="AC5" s="12"/>
      <c r="AD5" s="12">
        <v>41893</v>
      </c>
      <c r="AE5" s="10">
        <v>2013</v>
      </c>
      <c r="AF5" s="10"/>
      <c r="AG5" s="68">
        <v>0.75</v>
      </c>
      <c r="AH5" s="12">
        <v>42004</v>
      </c>
      <c r="AI5" s="10" t="s">
        <v>1048</v>
      </c>
      <c r="AQ5" s="62"/>
      <c r="AR5" s="62" t="s">
        <v>623</v>
      </c>
      <c r="AS5" s="63" t="s">
        <v>636</v>
      </c>
      <c r="AT5" s="62" t="s">
        <v>637</v>
      </c>
      <c r="AU5" s="62" t="s">
        <v>638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1049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85000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>
        <v>41470</v>
      </c>
      <c r="AA6" s="12"/>
      <c r="AB6" s="12">
        <v>41891</v>
      </c>
      <c r="AC6" s="12"/>
      <c r="AD6" s="12">
        <v>41918</v>
      </c>
      <c r="AE6" s="10">
        <v>2014</v>
      </c>
      <c r="AF6" s="10"/>
      <c r="AG6" s="68">
        <v>1</v>
      </c>
      <c r="AH6" s="12"/>
      <c r="AI6" s="10" t="s">
        <v>1050</v>
      </c>
      <c r="AQ6" s="62"/>
      <c r="AR6" s="62" t="s">
        <v>639</v>
      </c>
      <c r="AS6" s="63" t="s">
        <v>640</v>
      </c>
      <c r="AT6" s="62"/>
      <c r="AU6" s="62" t="s">
        <v>641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1051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150000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>
        <v>41568</v>
      </c>
      <c r="AA7" s="12"/>
      <c r="AB7" s="12">
        <v>41891</v>
      </c>
      <c r="AC7" s="12"/>
      <c r="AD7" s="12">
        <v>41918</v>
      </c>
      <c r="AE7" s="10">
        <v>2013</v>
      </c>
      <c r="AF7" s="10"/>
      <c r="AG7" s="68">
        <v>1</v>
      </c>
      <c r="AH7" s="12">
        <v>42070</v>
      </c>
      <c r="AI7" s="10" t="s">
        <v>1052</v>
      </c>
      <c r="AQ7" s="62"/>
      <c r="AR7" s="62" t="s">
        <v>642</v>
      </c>
      <c r="AS7" s="63" t="s">
        <v>643</v>
      </c>
      <c r="AT7" s="62"/>
      <c r="AU7" s="62" t="s">
        <v>644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1053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60000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>
        <v>41568</v>
      </c>
      <c r="AA8" s="79"/>
      <c r="AB8" s="79">
        <v>41891</v>
      </c>
      <c r="AC8" s="79"/>
      <c r="AD8" s="12">
        <v>41918</v>
      </c>
      <c r="AE8" s="10">
        <v>2013</v>
      </c>
      <c r="AF8" s="10"/>
      <c r="AG8" s="68">
        <v>1</v>
      </c>
      <c r="AH8" s="12">
        <v>41918</v>
      </c>
      <c r="AI8" s="10" t="s">
        <v>1052</v>
      </c>
      <c r="AQ8" s="62"/>
      <c r="AR8" s="62"/>
      <c r="AS8" s="63" t="s">
        <v>645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916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20000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>
        <v>41470</v>
      </c>
      <c r="AA9" s="79"/>
      <c r="AB9" s="79">
        <v>41638</v>
      </c>
      <c r="AC9" s="79"/>
      <c r="AD9" s="12"/>
      <c r="AE9" s="10">
        <v>2013</v>
      </c>
      <c r="AF9" s="10"/>
      <c r="AG9" s="68">
        <v>1</v>
      </c>
      <c r="AH9" s="12"/>
      <c r="AI9" s="10" t="s">
        <v>1054</v>
      </c>
      <c r="AQ9" s="62"/>
      <c r="AR9" s="62"/>
      <c r="AS9" s="63" t="s">
        <v>646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1055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2.75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>
        <v>41386</v>
      </c>
      <c r="AA10" s="12"/>
      <c r="AB10" s="12">
        <v>41568</v>
      </c>
      <c r="AC10" s="12"/>
      <c r="AD10" s="12"/>
      <c r="AE10" s="10">
        <v>2013</v>
      </c>
      <c r="AF10" s="10"/>
      <c r="AG10" s="68">
        <v>1</v>
      </c>
      <c r="AH10" s="12"/>
      <c r="AI10" s="10" t="s">
        <v>1056</v>
      </c>
      <c r="AQ10" s="62"/>
      <c r="AR10" s="62"/>
      <c r="AS10" s="63" t="s">
        <v>647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1057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v>2.15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>
        <v>41386</v>
      </c>
      <c r="AA11" s="12"/>
      <c r="AB11" s="12">
        <v>41638</v>
      </c>
      <c r="AC11" s="12"/>
      <c r="AD11" s="12"/>
      <c r="AE11" s="10">
        <v>2013</v>
      </c>
      <c r="AF11" s="10"/>
      <c r="AG11" s="68">
        <v>1</v>
      </c>
      <c r="AH11" s="12"/>
      <c r="AI11" s="10" t="s">
        <v>1056</v>
      </c>
      <c r="AQ11" s="62"/>
      <c r="AR11" s="62"/>
      <c r="AS11" s="63" t="s">
        <v>648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1058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v>1.7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>
        <v>41386</v>
      </c>
      <c r="AA12" s="12"/>
      <c r="AB12" s="12">
        <v>41568</v>
      </c>
      <c r="AC12" s="12"/>
      <c r="AD12" s="12"/>
      <c r="AE12" s="10">
        <v>2013</v>
      </c>
      <c r="AF12" s="10"/>
      <c r="AG12" s="68">
        <v>1</v>
      </c>
      <c r="AH12" s="12"/>
      <c r="AI12" s="10" t="s">
        <v>1059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1060</v>
      </c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v>4.5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>
        <v>41386</v>
      </c>
      <c r="AA13" s="12"/>
      <c r="AB13" s="12">
        <v>41568</v>
      </c>
      <c r="AC13" s="12"/>
      <c r="AD13" s="12"/>
      <c r="AE13" s="10">
        <v>2013</v>
      </c>
      <c r="AF13" s="10"/>
      <c r="AG13" s="68">
        <v>1</v>
      </c>
      <c r="AH13" s="12"/>
      <c r="AI13" s="10" t="s">
        <v>1059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1061</v>
      </c>
      <c r="C14" s="10" t="s">
        <v>1064</v>
      </c>
      <c r="D14" s="65"/>
      <c r="E14" s="65"/>
      <c r="F14" s="65"/>
      <c r="G14" s="65"/>
      <c r="H14" s="65"/>
      <c r="I14" s="65"/>
      <c r="J14" s="65"/>
      <c r="K14" s="65"/>
      <c r="L14" s="65"/>
      <c r="M14" s="66">
        <v>150000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2012</v>
      </c>
      <c r="AF14" s="10"/>
      <c r="AG14" s="68">
        <v>0.09</v>
      </c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1062</v>
      </c>
      <c r="C15" s="10" t="s">
        <v>1064</v>
      </c>
      <c r="D15" s="65"/>
      <c r="E15" s="65"/>
      <c r="F15" s="10"/>
      <c r="G15" s="65"/>
      <c r="H15" s="65"/>
      <c r="I15" s="65"/>
      <c r="J15" s="65"/>
      <c r="K15" s="65"/>
      <c r="L15" s="65"/>
      <c r="M15" s="66">
        <v>150000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2012</v>
      </c>
      <c r="AF15" s="10"/>
      <c r="AG15" s="68"/>
      <c r="AH15" s="12"/>
      <c r="AI15" s="10" t="s">
        <v>1063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 t="s">
        <v>1065</v>
      </c>
      <c r="C16" s="10" t="s">
        <v>1066</v>
      </c>
      <c r="D16" s="65"/>
      <c r="E16" s="10"/>
      <c r="F16" s="10"/>
      <c r="G16" s="10"/>
      <c r="H16" s="65"/>
      <c r="I16" s="65"/>
      <c r="J16" s="65"/>
      <c r="K16" s="65"/>
      <c r="L16" s="65"/>
      <c r="M16" s="66">
        <v>35000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>
        <v>41267</v>
      </c>
      <c r="AC16" s="12"/>
      <c r="AD16" s="12"/>
      <c r="AE16" s="10">
        <v>2012</v>
      </c>
      <c r="AF16" s="10"/>
      <c r="AG16" s="68">
        <v>1</v>
      </c>
      <c r="AH16" s="12"/>
      <c r="AI16" s="10" t="s">
        <v>1067</v>
      </c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ref="M17:M66" si="2">N17+O17+P17+Q17+R17</f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topLeftCell="A10" zoomScale="130" zoomScaleNormal="130" workbookViewId="0">
      <selection activeCell="E19" sqref="E19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649</v>
      </c>
      <c r="B1" s="114" t="s">
        <v>601</v>
      </c>
      <c r="C1" s="114" t="s">
        <v>650</v>
      </c>
      <c r="D1" s="114" t="s">
        <v>651</v>
      </c>
      <c r="E1" s="114" t="s">
        <v>274</v>
      </c>
      <c r="F1" s="114" t="s">
        <v>652</v>
      </c>
      <c r="G1" s="114" t="s">
        <v>737</v>
      </c>
    </row>
    <row r="2" spans="1:13">
      <c r="A2" s="10" t="s">
        <v>766</v>
      </c>
      <c r="B2" s="10" t="s">
        <v>1077</v>
      </c>
      <c r="C2" s="10" t="s">
        <v>1078</v>
      </c>
      <c r="D2" s="12">
        <v>38345</v>
      </c>
      <c r="E2" s="10" t="s">
        <v>1079</v>
      </c>
      <c r="F2" s="10" t="s">
        <v>772</v>
      </c>
      <c r="G2" s="10" t="s">
        <v>1080</v>
      </c>
    </row>
    <row r="3" spans="1:13">
      <c r="A3" s="10" t="s">
        <v>761</v>
      </c>
      <c r="B3" s="10" t="s">
        <v>1081</v>
      </c>
      <c r="C3" s="10" t="s">
        <v>1082</v>
      </c>
      <c r="D3" s="12">
        <v>34025</v>
      </c>
      <c r="E3" s="10" t="s">
        <v>1079</v>
      </c>
      <c r="F3" s="10" t="s">
        <v>773</v>
      </c>
      <c r="G3" s="10" t="s">
        <v>1083</v>
      </c>
      <c r="K3" s="117" t="s">
        <v>761</v>
      </c>
      <c r="L3" s="117" t="s">
        <v>769</v>
      </c>
      <c r="M3" s="117" t="s">
        <v>774</v>
      </c>
    </row>
    <row r="4" spans="1:13">
      <c r="A4" s="10" t="s">
        <v>1084</v>
      </c>
      <c r="B4" s="10" t="s">
        <v>1085</v>
      </c>
      <c r="C4" s="10" t="s">
        <v>1086</v>
      </c>
      <c r="D4" s="12">
        <v>36140</v>
      </c>
      <c r="E4" s="10" t="s">
        <v>1079</v>
      </c>
      <c r="F4" s="10" t="s">
        <v>1087</v>
      </c>
      <c r="G4" s="10" t="s">
        <v>1083</v>
      </c>
      <c r="K4" s="117" t="s">
        <v>762</v>
      </c>
      <c r="L4" s="117" t="s">
        <v>770</v>
      </c>
      <c r="M4" s="117" t="s">
        <v>775</v>
      </c>
    </row>
    <row r="5" spans="1:13">
      <c r="A5" s="10" t="s">
        <v>761</v>
      </c>
      <c r="B5" s="10" t="s">
        <v>1088</v>
      </c>
      <c r="C5" s="10" t="s">
        <v>1089</v>
      </c>
      <c r="D5" s="12">
        <v>38148</v>
      </c>
      <c r="E5" s="10" t="s">
        <v>1079</v>
      </c>
      <c r="F5" s="10" t="s">
        <v>772</v>
      </c>
      <c r="G5" s="10" t="s">
        <v>1083</v>
      </c>
      <c r="K5" s="117" t="s">
        <v>763</v>
      </c>
      <c r="L5" s="117" t="s">
        <v>771</v>
      </c>
      <c r="M5" s="117" t="s">
        <v>776</v>
      </c>
    </row>
    <row r="6" spans="1:13">
      <c r="A6" s="10" t="s">
        <v>761</v>
      </c>
      <c r="B6" s="10" t="s">
        <v>1088</v>
      </c>
      <c r="C6" s="10" t="s">
        <v>1090</v>
      </c>
      <c r="D6" s="12">
        <v>40211</v>
      </c>
      <c r="E6" s="10" t="s">
        <v>1079</v>
      </c>
      <c r="F6" s="10" t="s">
        <v>1091</v>
      </c>
      <c r="G6" s="10" t="s">
        <v>1083</v>
      </c>
      <c r="K6" s="117" t="s">
        <v>764</v>
      </c>
      <c r="L6" s="117" t="s">
        <v>772</v>
      </c>
    </row>
    <row r="7" spans="1:13">
      <c r="A7" s="10" t="s">
        <v>761</v>
      </c>
      <c r="B7" s="10" t="s">
        <v>1092</v>
      </c>
      <c r="C7" s="10" t="s">
        <v>1093</v>
      </c>
      <c r="D7" s="12">
        <v>39059</v>
      </c>
      <c r="E7" s="10" t="s">
        <v>1079</v>
      </c>
      <c r="F7" s="10" t="s">
        <v>1091</v>
      </c>
      <c r="G7" s="10" t="s">
        <v>1083</v>
      </c>
      <c r="K7" s="117" t="s">
        <v>765</v>
      </c>
      <c r="L7" s="117" t="s">
        <v>773</v>
      </c>
    </row>
    <row r="8" spans="1:13">
      <c r="A8" s="10" t="s">
        <v>762</v>
      </c>
      <c r="B8" s="10" t="s">
        <v>1094</v>
      </c>
      <c r="C8" s="10" t="s">
        <v>1095</v>
      </c>
      <c r="D8" s="12">
        <v>40668</v>
      </c>
      <c r="E8" s="10" t="s">
        <v>1079</v>
      </c>
      <c r="F8" s="10" t="s">
        <v>1091</v>
      </c>
      <c r="G8" s="10" t="s">
        <v>1083</v>
      </c>
      <c r="K8" s="117" t="s">
        <v>766</v>
      </c>
    </row>
    <row r="9" spans="1:13">
      <c r="A9" s="10" t="s">
        <v>767</v>
      </c>
      <c r="C9" s="10" t="s">
        <v>1096</v>
      </c>
      <c r="D9" s="12">
        <v>40324</v>
      </c>
      <c r="F9" s="10" t="s">
        <v>1091</v>
      </c>
      <c r="G9" s="10" t="s">
        <v>1083</v>
      </c>
      <c r="K9" s="117" t="s">
        <v>767</v>
      </c>
    </row>
    <row r="10" spans="1:13">
      <c r="A10" s="10" t="s">
        <v>767</v>
      </c>
      <c r="C10" s="10" t="s">
        <v>1097</v>
      </c>
      <c r="D10" s="12">
        <v>39051</v>
      </c>
      <c r="F10" s="10" t="s">
        <v>1091</v>
      </c>
      <c r="G10" s="10" t="s">
        <v>1083</v>
      </c>
      <c r="K10" s="117" t="s">
        <v>768</v>
      </c>
    </row>
    <row r="11" spans="1:13">
      <c r="A11" s="10" t="s">
        <v>767</v>
      </c>
      <c r="C11" s="10" t="s">
        <v>1098</v>
      </c>
      <c r="D11" s="12">
        <v>41502</v>
      </c>
      <c r="F11" s="10" t="s">
        <v>771</v>
      </c>
      <c r="G11" s="10" t="s">
        <v>1083</v>
      </c>
    </row>
    <row r="12" spans="1:13">
      <c r="A12" s="10" t="s">
        <v>767</v>
      </c>
      <c r="C12" s="10" t="s">
        <v>1099</v>
      </c>
      <c r="D12" s="12">
        <v>41578</v>
      </c>
      <c r="F12" s="10" t="s">
        <v>771</v>
      </c>
      <c r="G12" s="10" t="s">
        <v>1083</v>
      </c>
      <c r="K12" s="117" t="s">
        <v>767</v>
      </c>
    </row>
    <row r="13" spans="1:13">
      <c r="A13" s="10" t="s">
        <v>767</v>
      </c>
      <c r="D13" s="10">
        <v>1993</v>
      </c>
      <c r="F13" s="10" t="s">
        <v>773</v>
      </c>
      <c r="G13" s="10" t="s">
        <v>1083</v>
      </c>
    </row>
    <row r="14" spans="1:13">
      <c r="A14" s="10" t="s">
        <v>767</v>
      </c>
      <c r="D14" s="12">
        <v>1993</v>
      </c>
      <c r="F14" s="10" t="s">
        <v>773</v>
      </c>
      <c r="G14" s="10" t="s">
        <v>1083</v>
      </c>
    </row>
    <row r="15" spans="1:13">
      <c r="A15" s="10" t="s">
        <v>1100</v>
      </c>
      <c r="C15" s="10" t="s">
        <v>1101</v>
      </c>
      <c r="D15" s="10">
        <v>2000</v>
      </c>
      <c r="F15" s="10" t="s">
        <v>773</v>
      </c>
      <c r="G15" s="10" t="s">
        <v>1103</v>
      </c>
    </row>
    <row r="16" spans="1:13">
      <c r="A16" s="10" t="s">
        <v>1102</v>
      </c>
      <c r="D16" s="12">
        <v>41578</v>
      </c>
      <c r="E16" s="12" t="s">
        <v>1079</v>
      </c>
      <c r="F16" s="10" t="s">
        <v>771</v>
      </c>
    </row>
    <row r="17" spans="1:7">
      <c r="A17" s="10" t="s">
        <v>761</v>
      </c>
      <c r="B17" s="10" t="s">
        <v>1104</v>
      </c>
      <c r="C17" s="10" t="s">
        <v>1105</v>
      </c>
      <c r="D17" s="12">
        <v>41502</v>
      </c>
      <c r="E17" s="10" t="s">
        <v>1079</v>
      </c>
      <c r="F17" s="10" t="s">
        <v>771</v>
      </c>
      <c r="G17" s="10" t="s">
        <v>1083</v>
      </c>
    </row>
    <row r="18" spans="1:7">
      <c r="A18" s="10" t="s">
        <v>761</v>
      </c>
      <c r="B18" s="10" t="s">
        <v>1104</v>
      </c>
      <c r="C18" s="10" t="s">
        <v>1106</v>
      </c>
      <c r="D18" s="12">
        <v>41578</v>
      </c>
      <c r="E18" s="10" t="s">
        <v>1079</v>
      </c>
      <c r="F18" s="10" t="s">
        <v>771</v>
      </c>
      <c r="G18" s="10" t="s">
        <v>1083</v>
      </c>
    </row>
    <row r="19" spans="1:7">
      <c r="D19" s="12"/>
    </row>
    <row r="21" spans="1:7">
      <c r="D21" s="12"/>
    </row>
    <row r="23" spans="1:7">
      <c r="D23" s="12"/>
    </row>
    <row r="24" spans="1:7">
      <c r="D24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1">
    <dataValidation errorStyle="information" allowBlank="1" showInputMessage="1" showErrorMessage="1" sqref="A4"/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99" t="s">
        <v>812</v>
      </c>
      <c r="B1" s="299"/>
    </row>
    <row r="2" spans="1:2">
      <c r="A2" s="10" t="s">
        <v>809</v>
      </c>
      <c r="B2" s="10"/>
    </row>
    <row r="3" spans="1:2">
      <c r="A3" s="10" t="s">
        <v>808</v>
      </c>
      <c r="B3" s="10"/>
    </row>
    <row r="4" spans="1:2">
      <c r="A4" s="10" t="s">
        <v>804</v>
      </c>
      <c r="B4" s="10"/>
    </row>
    <row r="5" spans="1:2">
      <c r="A5" s="10" t="s">
        <v>806</v>
      </c>
      <c r="B5" s="10"/>
    </row>
    <row r="6" spans="1:2">
      <c r="A6" s="10" t="s">
        <v>805</v>
      </c>
      <c r="B6" s="10"/>
    </row>
    <row r="7" spans="1:2">
      <c r="A7" s="10" t="s">
        <v>807</v>
      </c>
      <c r="B7" s="10"/>
    </row>
    <row r="8" spans="1:2">
      <c r="A8" s="10" t="s">
        <v>810</v>
      </c>
      <c r="B8" s="10"/>
    </row>
    <row r="9" spans="1:2">
      <c r="A9" s="10" t="s">
        <v>811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653</v>
      </c>
      <c r="B1" s="83" t="s">
        <v>720</v>
      </c>
      <c r="C1" s="83" t="s">
        <v>654</v>
      </c>
      <c r="D1" s="83" t="s">
        <v>655</v>
      </c>
      <c r="E1" s="83" t="s">
        <v>656</v>
      </c>
      <c r="F1" s="83" t="s">
        <v>657</v>
      </c>
      <c r="G1" s="86" t="s">
        <v>722</v>
      </c>
      <c r="H1" s="86" t="s">
        <v>723</v>
      </c>
      <c r="I1" s="86" t="s">
        <v>724</v>
      </c>
    </row>
    <row r="2" spans="1:9">
      <c r="A2" s="84" t="s">
        <v>658</v>
      </c>
      <c r="B2" s="85"/>
      <c r="C2" s="84" t="s">
        <v>659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658</v>
      </c>
      <c r="B3" s="85"/>
      <c r="C3" s="84" t="s">
        <v>660</v>
      </c>
      <c r="D3" s="84"/>
      <c r="E3" s="84"/>
      <c r="F3" s="84"/>
      <c r="G3" s="84"/>
      <c r="H3" s="84"/>
      <c r="I3" s="84"/>
    </row>
    <row r="4" spans="1:9">
      <c r="A4" s="84" t="s">
        <v>658</v>
      </c>
      <c r="B4" s="85"/>
      <c r="C4" s="84" t="s">
        <v>661</v>
      </c>
      <c r="D4" s="84"/>
      <c r="E4" s="84"/>
      <c r="F4" s="84"/>
      <c r="G4" s="84"/>
      <c r="H4" s="84"/>
      <c r="I4" s="84"/>
    </row>
    <row r="5" spans="1:9">
      <c r="A5" s="84" t="s">
        <v>658</v>
      </c>
      <c r="B5" s="85"/>
      <c r="C5" s="84" t="s">
        <v>662</v>
      </c>
      <c r="D5" s="84"/>
      <c r="E5" s="84"/>
      <c r="F5" s="84"/>
      <c r="G5" s="84"/>
      <c r="H5" s="84"/>
      <c r="I5" s="84"/>
    </row>
    <row r="6" spans="1:9">
      <c r="A6" s="84" t="s">
        <v>658</v>
      </c>
      <c r="B6" s="85"/>
      <c r="C6" s="84" t="s">
        <v>663</v>
      </c>
      <c r="D6" s="84"/>
      <c r="E6" s="84"/>
      <c r="F6" s="84"/>
      <c r="G6" s="84"/>
      <c r="H6" s="84"/>
      <c r="I6" s="84"/>
    </row>
    <row r="7" spans="1:9">
      <c r="A7" s="84" t="s">
        <v>658</v>
      </c>
      <c r="B7" s="85"/>
      <c r="C7" s="84" t="s">
        <v>664</v>
      </c>
      <c r="D7" s="84"/>
      <c r="E7" s="84"/>
      <c r="F7" s="84"/>
      <c r="G7" s="84"/>
      <c r="H7" s="84"/>
      <c r="I7" s="84"/>
    </row>
    <row r="8" spans="1:9">
      <c r="A8" s="84" t="s">
        <v>658</v>
      </c>
      <c r="B8" s="85"/>
      <c r="C8" s="84" t="s">
        <v>665</v>
      </c>
      <c r="D8" s="84"/>
      <c r="E8" s="84"/>
      <c r="F8" s="84"/>
      <c r="G8" s="84"/>
      <c r="H8" s="84"/>
      <c r="I8" s="84"/>
    </row>
    <row r="9" spans="1:9">
      <c r="A9" s="10" t="s">
        <v>666</v>
      </c>
      <c r="B9" s="81">
        <v>1</v>
      </c>
      <c r="C9" s="10" t="s">
        <v>667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666</v>
      </c>
      <c r="B10" s="81">
        <v>1</v>
      </c>
      <c r="C10" s="10" t="s">
        <v>668</v>
      </c>
      <c r="D10" s="10"/>
      <c r="E10" s="10"/>
      <c r="F10" s="10"/>
      <c r="G10" s="10"/>
      <c r="H10" s="10"/>
      <c r="I10" s="10"/>
    </row>
    <row r="11" spans="1:9">
      <c r="A11" s="10" t="s">
        <v>666</v>
      </c>
      <c r="B11" s="81">
        <v>1</v>
      </c>
      <c r="C11" s="10" t="s">
        <v>669</v>
      </c>
      <c r="D11" s="10"/>
      <c r="E11" s="10"/>
      <c r="F11" s="10"/>
      <c r="G11" s="10"/>
      <c r="H11" s="10"/>
      <c r="I11" s="10"/>
    </row>
    <row r="12" spans="1:9">
      <c r="A12" s="10" t="s">
        <v>666</v>
      </c>
      <c r="B12" s="81">
        <v>1</v>
      </c>
      <c r="C12" s="10" t="s">
        <v>670</v>
      </c>
      <c r="D12" s="10"/>
      <c r="E12" s="10"/>
      <c r="F12" s="10"/>
      <c r="G12" s="10"/>
      <c r="H12" s="10"/>
      <c r="I12" s="10"/>
    </row>
    <row r="13" spans="1:9">
      <c r="A13" s="10" t="s">
        <v>666</v>
      </c>
      <c r="B13" s="81">
        <v>1</v>
      </c>
      <c r="C13" s="10" t="s">
        <v>671</v>
      </c>
      <c r="D13" s="10"/>
      <c r="E13" s="10"/>
      <c r="F13" s="10"/>
      <c r="G13" s="10"/>
      <c r="H13" s="10"/>
      <c r="I13" s="10"/>
    </row>
    <row r="14" spans="1:9">
      <c r="A14" s="10" t="s">
        <v>666</v>
      </c>
      <c r="B14" s="81">
        <v>1</v>
      </c>
      <c r="C14" s="10" t="s">
        <v>672</v>
      </c>
      <c r="D14" s="10"/>
      <c r="E14" s="10"/>
      <c r="F14" s="10"/>
      <c r="G14" s="10"/>
      <c r="H14" s="10"/>
      <c r="I14" s="10"/>
    </row>
    <row r="15" spans="1:9">
      <c r="A15" s="10" t="s">
        <v>666</v>
      </c>
      <c r="B15" s="81">
        <v>1</v>
      </c>
      <c r="C15" s="10" t="s">
        <v>673</v>
      </c>
      <c r="D15" s="10"/>
      <c r="E15" s="10"/>
      <c r="F15" s="10"/>
      <c r="G15" s="10"/>
      <c r="H15" s="10"/>
      <c r="I15" s="10"/>
    </row>
    <row r="16" spans="1:9">
      <c r="A16" s="10" t="s">
        <v>666</v>
      </c>
      <c r="B16" s="81">
        <v>1</v>
      </c>
      <c r="C16" s="10" t="s">
        <v>674</v>
      </c>
      <c r="D16" s="10"/>
      <c r="E16" s="10"/>
      <c r="F16" s="10"/>
      <c r="G16" s="10"/>
      <c r="H16" s="10"/>
      <c r="I16" s="10"/>
    </row>
    <row r="17" spans="1:9">
      <c r="A17" s="10" t="s">
        <v>666</v>
      </c>
      <c r="B17" s="81">
        <v>1</v>
      </c>
      <c r="C17" s="10" t="s">
        <v>675</v>
      </c>
      <c r="D17" s="10"/>
      <c r="E17" s="10"/>
      <c r="F17" s="10"/>
      <c r="G17" s="10"/>
      <c r="H17" s="10"/>
      <c r="I17" s="10"/>
    </row>
    <row r="18" spans="1:9">
      <c r="A18" s="10" t="s">
        <v>666</v>
      </c>
      <c r="B18" s="81">
        <v>1</v>
      </c>
      <c r="C18" s="10" t="s">
        <v>676</v>
      </c>
      <c r="D18" s="10"/>
      <c r="E18" s="10"/>
      <c r="F18" s="10"/>
      <c r="G18" s="10"/>
      <c r="H18" s="10"/>
      <c r="I18" s="10"/>
    </row>
    <row r="19" spans="1:9">
      <c r="A19" s="10" t="s">
        <v>666</v>
      </c>
      <c r="B19" s="81">
        <v>1</v>
      </c>
      <c r="C19" s="10" t="s">
        <v>677</v>
      </c>
      <c r="D19" s="10"/>
      <c r="E19" s="10"/>
      <c r="F19" s="10"/>
      <c r="G19" s="10"/>
      <c r="H19" s="10"/>
      <c r="I19" s="10"/>
    </row>
    <row r="20" spans="1:9">
      <c r="A20" s="10" t="s">
        <v>666</v>
      </c>
      <c r="B20" s="81">
        <v>1</v>
      </c>
      <c r="C20" s="10" t="s">
        <v>678</v>
      </c>
      <c r="D20" s="10"/>
      <c r="E20" s="10"/>
      <c r="F20" s="10"/>
      <c r="G20" s="10"/>
      <c r="H20" s="10"/>
      <c r="I20" s="10"/>
    </row>
    <row r="21" spans="1:9">
      <c r="A21" s="10" t="s">
        <v>666</v>
      </c>
      <c r="B21" s="81">
        <v>1</v>
      </c>
      <c r="C21" s="10" t="s">
        <v>679</v>
      </c>
      <c r="D21" s="10"/>
      <c r="E21" s="10"/>
      <c r="F21" s="10"/>
      <c r="G21" s="10"/>
      <c r="H21" s="10"/>
      <c r="I21" s="10"/>
    </row>
    <row r="22" spans="1:9">
      <c r="A22" s="10" t="s">
        <v>666</v>
      </c>
      <c r="B22" s="81">
        <v>1</v>
      </c>
      <c r="C22" s="10" t="s">
        <v>721</v>
      </c>
      <c r="D22" s="10"/>
      <c r="E22" s="10"/>
      <c r="F22" s="10"/>
      <c r="G22" s="10"/>
      <c r="H22" s="10"/>
      <c r="I22" s="10"/>
    </row>
    <row r="23" spans="1:9">
      <c r="A23" s="84" t="s">
        <v>680</v>
      </c>
      <c r="B23" s="85">
        <v>2</v>
      </c>
      <c r="C23" s="84" t="s">
        <v>681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680</v>
      </c>
      <c r="B24" s="85">
        <v>2</v>
      </c>
      <c r="C24" s="84" t="s">
        <v>682</v>
      </c>
      <c r="D24" s="84"/>
      <c r="E24" s="84"/>
      <c r="F24" s="84"/>
      <c r="G24" s="84"/>
      <c r="H24" s="84"/>
      <c r="I24" s="84"/>
    </row>
    <row r="25" spans="1:9">
      <c r="A25" s="84" t="s">
        <v>680</v>
      </c>
      <c r="B25" s="85">
        <v>2</v>
      </c>
      <c r="C25" s="84" t="s">
        <v>683</v>
      </c>
      <c r="D25" s="84"/>
      <c r="E25" s="84"/>
      <c r="F25" s="84"/>
      <c r="G25" s="84"/>
      <c r="H25" s="84"/>
      <c r="I25" s="84"/>
    </row>
    <row r="26" spans="1:9">
      <c r="A26" s="84" t="s">
        <v>680</v>
      </c>
      <c r="B26" s="85">
        <v>2</v>
      </c>
      <c r="C26" s="84" t="s">
        <v>684</v>
      </c>
      <c r="D26" s="84"/>
      <c r="E26" s="84"/>
      <c r="F26" s="84"/>
      <c r="G26" s="84"/>
      <c r="H26" s="84"/>
      <c r="I26" s="84"/>
    </row>
    <row r="27" spans="1:9">
      <c r="A27" s="84" t="s">
        <v>680</v>
      </c>
      <c r="B27" s="85">
        <v>2</v>
      </c>
      <c r="C27" s="84" t="s">
        <v>685</v>
      </c>
      <c r="D27" s="84"/>
      <c r="E27" s="84"/>
      <c r="F27" s="84"/>
      <c r="G27" s="84"/>
      <c r="H27" s="84"/>
      <c r="I27" s="84"/>
    </row>
    <row r="28" spans="1:9">
      <c r="A28" s="84" t="s">
        <v>680</v>
      </c>
      <c r="B28" s="85">
        <v>2</v>
      </c>
      <c r="C28" s="84" t="s">
        <v>686</v>
      </c>
      <c r="D28" s="84"/>
      <c r="E28" s="84"/>
      <c r="F28" s="84"/>
      <c r="G28" s="84"/>
      <c r="H28" s="84"/>
      <c r="I28" s="84"/>
    </row>
    <row r="29" spans="1:9">
      <c r="A29" s="84" t="s">
        <v>680</v>
      </c>
      <c r="B29" s="85">
        <v>2</v>
      </c>
      <c r="C29" s="84" t="s">
        <v>687</v>
      </c>
      <c r="D29" s="84"/>
      <c r="E29" s="84"/>
      <c r="F29" s="84"/>
      <c r="G29" s="84"/>
      <c r="H29" s="84"/>
      <c r="I29" s="84"/>
    </row>
    <row r="30" spans="1:9">
      <c r="A30" s="84" t="s">
        <v>680</v>
      </c>
      <c r="B30" s="85">
        <v>2</v>
      </c>
      <c r="C30" s="84" t="s">
        <v>688</v>
      </c>
      <c r="D30" s="84"/>
      <c r="E30" s="84"/>
      <c r="F30" s="84"/>
      <c r="G30" s="84"/>
      <c r="H30" s="84"/>
      <c r="I30" s="84"/>
    </row>
    <row r="31" spans="1:9">
      <c r="A31" s="84" t="s">
        <v>680</v>
      </c>
      <c r="B31" s="85">
        <v>2</v>
      </c>
      <c r="C31" s="84" t="s">
        <v>689</v>
      </c>
      <c r="D31" s="84"/>
      <c r="E31" s="84"/>
      <c r="F31" s="84"/>
      <c r="G31" s="84"/>
      <c r="H31" s="84"/>
      <c r="I31" s="84"/>
    </row>
    <row r="32" spans="1:9">
      <c r="A32" s="10" t="s">
        <v>680</v>
      </c>
      <c r="B32" s="81">
        <v>3</v>
      </c>
      <c r="C32" s="10" t="s">
        <v>690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680</v>
      </c>
      <c r="B33" s="81">
        <v>3</v>
      </c>
      <c r="C33" s="10" t="s">
        <v>691</v>
      </c>
      <c r="D33" s="10"/>
      <c r="E33" s="10"/>
      <c r="F33" s="10"/>
      <c r="G33" s="10"/>
      <c r="H33" s="10"/>
      <c r="I33" s="10"/>
    </row>
    <row r="34" spans="1:9">
      <c r="A34" s="10" t="s">
        <v>680</v>
      </c>
      <c r="B34" s="81">
        <v>3</v>
      </c>
      <c r="C34" s="10" t="s">
        <v>692</v>
      </c>
      <c r="D34" s="10"/>
      <c r="E34" s="10"/>
      <c r="F34" s="10"/>
      <c r="G34" s="10"/>
      <c r="H34" s="10"/>
      <c r="I34" s="10"/>
    </row>
    <row r="35" spans="1:9">
      <c r="A35" s="84" t="s">
        <v>680</v>
      </c>
      <c r="B35" s="85">
        <v>4</v>
      </c>
      <c r="C35" s="84" t="s">
        <v>693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680</v>
      </c>
      <c r="B36" s="85">
        <v>4</v>
      </c>
      <c r="C36" s="84" t="s">
        <v>694</v>
      </c>
      <c r="D36" s="84"/>
      <c r="E36" s="84"/>
      <c r="F36" s="84"/>
      <c r="G36" s="84"/>
      <c r="H36" s="84"/>
      <c r="I36" s="84"/>
    </row>
    <row r="37" spans="1:9">
      <c r="A37" s="84" t="s">
        <v>680</v>
      </c>
      <c r="B37" s="85">
        <v>4</v>
      </c>
      <c r="C37" s="84" t="s">
        <v>695</v>
      </c>
      <c r="D37" s="84"/>
      <c r="E37" s="84"/>
      <c r="F37" s="84"/>
      <c r="G37" s="84"/>
      <c r="H37" s="84"/>
      <c r="I37" s="84"/>
    </row>
    <row r="38" spans="1:9">
      <c r="A38" s="10" t="s">
        <v>696</v>
      </c>
      <c r="B38" s="81">
        <v>5</v>
      </c>
      <c r="C38" s="10" t="s">
        <v>697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696</v>
      </c>
      <c r="B39" s="81">
        <v>5</v>
      </c>
      <c r="C39" s="10" t="s">
        <v>698</v>
      </c>
      <c r="D39" s="10"/>
      <c r="E39" s="10"/>
      <c r="F39" s="10"/>
      <c r="G39" s="10"/>
      <c r="H39" s="10"/>
      <c r="I39" s="10"/>
    </row>
    <row r="40" spans="1:9">
      <c r="A40" s="10" t="s">
        <v>696</v>
      </c>
      <c r="B40" s="81">
        <v>5</v>
      </c>
      <c r="C40" s="10" t="s">
        <v>699</v>
      </c>
      <c r="D40" s="10"/>
      <c r="E40" s="10"/>
      <c r="F40" s="10"/>
      <c r="G40" s="10"/>
      <c r="H40" s="10"/>
      <c r="I40" s="10"/>
    </row>
    <row r="41" spans="1:9">
      <c r="A41" s="10" t="s">
        <v>696</v>
      </c>
      <c r="B41" s="81">
        <v>5</v>
      </c>
      <c r="C41" s="10" t="s">
        <v>700</v>
      </c>
      <c r="D41" s="10"/>
      <c r="E41" s="10"/>
      <c r="F41" s="10"/>
      <c r="G41" s="10"/>
      <c r="H41" s="10"/>
      <c r="I41" s="10"/>
    </row>
    <row r="42" spans="1:9">
      <c r="A42" s="10" t="s">
        <v>696</v>
      </c>
      <c r="B42" s="81">
        <v>5</v>
      </c>
      <c r="C42" s="10" t="s">
        <v>701</v>
      </c>
      <c r="D42" s="10"/>
      <c r="E42" s="10"/>
      <c r="F42" s="10"/>
      <c r="G42" s="10"/>
      <c r="H42" s="10"/>
      <c r="I42" s="10"/>
    </row>
    <row r="43" spans="1:9">
      <c r="A43" s="10" t="s">
        <v>696</v>
      </c>
      <c r="B43" s="81">
        <v>5</v>
      </c>
      <c r="C43" s="10" t="s">
        <v>702</v>
      </c>
      <c r="D43" s="10"/>
      <c r="E43" s="10"/>
      <c r="F43" s="10"/>
      <c r="G43" s="10"/>
      <c r="H43" s="10"/>
      <c r="I43" s="10"/>
    </row>
    <row r="44" spans="1:9">
      <c r="A44" s="10" t="s">
        <v>696</v>
      </c>
      <c r="B44" s="81">
        <v>5</v>
      </c>
      <c r="C44" s="10" t="s">
        <v>703</v>
      </c>
      <c r="D44" s="10"/>
      <c r="E44" s="10"/>
      <c r="F44" s="10"/>
      <c r="G44" s="10"/>
      <c r="H44" s="10"/>
      <c r="I44" s="10"/>
    </row>
    <row r="45" spans="1:9">
      <c r="A45" s="84" t="s">
        <v>696</v>
      </c>
      <c r="B45" s="85">
        <v>6</v>
      </c>
      <c r="C45" s="84" t="s">
        <v>704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696</v>
      </c>
      <c r="B46" s="85">
        <v>6</v>
      </c>
      <c r="C46" s="84" t="s">
        <v>705</v>
      </c>
      <c r="D46" s="84"/>
      <c r="E46" s="84"/>
      <c r="F46" s="84"/>
      <c r="G46" s="84"/>
      <c r="H46" s="84"/>
      <c r="I46" s="84"/>
    </row>
    <row r="47" spans="1:9">
      <c r="A47" s="10" t="s">
        <v>696</v>
      </c>
      <c r="B47" s="81">
        <v>7</v>
      </c>
      <c r="C47" s="10" t="s">
        <v>706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696</v>
      </c>
      <c r="B48" s="81">
        <v>7</v>
      </c>
      <c r="C48" s="10" t="s">
        <v>707</v>
      </c>
      <c r="D48" s="10"/>
      <c r="E48" s="10"/>
      <c r="F48" s="10"/>
      <c r="G48" s="10"/>
      <c r="H48" s="10"/>
      <c r="I48" s="10"/>
    </row>
    <row r="49" spans="1:9">
      <c r="A49" s="84" t="s">
        <v>696</v>
      </c>
      <c r="B49" s="85">
        <v>8</v>
      </c>
      <c r="C49" s="84" t="s">
        <v>708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696</v>
      </c>
      <c r="B50" s="85">
        <v>8</v>
      </c>
      <c r="C50" s="84" t="s">
        <v>709</v>
      </c>
      <c r="D50" s="84"/>
      <c r="E50" s="84"/>
      <c r="F50" s="84"/>
      <c r="G50" s="84"/>
      <c r="H50" s="84"/>
      <c r="I50" s="84"/>
    </row>
    <row r="51" spans="1:9">
      <c r="A51" s="84" t="s">
        <v>696</v>
      </c>
      <c r="B51" s="85">
        <v>8</v>
      </c>
      <c r="C51" s="84" t="s">
        <v>709</v>
      </c>
      <c r="D51" s="84"/>
      <c r="E51" s="84"/>
      <c r="F51" s="84"/>
      <c r="G51" s="84"/>
      <c r="H51" s="84"/>
      <c r="I51" s="84"/>
    </row>
    <row r="52" spans="1:9">
      <c r="A52" s="84" t="s">
        <v>696</v>
      </c>
      <c r="B52" s="85">
        <v>8</v>
      </c>
      <c r="C52" s="84" t="s">
        <v>710</v>
      </c>
      <c r="D52" s="84"/>
      <c r="E52" s="84"/>
      <c r="F52" s="84"/>
      <c r="G52" s="84"/>
      <c r="H52" s="84"/>
      <c r="I52" s="84"/>
    </row>
    <row r="53" spans="1:9">
      <c r="A53" s="84" t="s">
        <v>696</v>
      </c>
      <c r="B53" s="85">
        <v>8</v>
      </c>
      <c r="C53" s="84" t="s">
        <v>711</v>
      </c>
      <c r="D53" s="84"/>
      <c r="E53" s="84"/>
      <c r="F53" s="84"/>
      <c r="G53" s="84"/>
      <c r="H53" s="84"/>
      <c r="I53" s="84"/>
    </row>
    <row r="54" spans="1:9">
      <c r="A54" s="84" t="s">
        <v>696</v>
      </c>
      <c r="B54" s="85">
        <v>8</v>
      </c>
      <c r="C54" s="84" t="s">
        <v>712</v>
      </c>
      <c r="D54" s="84"/>
      <c r="E54" s="84"/>
      <c r="F54" s="84"/>
      <c r="G54" s="84"/>
      <c r="H54" s="84"/>
      <c r="I54" s="84"/>
    </row>
    <row r="55" spans="1:9">
      <c r="A55" s="84" t="s">
        <v>696</v>
      </c>
      <c r="B55" s="85">
        <v>8</v>
      </c>
      <c r="C55" s="84" t="s">
        <v>714</v>
      </c>
      <c r="D55" s="84"/>
      <c r="E55" s="84"/>
      <c r="F55" s="84"/>
      <c r="G55" s="84"/>
      <c r="H55" s="84"/>
      <c r="I55" s="84"/>
    </row>
    <row r="56" spans="1:9">
      <c r="A56" s="84" t="s">
        <v>696</v>
      </c>
      <c r="B56" s="85">
        <v>8</v>
      </c>
      <c r="C56" s="84" t="s">
        <v>713</v>
      </c>
      <c r="D56" s="84"/>
      <c r="E56" s="84"/>
      <c r="F56" s="84"/>
      <c r="G56" s="84"/>
      <c r="H56" s="84"/>
      <c r="I56" s="84"/>
    </row>
    <row r="57" spans="1:9">
      <c r="A57" s="84" t="s">
        <v>696</v>
      </c>
      <c r="B57" s="85">
        <v>8</v>
      </c>
      <c r="C57" s="84" t="s">
        <v>715</v>
      </c>
      <c r="D57" s="84"/>
      <c r="E57" s="84"/>
      <c r="F57" s="84"/>
      <c r="G57" s="84"/>
      <c r="H57" s="84"/>
      <c r="I57" s="84"/>
    </row>
    <row r="58" spans="1:9">
      <c r="A58" s="89" t="s">
        <v>696</v>
      </c>
      <c r="B58" s="90">
        <v>9</v>
      </c>
      <c r="C58" s="89" t="s">
        <v>739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696</v>
      </c>
      <c r="B59" s="90">
        <v>9</v>
      </c>
      <c r="C59" s="89" t="s">
        <v>740</v>
      </c>
      <c r="D59" s="89"/>
      <c r="E59" s="89"/>
      <c r="F59" s="89"/>
      <c r="G59" s="89"/>
      <c r="H59" s="89"/>
      <c r="I59" s="89"/>
    </row>
    <row r="60" spans="1:9">
      <c r="A60" s="89" t="s">
        <v>696</v>
      </c>
      <c r="B60" s="90">
        <v>9</v>
      </c>
      <c r="C60" s="89" t="s">
        <v>741</v>
      </c>
      <c r="D60" s="89"/>
      <c r="E60" s="89"/>
      <c r="F60" s="89"/>
      <c r="G60" s="89"/>
      <c r="H60" s="89"/>
      <c r="I60" s="89"/>
    </row>
    <row r="61" spans="1:9">
      <c r="A61" s="89" t="s">
        <v>696</v>
      </c>
      <c r="B61" s="90">
        <v>9</v>
      </c>
      <c r="C61" s="89" t="s">
        <v>742</v>
      </c>
      <c r="D61" s="89"/>
      <c r="E61" s="89"/>
      <c r="F61" s="89"/>
      <c r="G61" s="89"/>
      <c r="H61" s="89"/>
      <c r="I61" s="89"/>
    </row>
    <row r="62" spans="1:9">
      <c r="A62" s="89" t="s">
        <v>696</v>
      </c>
      <c r="B62" s="90">
        <v>9</v>
      </c>
      <c r="C62" s="89" t="s">
        <v>743</v>
      </c>
      <c r="D62" s="89"/>
      <c r="E62" s="89"/>
      <c r="F62" s="89"/>
      <c r="G62" s="89"/>
      <c r="H62" s="89"/>
      <c r="I62" s="89"/>
    </row>
    <row r="63" spans="1:9">
      <c r="A63" s="84" t="s">
        <v>725</v>
      </c>
      <c r="B63" s="85">
        <v>10</v>
      </c>
      <c r="C63" s="84" t="s">
        <v>726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725</v>
      </c>
      <c r="B64" s="85">
        <v>10</v>
      </c>
      <c r="C64" s="84" t="s">
        <v>727</v>
      </c>
      <c r="D64" s="84"/>
      <c r="E64" s="84"/>
      <c r="F64" s="84"/>
      <c r="G64" s="84"/>
      <c r="H64" s="84"/>
      <c r="I64" s="84"/>
    </row>
    <row r="65" spans="1:9">
      <c r="A65" s="84" t="s">
        <v>725</v>
      </c>
      <c r="B65" s="85">
        <v>10</v>
      </c>
      <c r="C65" s="84" t="s">
        <v>728</v>
      </c>
      <c r="D65" s="84"/>
      <c r="E65" s="84"/>
      <c r="F65" s="84"/>
      <c r="G65" s="84"/>
      <c r="H65" s="84"/>
      <c r="I65" s="84"/>
    </row>
    <row r="66" spans="1:9">
      <c r="A66" s="87" t="s">
        <v>725</v>
      </c>
      <c r="B66" s="81">
        <v>11</v>
      </c>
      <c r="C66" s="87" t="s">
        <v>729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725</v>
      </c>
      <c r="B67" s="81">
        <v>11</v>
      </c>
      <c r="C67" s="87" t="s">
        <v>730</v>
      </c>
      <c r="D67" s="10"/>
      <c r="E67" s="10"/>
      <c r="F67" s="10"/>
      <c r="G67" s="10"/>
      <c r="H67" s="10"/>
      <c r="I67" s="10"/>
    </row>
    <row r="68" spans="1:9">
      <c r="A68" s="84" t="s">
        <v>725</v>
      </c>
      <c r="B68" s="85">
        <v>12</v>
      </c>
      <c r="C68" s="84" t="s">
        <v>731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725</v>
      </c>
      <c r="B69" s="85">
        <v>12</v>
      </c>
      <c r="C69" s="84" t="s">
        <v>732</v>
      </c>
      <c r="D69" s="84"/>
      <c r="E69" s="84"/>
      <c r="F69" s="84"/>
      <c r="G69" s="84"/>
      <c r="H69" s="84"/>
      <c r="I69" s="84"/>
    </row>
    <row r="70" spans="1:9">
      <c r="A70" s="84" t="s">
        <v>725</v>
      </c>
      <c r="B70" s="85">
        <v>12</v>
      </c>
      <c r="C70" s="84" t="s">
        <v>733</v>
      </c>
      <c r="D70" s="84"/>
      <c r="E70" s="84"/>
      <c r="F70" s="84"/>
      <c r="G70" s="84"/>
      <c r="H70" s="84"/>
      <c r="I70" s="84"/>
    </row>
    <row r="71" spans="1:9">
      <c r="A71" s="10" t="s">
        <v>716</v>
      </c>
      <c r="B71" s="81"/>
      <c r="C71" s="10" t="s">
        <v>717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716</v>
      </c>
      <c r="B72" s="81"/>
      <c r="C72" s="10" t="s">
        <v>718</v>
      </c>
      <c r="D72" s="10"/>
      <c r="E72" s="10"/>
      <c r="F72" s="10"/>
      <c r="G72" s="10"/>
      <c r="H72" s="10"/>
      <c r="I72" s="10"/>
    </row>
    <row r="73" spans="1:9">
      <c r="A73" s="10" t="s">
        <v>716</v>
      </c>
      <c r="B73" s="81"/>
      <c r="C73" s="10" t="s">
        <v>719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253" zoomScaleNormal="100" workbookViewId="0">
      <selection activeCell="D727" sqref="D727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29" t="s">
        <v>30</v>
      </c>
      <c r="B1" s="229"/>
      <c r="C1" s="229"/>
      <c r="D1" s="160" t="s">
        <v>850</v>
      </c>
      <c r="E1" s="160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237" t="s">
        <v>60</v>
      </c>
      <c r="B2" s="237"/>
      <c r="C2" s="26">
        <f>C3+C67</f>
        <v>770</v>
      </c>
      <c r="D2" s="26">
        <f>D3+D67</f>
        <v>770</v>
      </c>
      <c r="E2" s="26">
        <f>E3+E67</f>
        <v>770</v>
      </c>
      <c r="G2" s="39" t="s">
        <v>60</v>
      </c>
      <c r="H2" s="41"/>
      <c r="I2" s="42"/>
      <c r="J2" s="40" t="b">
        <f>AND(H2=I2)</f>
        <v>1</v>
      </c>
    </row>
    <row r="3" spans="1:14">
      <c r="A3" s="234" t="s">
        <v>575</v>
      </c>
      <c r="B3" s="234"/>
      <c r="C3" s="23">
        <f>C4+C11+C38+C61</f>
        <v>222.89999999999998</v>
      </c>
      <c r="D3" s="23">
        <f>D4+D11+D38+D61</f>
        <v>222.89999999999998</v>
      </c>
      <c r="E3" s="23">
        <f>E4+E11+E38+E61</f>
        <v>222.89999999999998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30" t="s">
        <v>121</v>
      </c>
      <c r="B4" s="231"/>
      <c r="C4" s="21">
        <f>SUM(C5:C10)</f>
        <v>133.4</v>
      </c>
      <c r="D4" s="21">
        <f>SUM(D5:D10)</f>
        <v>133.4</v>
      </c>
      <c r="E4" s="21">
        <f>SUM(E5:E10)</f>
        <v>133.4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75</v>
      </c>
      <c r="D5" s="2">
        <f>C5</f>
        <v>75</v>
      </c>
      <c r="E5" s="2">
        <f>D5</f>
        <v>75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</v>
      </c>
      <c r="D6" s="2">
        <f t="shared" ref="D6:E10" si="0">C6</f>
        <v>5</v>
      </c>
      <c r="E6" s="2">
        <f t="shared" si="0"/>
        <v>5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25</v>
      </c>
      <c r="D7" s="2">
        <f t="shared" si="0"/>
        <v>25</v>
      </c>
      <c r="E7" s="2">
        <f t="shared" si="0"/>
        <v>25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28</v>
      </c>
      <c r="D8" s="2">
        <f t="shared" si="0"/>
        <v>28</v>
      </c>
      <c r="E8" s="2">
        <f t="shared" si="0"/>
        <v>28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120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0.4</v>
      </c>
      <c r="D10" s="2">
        <f t="shared" si="0"/>
        <v>0.4</v>
      </c>
      <c r="E10" s="2">
        <f t="shared" si="0"/>
        <v>0.4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30" t="s">
        <v>122</v>
      </c>
      <c r="B11" s="231"/>
      <c r="C11" s="21">
        <f>SUM(C12:C37)</f>
        <v>40.799999999999997</v>
      </c>
      <c r="D11" s="21">
        <f>SUM(D12:D37)</f>
        <v>40.799999999999997</v>
      </c>
      <c r="E11" s="21">
        <f>SUM(E12:E37)</f>
        <v>40.799999999999997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15.4</v>
      </c>
      <c r="D12" s="2">
        <f>C12</f>
        <v>15.4</v>
      </c>
      <c r="E12" s="2">
        <f>D12</f>
        <v>15.4</v>
      </c>
    </row>
    <row r="13" spans="1:14" hidden="1" outlineLevel="1">
      <c r="A13" s="3">
        <v>2102</v>
      </c>
      <c r="B13" s="1" t="s">
        <v>123</v>
      </c>
      <c r="C13" s="2">
        <v>5.25</v>
      </c>
      <c r="D13" s="2">
        <f t="shared" ref="D13:E28" si="1">C13</f>
        <v>5.25</v>
      </c>
      <c r="E13" s="2">
        <f t="shared" si="1"/>
        <v>5.25</v>
      </c>
    </row>
    <row r="14" spans="1:14" hidden="1" outlineLevel="1">
      <c r="A14" s="3">
        <v>2201</v>
      </c>
      <c r="B14" s="1" t="s">
        <v>5</v>
      </c>
      <c r="C14" s="2">
        <v>2.65</v>
      </c>
      <c r="D14" s="2">
        <f t="shared" si="1"/>
        <v>2.65</v>
      </c>
      <c r="E14" s="2">
        <f t="shared" si="1"/>
        <v>2.65</v>
      </c>
    </row>
    <row r="15" spans="1:14" hidden="1" outlineLevel="1">
      <c r="A15" s="3">
        <v>2201</v>
      </c>
      <c r="B15" s="1" t="s">
        <v>124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125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126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127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128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129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130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131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132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133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134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135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136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137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138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139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140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3</v>
      </c>
      <c r="D32" s="2">
        <f t="shared" si="2"/>
        <v>3</v>
      </c>
      <c r="E32" s="2">
        <f t="shared" si="2"/>
        <v>3</v>
      </c>
    </row>
    <row r="33" spans="1:10" hidden="1" outlineLevel="1">
      <c r="A33" s="3">
        <v>2403</v>
      </c>
      <c r="B33" s="1" t="s">
        <v>141</v>
      </c>
      <c r="C33" s="2">
        <v>2.5</v>
      </c>
      <c r="D33" s="2">
        <f t="shared" si="2"/>
        <v>2.5</v>
      </c>
      <c r="E33" s="2">
        <f t="shared" si="2"/>
        <v>2.5</v>
      </c>
    </row>
    <row r="34" spans="1:10" hidden="1" outlineLevel="1">
      <c r="A34" s="3">
        <v>2404</v>
      </c>
      <c r="B34" s="1" t="s">
        <v>7</v>
      </c>
      <c r="C34" s="2">
        <v>5</v>
      </c>
      <c r="D34" s="2">
        <f t="shared" si="2"/>
        <v>5</v>
      </c>
      <c r="E34" s="2">
        <f t="shared" si="2"/>
        <v>5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2</v>
      </c>
      <c r="D36" s="2">
        <f t="shared" si="2"/>
        <v>2</v>
      </c>
      <c r="E36" s="2">
        <f t="shared" si="2"/>
        <v>2</v>
      </c>
    </row>
    <row r="37" spans="1:10" hidden="1" outlineLevel="1">
      <c r="A37" s="3">
        <v>2499</v>
      </c>
      <c r="B37" s="1" t="s">
        <v>10</v>
      </c>
      <c r="C37" s="15">
        <v>5</v>
      </c>
      <c r="D37" s="2">
        <f t="shared" si="2"/>
        <v>5</v>
      </c>
      <c r="E37" s="2">
        <f t="shared" si="2"/>
        <v>5</v>
      </c>
    </row>
    <row r="38" spans="1:10" collapsed="1">
      <c r="A38" s="230" t="s">
        <v>142</v>
      </c>
      <c r="B38" s="231"/>
      <c r="C38" s="21">
        <f>SUM(C39:C60)</f>
        <v>48.7</v>
      </c>
      <c r="D38" s="21">
        <f>SUM(D39:D60)</f>
        <v>48.7</v>
      </c>
      <c r="E38" s="21">
        <f>SUM(E39:E60)</f>
        <v>48.7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4.5</v>
      </c>
      <c r="D39" s="2">
        <f>C39</f>
        <v>4.5</v>
      </c>
      <c r="E39" s="2">
        <f>D39</f>
        <v>4.5</v>
      </c>
    </row>
    <row r="40" spans="1:10" hidden="1" outlineLevel="1">
      <c r="A40" s="20">
        <v>3102</v>
      </c>
      <c r="B40" s="20" t="s">
        <v>12</v>
      </c>
      <c r="C40" s="2">
        <v>2</v>
      </c>
      <c r="D40" s="2">
        <f t="shared" ref="D40:E55" si="3">C40</f>
        <v>2</v>
      </c>
      <c r="E40" s="2">
        <f t="shared" si="3"/>
        <v>2</v>
      </c>
    </row>
    <row r="41" spans="1:10" hidden="1" outlineLevel="1">
      <c r="A41" s="20">
        <v>3103</v>
      </c>
      <c r="B41" s="20" t="s">
        <v>13</v>
      </c>
      <c r="C41" s="2">
        <v>3.5</v>
      </c>
      <c r="D41" s="2">
        <f t="shared" si="3"/>
        <v>3.5</v>
      </c>
      <c r="E41" s="2">
        <f t="shared" si="3"/>
        <v>3.5</v>
      </c>
    </row>
    <row r="42" spans="1:10" hidden="1" outlineLevel="1">
      <c r="A42" s="20">
        <v>3199</v>
      </c>
      <c r="B42" s="20" t="s">
        <v>14</v>
      </c>
      <c r="C42" s="2">
        <v>0.1</v>
      </c>
      <c r="D42" s="2">
        <f t="shared" si="3"/>
        <v>0.1</v>
      </c>
      <c r="E42" s="2">
        <f t="shared" si="3"/>
        <v>0.1</v>
      </c>
    </row>
    <row r="43" spans="1:10" hidden="1" outlineLevel="1">
      <c r="A43" s="20">
        <v>3201</v>
      </c>
      <c r="B43" s="20" t="s">
        <v>143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0.5</v>
      </c>
      <c r="D44" s="2">
        <f t="shared" si="3"/>
        <v>0.5</v>
      </c>
      <c r="E44" s="2">
        <f t="shared" si="3"/>
        <v>0.5</v>
      </c>
    </row>
    <row r="45" spans="1:10" hidden="1" outlineLevel="1">
      <c r="A45" s="20">
        <v>3203</v>
      </c>
      <c r="B45" s="20" t="s">
        <v>16</v>
      </c>
      <c r="C45" s="2">
        <v>3</v>
      </c>
      <c r="D45" s="2">
        <f t="shared" si="3"/>
        <v>3</v>
      </c>
      <c r="E45" s="2">
        <f t="shared" si="3"/>
        <v>3</v>
      </c>
    </row>
    <row r="46" spans="1:10" hidden="1" outlineLevel="1">
      <c r="A46" s="20">
        <v>3204</v>
      </c>
      <c r="B46" s="20" t="s">
        <v>144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145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3</v>
      </c>
      <c r="D48" s="2">
        <f t="shared" si="3"/>
        <v>3</v>
      </c>
      <c r="E48" s="2">
        <f t="shared" si="3"/>
        <v>3</v>
      </c>
    </row>
    <row r="49" spans="1:10" hidden="1" outlineLevel="1">
      <c r="A49" s="20">
        <v>3207</v>
      </c>
      <c r="B49" s="20" t="s">
        <v>146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147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148</v>
      </c>
      <c r="C51" s="2">
        <v>0.1</v>
      </c>
      <c r="D51" s="2">
        <f t="shared" si="3"/>
        <v>0.1</v>
      </c>
      <c r="E51" s="2">
        <f t="shared" si="3"/>
        <v>0.1</v>
      </c>
    </row>
    <row r="52" spans="1:10" hidden="1" outlineLevel="1">
      <c r="A52" s="20">
        <v>3299</v>
      </c>
      <c r="B52" s="20" t="s">
        <v>149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1</v>
      </c>
      <c r="D54" s="2">
        <f t="shared" si="3"/>
        <v>1</v>
      </c>
      <c r="E54" s="2">
        <f t="shared" si="3"/>
        <v>1</v>
      </c>
    </row>
    <row r="55" spans="1:10" hidden="1" outlineLevel="1">
      <c r="A55" s="20">
        <v>3303</v>
      </c>
      <c r="B55" s="20" t="s">
        <v>150</v>
      </c>
      <c r="C55" s="2">
        <v>15</v>
      </c>
      <c r="D55" s="2">
        <f t="shared" si="3"/>
        <v>15</v>
      </c>
      <c r="E55" s="2">
        <f t="shared" si="3"/>
        <v>15</v>
      </c>
    </row>
    <row r="56" spans="1:10" hidden="1" outlineLevel="1">
      <c r="A56" s="20">
        <v>3303</v>
      </c>
      <c r="B56" s="20" t="s">
        <v>151</v>
      </c>
      <c r="C56" s="2">
        <v>14</v>
      </c>
      <c r="D56" s="2">
        <f t="shared" ref="D56:E60" si="4">C56</f>
        <v>14</v>
      </c>
      <c r="E56" s="2">
        <f t="shared" si="4"/>
        <v>14</v>
      </c>
    </row>
    <row r="57" spans="1:10" hidden="1" outlineLevel="1">
      <c r="A57" s="20">
        <v>3304</v>
      </c>
      <c r="B57" s="20" t="s">
        <v>152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153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154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101</v>
      </c>
      <c r="C60" s="2">
        <v>2</v>
      </c>
      <c r="D60" s="2">
        <f t="shared" si="4"/>
        <v>2</v>
      </c>
      <c r="E60" s="2">
        <f t="shared" si="4"/>
        <v>2</v>
      </c>
    </row>
    <row r="61" spans="1:10" collapsed="1">
      <c r="A61" s="230" t="s">
        <v>155</v>
      </c>
      <c r="B61" s="23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102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156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157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103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158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159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34" t="s">
        <v>576</v>
      </c>
      <c r="B67" s="234"/>
      <c r="C67" s="25">
        <f>C97+C68</f>
        <v>547.1</v>
      </c>
      <c r="D67" s="25">
        <f>D97+D68</f>
        <v>547.1</v>
      </c>
      <c r="E67" s="25">
        <f>E97+E68</f>
        <v>547.1</v>
      </c>
      <c r="G67" s="39" t="s">
        <v>59</v>
      </c>
      <c r="H67" s="41"/>
      <c r="I67" s="42"/>
      <c r="J67" s="40" t="b">
        <f>AND(H67=I67)</f>
        <v>1</v>
      </c>
    </row>
    <row r="68" spans="1:10">
      <c r="A68" s="230" t="s">
        <v>160</v>
      </c>
      <c r="B68" s="231"/>
      <c r="C68" s="21">
        <f>SUM(C69:C96)</f>
        <v>49.1</v>
      </c>
      <c r="D68" s="21">
        <f>SUM(D69:D96)</f>
        <v>49.1</v>
      </c>
      <c r="E68" s="21">
        <f>SUM(E69:E96)</f>
        <v>49.1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161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162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163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164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165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166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167</v>
      </c>
      <c r="C76" s="2">
        <v>3.5</v>
      </c>
      <c r="D76" s="2">
        <f t="shared" si="6"/>
        <v>3.5</v>
      </c>
      <c r="E76" s="2">
        <f t="shared" si="6"/>
        <v>3.5</v>
      </c>
    </row>
    <row r="77" spans="1:10" ht="15" hidden="1" customHeight="1" outlineLevel="1">
      <c r="A77" s="3">
        <v>5107</v>
      </c>
      <c r="B77" s="2" t="s">
        <v>168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170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15</v>
      </c>
      <c r="D79" s="2">
        <f t="shared" si="6"/>
        <v>15</v>
      </c>
      <c r="E79" s="2">
        <f t="shared" si="6"/>
        <v>15</v>
      </c>
    </row>
    <row r="80" spans="1:10" ht="15" hidden="1" customHeight="1" outlineLevel="1">
      <c r="A80" s="3">
        <v>5202</v>
      </c>
      <c r="B80" s="2" t="s">
        <v>169</v>
      </c>
      <c r="C80" s="2">
        <v>15.5</v>
      </c>
      <c r="D80" s="2">
        <f t="shared" si="6"/>
        <v>15.5</v>
      </c>
      <c r="E80" s="2">
        <f t="shared" si="6"/>
        <v>15.5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171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172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173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174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175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176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177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104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105</v>
      </c>
      <c r="C90" s="2">
        <v>0.1</v>
      </c>
      <c r="D90" s="2">
        <f t="shared" si="7"/>
        <v>0.1</v>
      </c>
      <c r="E90" s="2">
        <f t="shared" si="7"/>
        <v>0.1</v>
      </c>
    </row>
    <row r="91" spans="1:5" ht="15" hidden="1" customHeight="1" outlineLevel="1">
      <c r="A91" s="3">
        <v>5211</v>
      </c>
      <c r="B91" s="2" t="s">
        <v>23</v>
      </c>
      <c r="C91" s="2">
        <v>2</v>
      </c>
      <c r="D91" s="2">
        <f t="shared" si="7"/>
        <v>2</v>
      </c>
      <c r="E91" s="2">
        <f t="shared" si="7"/>
        <v>2</v>
      </c>
    </row>
    <row r="92" spans="1:5" ht="15" hidden="1" customHeight="1" outlineLevel="1">
      <c r="A92" s="3">
        <v>5212</v>
      </c>
      <c r="B92" s="2" t="s">
        <v>178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179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106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13</v>
      </c>
      <c r="D95" s="2">
        <f t="shared" si="7"/>
        <v>13</v>
      </c>
      <c r="E95" s="2">
        <f t="shared" si="7"/>
        <v>13</v>
      </c>
    </row>
    <row r="96" spans="1:5" ht="13.5" hidden="1" customHeight="1" outlineLevel="1">
      <c r="A96" s="3">
        <v>5399</v>
      </c>
      <c r="B96" s="2" t="s">
        <v>180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181</v>
      </c>
      <c r="B97" s="24"/>
      <c r="C97" s="21">
        <f>SUM(C98:C113)</f>
        <v>498</v>
      </c>
      <c r="D97" s="21">
        <f>SUM(D98:D113)</f>
        <v>498</v>
      </c>
      <c r="E97" s="21">
        <f>SUM(E98:E113)</f>
        <v>498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380</v>
      </c>
      <c r="D98" s="2">
        <f>C98</f>
        <v>380</v>
      </c>
      <c r="E98" s="2">
        <f>D98</f>
        <v>380</v>
      </c>
    </row>
    <row r="99" spans="1:10" ht="15" hidden="1" customHeight="1" outlineLevel="1">
      <c r="A99" s="3">
        <v>6002</v>
      </c>
      <c r="B99" s="1" t="s">
        <v>182</v>
      </c>
      <c r="C99" s="2">
        <v>100</v>
      </c>
      <c r="D99" s="2">
        <f t="shared" ref="D99:E113" si="8">C99</f>
        <v>100</v>
      </c>
      <c r="E99" s="2">
        <f t="shared" si="8"/>
        <v>100</v>
      </c>
    </row>
    <row r="100" spans="1:10" ht="15" hidden="1" customHeight="1" outlineLevel="1">
      <c r="A100" s="3">
        <v>6003</v>
      </c>
      <c r="B100" s="1" t="s">
        <v>183</v>
      </c>
      <c r="C100" s="2">
        <v>10</v>
      </c>
      <c r="D100" s="2">
        <f t="shared" si="8"/>
        <v>10</v>
      </c>
      <c r="E100" s="2">
        <f t="shared" si="8"/>
        <v>10</v>
      </c>
    </row>
    <row r="101" spans="1:10" ht="15" hidden="1" customHeight="1" outlineLevel="1">
      <c r="A101" s="3">
        <v>6004</v>
      </c>
      <c r="B101" s="1" t="s">
        <v>184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185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0.5</v>
      </c>
      <c r="D103" s="2">
        <f t="shared" si="8"/>
        <v>0.5</v>
      </c>
      <c r="E103" s="2">
        <f t="shared" si="8"/>
        <v>0.5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107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3.5</v>
      </c>
      <c r="D106" s="2">
        <f t="shared" si="8"/>
        <v>3.5</v>
      </c>
      <c r="E106" s="2">
        <f t="shared" si="8"/>
        <v>3.5</v>
      </c>
    </row>
    <row r="107" spans="1:10" hidden="1" outlineLevel="1">
      <c r="A107" s="3">
        <v>6010</v>
      </c>
      <c r="B107" s="1" t="s">
        <v>186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187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188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189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190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191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4</v>
      </c>
      <c r="D113" s="2">
        <f t="shared" si="8"/>
        <v>4</v>
      </c>
      <c r="E113" s="2">
        <f t="shared" si="8"/>
        <v>4</v>
      </c>
    </row>
    <row r="114" spans="1:10" collapsed="1">
      <c r="A114" s="235" t="s">
        <v>62</v>
      </c>
      <c r="B114" s="236"/>
      <c r="C114" s="26">
        <f>C115+C152+C177</f>
        <v>701206</v>
      </c>
      <c r="D114" s="26">
        <f>D115+D152+D177</f>
        <v>479300.12800000003</v>
      </c>
      <c r="E114" s="26">
        <f>E115+E152+E177</f>
        <v>479300.12800000003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32" t="s">
        <v>577</v>
      </c>
      <c r="B115" s="233"/>
      <c r="C115" s="23">
        <f>C116+C135</f>
        <v>431318.18400000001</v>
      </c>
      <c r="D115" s="23">
        <f>D116+D135</f>
        <v>209412.31200000001</v>
      </c>
      <c r="E115" s="23">
        <f>E116+E135</f>
        <v>209412.31200000001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30" t="s">
        <v>192</v>
      </c>
      <c r="B116" s="231"/>
      <c r="C116" s="21">
        <v>222128</v>
      </c>
      <c r="D116" s="21">
        <f>D117+D120+D123+D126+D129+D132</f>
        <v>222.12799999999999</v>
      </c>
      <c r="E116" s="21">
        <f>E117+E120+E123+E126+E129+E132</f>
        <v>222.12799999999999</v>
      </c>
      <c r="G116" s="39" t="s">
        <v>580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193</v>
      </c>
      <c r="C117" s="2">
        <f>C118+C119</f>
        <v>222.12799999999999</v>
      </c>
      <c r="D117" s="2">
        <f>D118+D119</f>
        <v>222.12799999999999</v>
      </c>
      <c r="E117" s="2">
        <f>E118+E119</f>
        <v>222.12799999999999</v>
      </c>
    </row>
    <row r="118" spans="1:10" ht="15" hidden="1" customHeight="1" outlineLevel="2">
      <c r="A118" s="130"/>
      <c r="B118" s="129" t="s">
        <v>852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857</v>
      </c>
      <c r="C119" s="128">
        <v>222.12799999999999</v>
      </c>
      <c r="D119" s="128">
        <f>C119</f>
        <v>222.12799999999999</v>
      </c>
      <c r="E119" s="128">
        <f>D119</f>
        <v>222.12799999999999</v>
      </c>
    </row>
    <row r="120" spans="1:10" ht="15" hidden="1" customHeight="1" outlineLevel="1">
      <c r="A120" s="3">
        <v>7001</v>
      </c>
      <c r="B120" s="1" t="s">
        <v>194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852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857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195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852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857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196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852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857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197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852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857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198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852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857</v>
      </c>
      <c r="C134" s="128"/>
      <c r="D134" s="128">
        <f>C134</f>
        <v>0</v>
      </c>
      <c r="E134" s="128">
        <f>D134</f>
        <v>0</v>
      </c>
    </row>
    <row r="135" spans="1:10" collapsed="1">
      <c r="A135" s="230" t="s">
        <v>199</v>
      </c>
      <c r="B135" s="231"/>
      <c r="C135" s="21">
        <v>209190.18400000001</v>
      </c>
      <c r="D135" s="21">
        <f>D136+D140+D143+D146+D149</f>
        <v>209190.18400000001</v>
      </c>
      <c r="E135" s="21">
        <f>E136+E140+E143+E146+E149</f>
        <v>209190.18400000001</v>
      </c>
      <c r="G135" s="39" t="s">
        <v>581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200</v>
      </c>
      <c r="C136" s="2">
        <f>C137+C138+C139</f>
        <v>105683.849</v>
      </c>
      <c r="D136" s="2">
        <f>D137+D138+D139</f>
        <v>105683.849</v>
      </c>
      <c r="E136" s="2">
        <f>E137+E138+E139</f>
        <v>105683.849</v>
      </c>
    </row>
    <row r="137" spans="1:10" ht="15" hidden="1" customHeight="1" outlineLevel="2">
      <c r="A137" s="130"/>
      <c r="B137" s="129" t="s">
        <v>852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859</v>
      </c>
      <c r="C138" s="128">
        <v>57051.089</v>
      </c>
      <c r="D138" s="128">
        <f t="shared" ref="D138:E139" si="9">C138</f>
        <v>57051.089</v>
      </c>
      <c r="E138" s="128">
        <f t="shared" si="9"/>
        <v>57051.089</v>
      </c>
    </row>
    <row r="139" spans="1:10" ht="15" hidden="1" customHeight="1" outlineLevel="2">
      <c r="A139" s="130"/>
      <c r="B139" s="129" t="s">
        <v>858</v>
      </c>
      <c r="C139" s="128">
        <v>48632.76</v>
      </c>
      <c r="D139" s="128">
        <f t="shared" si="9"/>
        <v>48632.76</v>
      </c>
      <c r="E139" s="128">
        <f t="shared" si="9"/>
        <v>48632.76</v>
      </c>
    </row>
    <row r="140" spans="1:10" ht="15" hidden="1" customHeight="1" outlineLevel="1">
      <c r="A140" s="3">
        <v>8002</v>
      </c>
      <c r="B140" s="1" t="s">
        <v>201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852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857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202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852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857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203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852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857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204</v>
      </c>
      <c r="C149" s="2">
        <f>C150+C151</f>
        <v>103506.33500000001</v>
      </c>
      <c r="D149" s="2">
        <f>D150+D151</f>
        <v>103506.33500000001</v>
      </c>
      <c r="E149" s="2">
        <f>E150+E151</f>
        <v>103506.33500000001</v>
      </c>
    </row>
    <row r="150" spans="1:10" ht="15" hidden="1" customHeight="1" outlineLevel="2">
      <c r="A150" s="130"/>
      <c r="B150" s="129" t="s">
        <v>852</v>
      </c>
      <c r="C150" s="128">
        <v>103506.33500000001</v>
      </c>
      <c r="D150" s="128">
        <f>C150</f>
        <v>103506.33500000001</v>
      </c>
      <c r="E150" s="128">
        <f>D150</f>
        <v>103506.33500000001</v>
      </c>
    </row>
    <row r="151" spans="1:10" ht="15" hidden="1" customHeight="1" outlineLevel="2">
      <c r="A151" s="130"/>
      <c r="B151" s="129" t="s">
        <v>857</v>
      </c>
      <c r="C151" s="128"/>
      <c r="D151" s="128">
        <f>C151</f>
        <v>0</v>
      </c>
      <c r="E151" s="128">
        <f>D151</f>
        <v>0</v>
      </c>
    </row>
    <row r="152" spans="1:10" collapsed="1">
      <c r="A152" s="232" t="s">
        <v>578</v>
      </c>
      <c r="B152" s="233"/>
      <c r="C152" s="23">
        <v>259889.465</v>
      </c>
      <c r="D152" s="23">
        <f>D153+D163+D170</f>
        <v>259889.465</v>
      </c>
      <c r="E152" s="23">
        <f>E153+E163+E170</f>
        <v>259889.465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30" t="s">
        <v>205</v>
      </c>
      <c r="B153" s="231"/>
      <c r="C153" s="21">
        <v>259889465</v>
      </c>
      <c r="D153" s="21">
        <f>D154+D157+D160</f>
        <v>259889.465</v>
      </c>
      <c r="E153" s="21">
        <f>E154+E157+E160</f>
        <v>259889.465</v>
      </c>
      <c r="G153" s="39" t="s">
        <v>582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206</v>
      </c>
      <c r="C154" s="2">
        <f>C155+C156</f>
        <v>259889.465</v>
      </c>
      <c r="D154" s="2">
        <f>D155+D156</f>
        <v>259889.465</v>
      </c>
      <c r="E154" s="2">
        <f>E155+E156</f>
        <v>259889.465</v>
      </c>
    </row>
    <row r="155" spans="1:10" ht="15" hidden="1" customHeight="1" outlineLevel="2">
      <c r="A155" s="130"/>
      <c r="B155" s="129" t="s">
        <v>852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857</v>
      </c>
      <c r="C156" s="128">
        <v>259889.465</v>
      </c>
      <c r="D156" s="128">
        <f>C156</f>
        <v>259889.465</v>
      </c>
      <c r="E156" s="128">
        <f>D156</f>
        <v>259889.465</v>
      </c>
    </row>
    <row r="157" spans="1:10" ht="15" hidden="1" customHeight="1" outlineLevel="1">
      <c r="A157" s="3">
        <v>9002</v>
      </c>
      <c r="B157" s="1" t="s">
        <v>207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852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857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208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852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857</v>
      </c>
      <c r="C162" s="128"/>
      <c r="D162" s="128">
        <f>C162</f>
        <v>0</v>
      </c>
      <c r="E162" s="128">
        <f>D162</f>
        <v>0</v>
      </c>
    </row>
    <row r="163" spans="1:10" collapsed="1">
      <c r="A163" s="230" t="s">
        <v>209</v>
      </c>
      <c r="B163" s="23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210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852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857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212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852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857</v>
      </c>
      <c r="C169" s="128"/>
      <c r="D169" s="128">
        <f>C169</f>
        <v>0</v>
      </c>
      <c r="E169" s="128">
        <f>D169</f>
        <v>0</v>
      </c>
    </row>
    <row r="170" spans="1:10" collapsed="1">
      <c r="A170" s="230" t="s">
        <v>211</v>
      </c>
      <c r="B170" s="23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583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210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852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857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212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852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857</v>
      </c>
      <c r="C176" s="128"/>
      <c r="D176" s="128">
        <f>C176</f>
        <v>0</v>
      </c>
      <c r="E176" s="128">
        <f>D176</f>
        <v>0</v>
      </c>
    </row>
    <row r="177" spans="1:10" collapsed="1">
      <c r="A177" s="232" t="s">
        <v>579</v>
      </c>
      <c r="B177" s="233"/>
      <c r="C177" s="27">
        <v>9998.3510000000006</v>
      </c>
      <c r="D177" s="27">
        <f>D178</f>
        <v>9998.3510000000006</v>
      </c>
      <c r="E177" s="27">
        <f>E178</f>
        <v>9998.3510000000006</v>
      </c>
      <c r="G177" s="39" t="s">
        <v>213</v>
      </c>
      <c r="H177" s="41"/>
      <c r="I177" s="42"/>
      <c r="J177" s="40" t="b">
        <f>AND(H177=I177)</f>
        <v>1</v>
      </c>
    </row>
    <row r="178" spans="1:10">
      <c r="A178" s="230" t="s">
        <v>214</v>
      </c>
      <c r="B178" s="231"/>
      <c r="C178" s="21">
        <v>9998351</v>
      </c>
      <c r="D178" s="21">
        <f>D179+D184+D188+D197+D200+D203+D215+D222+D228+D235+D238+D243+D250</f>
        <v>9998.3510000000006</v>
      </c>
      <c r="E178" s="21">
        <f>E179+E184+E188+E197+E200+E203+E215+E222+E228+E235+E238+E243+E250</f>
        <v>9998.3510000000006</v>
      </c>
      <c r="G178" s="39" t="s">
        <v>584</v>
      </c>
      <c r="H178" s="41"/>
      <c r="I178" s="42"/>
      <c r="J178" s="40" t="b">
        <f>AND(H178=I178)</f>
        <v>1</v>
      </c>
    </row>
    <row r="179" spans="1:10" hidden="1" outlineLevel="1">
      <c r="A179" s="227" t="s">
        <v>846</v>
      </c>
      <c r="B179" s="22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854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852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855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852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227" t="s">
        <v>845</v>
      </c>
      <c r="B184" s="22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853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852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844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227" t="s">
        <v>843</v>
      </c>
      <c r="B188" s="22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856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852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842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841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854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852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855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852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227" t="s">
        <v>840</v>
      </c>
      <c r="B197" s="22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855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852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227" t="s">
        <v>839</v>
      </c>
      <c r="B200" s="22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854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852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227" t="s">
        <v>838</v>
      </c>
      <c r="B203" s="228"/>
      <c r="C203" s="2">
        <f>C204+C211+C213+C207</f>
        <v>4965.8</v>
      </c>
      <c r="D203" s="2">
        <f>D204+D211+D213+D207</f>
        <v>4965.8</v>
      </c>
      <c r="E203" s="2">
        <f>E204+E211+E213+E207</f>
        <v>4965.8</v>
      </c>
    </row>
    <row r="204" spans="1:5" hidden="1" outlineLevel="2">
      <c r="A204" s="130">
        <v>1</v>
      </c>
      <c r="B204" s="129" t="s">
        <v>856</v>
      </c>
      <c r="C204" s="128">
        <f>C205+C206</f>
        <v>4965.8</v>
      </c>
      <c r="D204" s="128">
        <f>D205+D206</f>
        <v>4965.8</v>
      </c>
      <c r="E204" s="128">
        <f>E205+E206</f>
        <v>4965.8</v>
      </c>
    </row>
    <row r="205" spans="1:5" hidden="1" outlineLevel="3">
      <c r="A205" s="90"/>
      <c r="B205" s="89" t="s">
        <v>852</v>
      </c>
      <c r="C205" s="127">
        <v>4965.8</v>
      </c>
      <c r="D205" s="127">
        <f>C205</f>
        <v>4965.8</v>
      </c>
      <c r="E205" s="127">
        <f>D205</f>
        <v>4965.8</v>
      </c>
    </row>
    <row r="206" spans="1:5" hidden="1" outlineLevel="3">
      <c r="A206" s="90"/>
      <c r="B206" s="89" t="s">
        <v>836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853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852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835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852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854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852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855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852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227" t="s">
        <v>833</v>
      </c>
      <c r="B215" s="22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853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852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832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818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854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852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227" t="s">
        <v>831</v>
      </c>
      <c r="B222" s="22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853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852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830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829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828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227" t="s">
        <v>827</v>
      </c>
      <c r="B228" s="22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853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852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826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816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854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852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227" t="s">
        <v>825</v>
      </c>
      <c r="B235" s="22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854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852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227" t="s">
        <v>823</v>
      </c>
      <c r="B238" s="22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853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852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822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821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227" t="s">
        <v>820</v>
      </c>
      <c r="B243" s="22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853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852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818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817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816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815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227" t="s">
        <v>814</v>
      </c>
      <c r="B250" s="228"/>
      <c r="C250" s="2">
        <f>C251+C252</f>
        <v>5032.5510000000004</v>
      </c>
      <c r="D250" s="2">
        <f>D251+D252</f>
        <v>5032.5510000000004</v>
      </c>
      <c r="E250" s="2">
        <f>E251+E252</f>
        <v>5032.5510000000004</v>
      </c>
    </row>
    <row r="251" spans="1:10" hidden="1" outlineLevel="3">
      <c r="A251" s="90"/>
      <c r="B251" s="89" t="s">
        <v>852</v>
      </c>
      <c r="C251" s="127">
        <v>5032.5510000000004</v>
      </c>
      <c r="D251" s="127">
        <f>C251</f>
        <v>5032.5510000000004</v>
      </c>
      <c r="E251" s="127">
        <f>D251</f>
        <v>5032.5510000000004</v>
      </c>
    </row>
    <row r="252" spans="1:10" hidden="1" outlineLevel="3">
      <c r="A252" s="90"/>
      <c r="B252" s="89" t="s">
        <v>851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229" t="s">
        <v>67</v>
      </c>
      <c r="B256" s="229"/>
      <c r="C256" s="229"/>
      <c r="D256" s="160" t="s">
        <v>850</v>
      </c>
      <c r="E256" s="160" t="s">
        <v>849</v>
      </c>
      <c r="G256" s="47" t="s">
        <v>586</v>
      </c>
      <c r="H256" s="48"/>
      <c r="I256" s="49"/>
      <c r="J256" s="50" t="b">
        <f>AND(H256=I256)</f>
        <v>1</v>
      </c>
    </row>
    <row r="257" spans="1:10">
      <c r="A257" s="221" t="s">
        <v>60</v>
      </c>
      <c r="B257" s="222"/>
      <c r="C257" s="37">
        <f>C258+C551</f>
        <v>685</v>
      </c>
      <c r="D257" s="37">
        <v>685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5" t="s">
        <v>263</v>
      </c>
      <c r="B258" s="216"/>
      <c r="C258" s="36">
        <f>C259+C339+C483+C548</f>
        <v>659</v>
      </c>
      <c r="D258" s="36"/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217" t="s">
        <v>264</v>
      </c>
      <c r="B259" s="218"/>
      <c r="C259" s="33">
        <f>C260+C263+C314</f>
        <v>441.76</v>
      </c>
      <c r="D259" s="33"/>
      <c r="E259" s="33"/>
      <c r="G259" s="39" t="s">
        <v>587</v>
      </c>
      <c r="H259" s="41"/>
      <c r="I259" s="42"/>
      <c r="J259" s="40" t="b">
        <f>AND(H259=I259)</f>
        <v>1</v>
      </c>
    </row>
    <row r="260" spans="1:10" hidden="1" outlineLevel="1">
      <c r="A260" s="219" t="s">
        <v>265</v>
      </c>
      <c r="B260" s="220"/>
      <c r="C260" s="32">
        <f>SUM(C261:C262)</f>
        <v>0.96</v>
      </c>
      <c r="D260" s="32">
        <f>SUM(D261:D262)</f>
        <v>0.96</v>
      </c>
      <c r="E260" s="32">
        <f>SUM(E261:E262)</f>
        <v>0.96</v>
      </c>
    </row>
    <row r="261" spans="1:10" hidden="1" outlineLevel="2">
      <c r="A261" s="7">
        <v>1100</v>
      </c>
      <c r="B261" s="4" t="s">
        <v>32</v>
      </c>
      <c r="C261" s="5">
        <v>0.96</v>
      </c>
      <c r="D261" s="5">
        <f>C261</f>
        <v>0.96</v>
      </c>
      <c r="E261" s="5">
        <f>D261</f>
        <v>0.96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219" t="s">
        <v>266</v>
      </c>
      <c r="B263" s="220"/>
      <c r="C263" s="32">
        <f>C264+C265+C289+C296+C298+C302+C305+C308+C313</f>
        <v>440.8</v>
      </c>
      <c r="D263" s="32">
        <f>D264+D265+D289+D296+D298+D302+D305+D308+D313</f>
        <v>440.14999999999992</v>
      </c>
      <c r="E263" s="32">
        <f>E264+E265+E289+E296+E298+E302+E305+E308+E313</f>
        <v>440.14999999999992</v>
      </c>
    </row>
    <row r="264" spans="1:10" hidden="1" outlineLevel="2">
      <c r="A264" s="6">
        <v>1101</v>
      </c>
      <c r="B264" s="4" t="s">
        <v>34</v>
      </c>
      <c r="C264" s="5">
        <v>167.66900000000001</v>
      </c>
      <c r="D264" s="5">
        <f>C264</f>
        <v>167.66900000000001</v>
      </c>
      <c r="E264" s="5">
        <f>D264</f>
        <v>167.66900000000001</v>
      </c>
    </row>
    <row r="265" spans="1:10" hidden="1" outlineLevel="2">
      <c r="A265" s="6">
        <v>1101</v>
      </c>
      <c r="B265" s="4" t="s">
        <v>35</v>
      </c>
      <c r="C265" s="5">
        <v>176.001</v>
      </c>
      <c r="D265" s="5">
        <f>SUM(D266:D288)</f>
        <v>176.00099999999998</v>
      </c>
      <c r="E265" s="5">
        <f>SUM(E266:E288)</f>
        <v>176.00099999999998</v>
      </c>
    </row>
    <row r="266" spans="1:10" hidden="1" outlineLevel="3">
      <c r="A266" s="29"/>
      <c r="B266" s="28" t="s">
        <v>215</v>
      </c>
      <c r="C266" s="30">
        <v>9.1210000000000004</v>
      </c>
      <c r="D266" s="30">
        <f>C266</f>
        <v>9.1210000000000004</v>
      </c>
      <c r="E266" s="30">
        <f>D266</f>
        <v>9.1210000000000004</v>
      </c>
    </row>
    <row r="267" spans="1:10" hidden="1" outlineLevel="3">
      <c r="A267" s="29"/>
      <c r="B267" s="28" t="s">
        <v>216</v>
      </c>
      <c r="C267" s="30">
        <v>58.15</v>
      </c>
      <c r="D267" s="30">
        <f t="shared" ref="D267:E282" si="18">C267</f>
        <v>58.15</v>
      </c>
      <c r="E267" s="30">
        <f t="shared" si="18"/>
        <v>58.15</v>
      </c>
    </row>
    <row r="268" spans="1:10" hidden="1" outlineLevel="3">
      <c r="A268" s="29"/>
      <c r="B268" s="28" t="s">
        <v>217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218</v>
      </c>
      <c r="C269" s="30">
        <v>0.6</v>
      </c>
      <c r="D269" s="30">
        <f t="shared" si="18"/>
        <v>0.6</v>
      </c>
      <c r="E269" s="30">
        <f t="shared" si="18"/>
        <v>0.6</v>
      </c>
    </row>
    <row r="270" spans="1:10" hidden="1" outlineLevel="3">
      <c r="A270" s="29"/>
      <c r="B270" s="28" t="s">
        <v>219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220</v>
      </c>
      <c r="C271" s="30">
        <v>15.63</v>
      </c>
      <c r="D271" s="30">
        <f t="shared" si="18"/>
        <v>15.63</v>
      </c>
      <c r="E271" s="30">
        <f t="shared" si="18"/>
        <v>15.63</v>
      </c>
    </row>
    <row r="272" spans="1:10" hidden="1" outlineLevel="3">
      <c r="A272" s="29"/>
      <c r="B272" s="28" t="s">
        <v>221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222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223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224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225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226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227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228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229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230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231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232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233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234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235</v>
      </c>
      <c r="C286" s="30">
        <v>83.5</v>
      </c>
      <c r="D286" s="30">
        <f t="shared" si="19"/>
        <v>83.5</v>
      </c>
      <c r="E286" s="30">
        <f t="shared" si="19"/>
        <v>83.5</v>
      </c>
    </row>
    <row r="287" spans="1:5" hidden="1" outlineLevel="3">
      <c r="A287" s="29"/>
      <c r="B287" s="28" t="s">
        <v>236</v>
      </c>
      <c r="C287" s="30">
        <v>9</v>
      </c>
      <c r="D287" s="30">
        <f t="shared" si="19"/>
        <v>9</v>
      </c>
      <c r="E287" s="30">
        <f t="shared" si="19"/>
        <v>9</v>
      </c>
    </row>
    <row r="288" spans="1:5" hidden="1" outlineLevel="3">
      <c r="A288" s="29"/>
      <c r="B288" s="28" t="s">
        <v>237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8.136000000000001</v>
      </c>
      <c r="D289" s="5">
        <f>SUM(D290:D295)</f>
        <v>8.136000000000001</v>
      </c>
      <c r="E289" s="5">
        <f>SUM(E290:E295)</f>
        <v>8.136000000000001</v>
      </c>
    </row>
    <row r="290" spans="1:5" hidden="1" outlineLevel="3">
      <c r="A290" s="29"/>
      <c r="B290" s="28" t="s">
        <v>238</v>
      </c>
      <c r="C290" s="30">
        <v>5.48</v>
      </c>
      <c r="D290" s="30">
        <f>C290</f>
        <v>5.48</v>
      </c>
      <c r="E290" s="30">
        <f>D290</f>
        <v>5.48</v>
      </c>
    </row>
    <row r="291" spans="1:5" hidden="1" outlineLevel="3">
      <c r="A291" s="29"/>
      <c r="B291" s="28" t="s">
        <v>239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240</v>
      </c>
      <c r="C292" s="30">
        <v>1.216</v>
      </c>
      <c r="D292" s="30">
        <f t="shared" si="20"/>
        <v>1.216</v>
      </c>
      <c r="E292" s="30">
        <f t="shared" si="20"/>
        <v>1.216</v>
      </c>
    </row>
    <row r="293" spans="1:5" hidden="1" outlineLevel="3">
      <c r="A293" s="29"/>
      <c r="B293" s="28" t="s">
        <v>241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242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243</v>
      </c>
      <c r="C295" s="30">
        <v>1.44</v>
      </c>
      <c r="D295" s="30">
        <f t="shared" si="20"/>
        <v>1.44</v>
      </c>
      <c r="E295" s="30">
        <f t="shared" si="20"/>
        <v>1.44</v>
      </c>
    </row>
    <row r="296" spans="1:5" hidden="1" outlineLevel="2">
      <c r="A296" s="6">
        <v>1101</v>
      </c>
      <c r="B296" s="4" t="s">
        <v>244</v>
      </c>
      <c r="C296" s="5">
        <v>0.65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108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16.042000000000002</v>
      </c>
      <c r="D298" s="5">
        <f>SUM(D299:D301)</f>
        <v>16.042000000000002</v>
      </c>
      <c r="E298" s="5">
        <f>SUM(E299:E301)</f>
        <v>16.042000000000002</v>
      </c>
    </row>
    <row r="299" spans="1:5" hidden="1" outlineLevel="3">
      <c r="A299" s="29"/>
      <c r="B299" s="28" t="s">
        <v>245</v>
      </c>
      <c r="C299" s="30">
        <v>4.33</v>
      </c>
      <c r="D299" s="30">
        <f>C299</f>
        <v>4.33</v>
      </c>
      <c r="E299" s="30">
        <f>D299</f>
        <v>4.33</v>
      </c>
    </row>
    <row r="300" spans="1:5" hidden="1" outlineLevel="3">
      <c r="A300" s="29"/>
      <c r="B300" s="28" t="s">
        <v>246</v>
      </c>
      <c r="C300" s="30">
        <v>11.712</v>
      </c>
      <c r="D300" s="30">
        <f t="shared" ref="D300:E301" si="21">C300</f>
        <v>11.712</v>
      </c>
      <c r="E300" s="30">
        <f t="shared" si="21"/>
        <v>11.712</v>
      </c>
    </row>
    <row r="301" spans="1:5" hidden="1" outlineLevel="3">
      <c r="A301" s="29"/>
      <c r="B301" s="28" t="s">
        <v>247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248</v>
      </c>
      <c r="C302" s="5">
        <f>SUM(C303:C304)</f>
        <v>1.5</v>
      </c>
      <c r="D302" s="5">
        <f>SUM(D303:D304)</f>
        <v>1.5</v>
      </c>
      <c r="E302" s="5">
        <f>SUM(E303:E304)</f>
        <v>1.5</v>
      </c>
    </row>
    <row r="303" spans="1:5" hidden="1" outlineLevel="3">
      <c r="A303" s="29"/>
      <c r="B303" s="28" t="s">
        <v>249</v>
      </c>
      <c r="C303" s="30">
        <v>0.75</v>
      </c>
      <c r="D303" s="30">
        <f>C303</f>
        <v>0.75</v>
      </c>
      <c r="E303" s="30">
        <f>D303</f>
        <v>0.75</v>
      </c>
    </row>
    <row r="304" spans="1:5" hidden="1" outlineLevel="3">
      <c r="A304" s="29"/>
      <c r="B304" s="28" t="s">
        <v>250</v>
      </c>
      <c r="C304" s="30">
        <v>0.75</v>
      </c>
      <c r="D304" s="30">
        <f>C304</f>
        <v>0.75</v>
      </c>
      <c r="E304" s="30">
        <f>D304</f>
        <v>0.75</v>
      </c>
    </row>
    <row r="305" spans="1:5" hidden="1" outlineLevel="2">
      <c r="A305" s="6">
        <v>1101</v>
      </c>
      <c r="B305" s="4" t="s">
        <v>38</v>
      </c>
      <c r="C305" s="5">
        <f>SUM(C306:C307)</f>
        <v>5.59</v>
      </c>
      <c r="D305" s="5">
        <f>SUM(D306:D307)</f>
        <v>5.59</v>
      </c>
      <c r="E305" s="5">
        <f>SUM(E306:E307)</f>
        <v>5.59</v>
      </c>
    </row>
    <row r="306" spans="1:5" hidden="1" outlineLevel="3">
      <c r="A306" s="29"/>
      <c r="B306" s="28" t="s">
        <v>251</v>
      </c>
      <c r="C306" s="30">
        <v>4.09</v>
      </c>
      <c r="D306" s="30">
        <f>C306</f>
        <v>4.09</v>
      </c>
      <c r="E306" s="30">
        <f>D306</f>
        <v>4.09</v>
      </c>
    </row>
    <row r="307" spans="1:5" hidden="1" outlineLevel="3">
      <c r="A307" s="29"/>
      <c r="B307" s="28" t="s">
        <v>252</v>
      </c>
      <c r="C307" s="30">
        <v>1.5</v>
      </c>
      <c r="D307" s="30">
        <f>C307</f>
        <v>1.5</v>
      </c>
      <c r="E307" s="30">
        <f>D307</f>
        <v>1.5</v>
      </c>
    </row>
    <row r="308" spans="1:5" hidden="1" outlineLevel="2">
      <c r="A308" s="6">
        <v>1101</v>
      </c>
      <c r="B308" s="4" t="s">
        <v>39</v>
      </c>
      <c r="C308" s="5">
        <f>SUM(C309:C312)</f>
        <v>65.212000000000003</v>
      </c>
      <c r="D308" s="5">
        <f>SUM(D309:D312)</f>
        <v>65.212000000000003</v>
      </c>
      <c r="E308" s="5">
        <f>SUM(E309:E312)</f>
        <v>65.212000000000003</v>
      </c>
    </row>
    <row r="309" spans="1:5" hidden="1" outlineLevel="3">
      <c r="A309" s="29"/>
      <c r="B309" s="28" t="s">
        <v>253</v>
      </c>
      <c r="C309" s="30">
        <v>46.587000000000003</v>
      </c>
      <c r="D309" s="30">
        <f>C309</f>
        <v>46.587000000000003</v>
      </c>
      <c r="E309" s="30">
        <f>D309</f>
        <v>46.587000000000003</v>
      </c>
    </row>
    <row r="310" spans="1:5" hidden="1" outlineLevel="3">
      <c r="A310" s="29"/>
      <c r="B310" s="28" t="s">
        <v>254</v>
      </c>
      <c r="C310" s="30">
        <v>15.164</v>
      </c>
      <c r="D310" s="30">
        <f t="shared" ref="D310:E312" si="22">C310</f>
        <v>15.164</v>
      </c>
      <c r="E310" s="30">
        <f t="shared" si="22"/>
        <v>15.164</v>
      </c>
    </row>
    <row r="311" spans="1:5" hidden="1" outlineLevel="3">
      <c r="A311" s="29"/>
      <c r="B311" s="28" t="s">
        <v>255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256</v>
      </c>
      <c r="C312" s="30">
        <v>3.4609999999999999</v>
      </c>
      <c r="D312" s="30">
        <f t="shared" si="22"/>
        <v>3.4609999999999999</v>
      </c>
      <c r="E312" s="30">
        <f t="shared" si="22"/>
        <v>3.4609999999999999</v>
      </c>
    </row>
    <row r="313" spans="1:5" hidden="1" outlineLevel="2">
      <c r="A313" s="6">
        <v>1101</v>
      </c>
      <c r="B313" s="4" t="s">
        <v>109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219" t="s">
        <v>598</v>
      </c>
      <c r="B314" s="22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257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215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258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245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259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249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250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235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236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260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261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262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251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252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253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254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255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256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450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449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451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217" t="s">
        <v>267</v>
      </c>
      <c r="B339" s="218"/>
      <c r="C339" s="33">
        <f>C340+C444+C482</f>
        <v>177.74000000000004</v>
      </c>
      <c r="D339" s="33"/>
      <c r="E339" s="33"/>
      <c r="G339" s="39" t="s">
        <v>588</v>
      </c>
      <c r="H339" s="41"/>
      <c r="I339" s="42"/>
      <c r="J339" s="40" t="b">
        <f>AND(H339=I339)</f>
        <v>1</v>
      </c>
    </row>
    <row r="340" spans="1:10" hidden="1" outlineLevel="1">
      <c r="A340" s="219" t="s">
        <v>268</v>
      </c>
      <c r="B340" s="220"/>
      <c r="C340" s="32">
        <f>C341+C342+C343+C344+C347+C348+C353+C356+C357+C362+C367+BG290669+C371+C372+C373+C376+C377+C378+C382+C388+C391+C392+C395+C398+C399+C404+C407+C408+C409+C412+C415+C416+C419+C420+C421+C422+C429+C443</f>
        <v>161.84000000000003</v>
      </c>
      <c r="D340" s="32">
        <f>D341+D342+D343+D344+D347+D348+D353+D356+D357+D362+D367+BH290669+D371+D372+D373+D376+D377+D378+D382+D388+D391+D392+D395+D398+D399+D404+D407+D408+D409+D412+D415+D416+D419+D420+D421+D422+D429+D443</f>
        <v>161.84000000000003</v>
      </c>
      <c r="E340" s="32">
        <f>E341+E342+E343+E344+E347+E348+E353+E356+E357+E362+E367+BI290669+E371+E372+E373+E376+E377+E378+E382+E388+E391+E392+E395+E398+E399+E404+E407+E408+E409+E412+E415+E416+E419+E420+E421+E422+E429+E443</f>
        <v>161.84000000000003</v>
      </c>
    </row>
    <row r="341" spans="1:10" hidden="1" outlineLevel="2">
      <c r="A341" s="6">
        <v>2201</v>
      </c>
      <c r="B341" s="34" t="s">
        <v>269</v>
      </c>
      <c r="C341" s="5">
        <v>0.7</v>
      </c>
      <c r="D341" s="5">
        <f>C341</f>
        <v>0.7</v>
      </c>
      <c r="E341" s="5">
        <f>D341</f>
        <v>0.7</v>
      </c>
    </row>
    <row r="342" spans="1:10" hidden="1" outlineLevel="2">
      <c r="A342" s="6">
        <v>2201</v>
      </c>
      <c r="B342" s="4" t="s">
        <v>40</v>
      </c>
      <c r="C342" s="5">
        <v>2.5</v>
      </c>
      <c r="D342" s="5">
        <f t="shared" ref="D342:E343" si="26">C342</f>
        <v>2.5</v>
      </c>
      <c r="E342" s="5">
        <f t="shared" si="26"/>
        <v>2.5</v>
      </c>
    </row>
    <row r="343" spans="1:10" hidden="1" outlineLevel="2">
      <c r="A343" s="6">
        <v>2201</v>
      </c>
      <c r="B343" s="4" t="s">
        <v>41</v>
      </c>
      <c r="C343" s="5">
        <v>45</v>
      </c>
      <c r="D343" s="5">
        <f t="shared" si="26"/>
        <v>45</v>
      </c>
      <c r="E343" s="5">
        <f t="shared" si="26"/>
        <v>45</v>
      </c>
    </row>
    <row r="344" spans="1:10" hidden="1" outlineLevel="2">
      <c r="A344" s="6">
        <v>2201</v>
      </c>
      <c r="B344" s="4" t="s">
        <v>270</v>
      </c>
      <c r="C344" s="5">
        <v>8</v>
      </c>
      <c r="D344" s="5">
        <f>SUM(D345:D346)</f>
        <v>8</v>
      </c>
      <c r="E344" s="5">
        <f>SUM(E345:E346)</f>
        <v>8</v>
      </c>
    </row>
    <row r="345" spans="1:10" hidden="1" outlineLevel="3">
      <c r="A345" s="29"/>
      <c r="B345" s="28" t="s">
        <v>271</v>
      </c>
      <c r="C345" s="30">
        <v>4</v>
      </c>
      <c r="D345" s="30">
        <f t="shared" ref="D345:E347" si="27">C345</f>
        <v>4</v>
      </c>
      <c r="E345" s="30">
        <f t="shared" si="27"/>
        <v>4</v>
      </c>
    </row>
    <row r="346" spans="1:10" hidden="1" outlineLevel="3">
      <c r="A346" s="29"/>
      <c r="B346" s="28" t="s">
        <v>272</v>
      </c>
      <c r="C346" s="30">
        <v>4</v>
      </c>
      <c r="D346" s="30">
        <f t="shared" si="27"/>
        <v>4</v>
      </c>
      <c r="E346" s="30">
        <f t="shared" si="27"/>
        <v>4</v>
      </c>
    </row>
    <row r="347" spans="1:10" hidden="1" outlineLevel="2">
      <c r="A347" s="6">
        <v>2201</v>
      </c>
      <c r="B347" s="4" t="s">
        <v>273</v>
      </c>
      <c r="C347" s="5">
        <v>5</v>
      </c>
      <c r="D347" s="5">
        <f t="shared" si="27"/>
        <v>5</v>
      </c>
      <c r="E347" s="5">
        <f t="shared" si="27"/>
        <v>5</v>
      </c>
    </row>
    <row r="348" spans="1:10" hidden="1" outlineLevel="2">
      <c r="A348" s="6">
        <v>2201</v>
      </c>
      <c r="B348" s="4" t="s">
        <v>274</v>
      </c>
      <c r="C348" s="5">
        <f>SUM(C349:C352)</f>
        <v>26</v>
      </c>
      <c r="D348" s="5">
        <f>SUM(D349:D352)</f>
        <v>26</v>
      </c>
      <c r="E348" s="5">
        <f>SUM(E349:E352)</f>
        <v>26</v>
      </c>
    </row>
    <row r="349" spans="1:10" hidden="1" outlineLevel="3">
      <c r="A349" s="29"/>
      <c r="B349" s="28" t="s">
        <v>275</v>
      </c>
      <c r="C349" s="30">
        <v>23.75</v>
      </c>
      <c r="D349" s="30">
        <f>C349</f>
        <v>23.75</v>
      </c>
      <c r="E349" s="30">
        <f>D349</f>
        <v>23.75</v>
      </c>
    </row>
    <row r="350" spans="1:10" hidden="1" outlineLevel="3">
      <c r="A350" s="29"/>
      <c r="B350" s="28" t="s">
        <v>276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277</v>
      </c>
      <c r="C351" s="30">
        <v>2.25</v>
      </c>
      <c r="D351" s="30">
        <f t="shared" si="28"/>
        <v>2.25</v>
      </c>
      <c r="E351" s="30">
        <f t="shared" si="28"/>
        <v>2.25</v>
      </c>
    </row>
    <row r="352" spans="1:10" hidden="1" outlineLevel="3">
      <c r="A352" s="29"/>
      <c r="B352" s="28" t="s">
        <v>278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279</v>
      </c>
      <c r="C353" s="5">
        <f>SUM(C354:C355)</f>
        <v>0.3</v>
      </c>
      <c r="D353" s="5">
        <f>SUM(D354:D355)</f>
        <v>0.3</v>
      </c>
      <c r="E353" s="5">
        <f>SUM(E354:E355)</f>
        <v>0.3</v>
      </c>
    </row>
    <row r="354" spans="1:5" hidden="1" outlineLevel="3">
      <c r="A354" s="29"/>
      <c r="B354" s="28" t="s">
        <v>42</v>
      </c>
      <c r="C354" s="30">
        <v>0.25</v>
      </c>
      <c r="D354" s="30">
        <f t="shared" ref="D354:E356" si="29">C354</f>
        <v>0.25</v>
      </c>
      <c r="E354" s="30">
        <f t="shared" si="29"/>
        <v>0.25</v>
      </c>
    </row>
    <row r="355" spans="1:5" hidden="1" outlineLevel="3">
      <c r="A355" s="29"/>
      <c r="B355" s="28" t="s">
        <v>280</v>
      </c>
      <c r="C355" s="30">
        <v>0.05</v>
      </c>
      <c r="D355" s="30">
        <f t="shared" si="29"/>
        <v>0.05</v>
      </c>
      <c r="E355" s="30">
        <f t="shared" si="29"/>
        <v>0.05</v>
      </c>
    </row>
    <row r="356" spans="1:5" hidden="1" outlineLevel="2">
      <c r="A356" s="6">
        <v>2201</v>
      </c>
      <c r="B356" s="4" t="s">
        <v>281</v>
      </c>
      <c r="C356" s="5">
        <v>1.5</v>
      </c>
      <c r="D356" s="5">
        <f t="shared" si="29"/>
        <v>1.5</v>
      </c>
      <c r="E356" s="5">
        <f t="shared" si="29"/>
        <v>1.5</v>
      </c>
    </row>
    <row r="357" spans="1:5" hidden="1" outlineLevel="2">
      <c r="A357" s="6">
        <v>2201</v>
      </c>
      <c r="B357" s="4" t="s">
        <v>282</v>
      </c>
      <c r="C357" s="5">
        <f>SUM(C358:C361)</f>
        <v>6</v>
      </c>
      <c r="D357" s="5">
        <f>SUM(D358:D361)</f>
        <v>6</v>
      </c>
      <c r="E357" s="5">
        <f>SUM(E358:E361)</f>
        <v>6</v>
      </c>
    </row>
    <row r="358" spans="1:5" hidden="1" outlineLevel="3">
      <c r="A358" s="29"/>
      <c r="B358" s="28" t="s">
        <v>283</v>
      </c>
      <c r="C358" s="30">
        <v>5</v>
      </c>
      <c r="D358" s="30">
        <f>C358</f>
        <v>5</v>
      </c>
      <c r="E358" s="30">
        <f>D358</f>
        <v>5</v>
      </c>
    </row>
    <row r="359" spans="1:5" hidden="1" outlineLevel="3">
      <c r="A359" s="29"/>
      <c r="B359" s="28" t="s">
        <v>284</v>
      </c>
      <c r="C359" s="30">
        <v>1</v>
      </c>
      <c r="D359" s="30">
        <f t="shared" ref="D359:E361" si="30">C359</f>
        <v>1</v>
      </c>
      <c r="E359" s="30">
        <f t="shared" si="30"/>
        <v>1</v>
      </c>
    </row>
    <row r="360" spans="1:5" hidden="1" outlineLevel="3">
      <c r="A360" s="29"/>
      <c r="B360" s="28" t="s">
        <v>285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286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287</v>
      </c>
      <c r="C362" s="5">
        <f>SUM(C363:C366)</f>
        <v>26</v>
      </c>
      <c r="D362" s="5">
        <f>SUM(D363:D366)</f>
        <v>26</v>
      </c>
      <c r="E362" s="5">
        <f>SUM(E363:E366)</f>
        <v>26</v>
      </c>
    </row>
    <row r="363" spans="1:5" hidden="1" outlineLevel="3">
      <c r="A363" s="29"/>
      <c r="B363" s="28" t="s">
        <v>288</v>
      </c>
      <c r="C363" s="30">
        <v>5</v>
      </c>
      <c r="D363" s="30">
        <f>C363</f>
        <v>5</v>
      </c>
      <c r="E363" s="30">
        <f>D363</f>
        <v>5</v>
      </c>
    </row>
    <row r="364" spans="1:5" hidden="1" outlineLevel="3">
      <c r="A364" s="29"/>
      <c r="B364" s="28" t="s">
        <v>289</v>
      </c>
      <c r="C364" s="30">
        <v>20</v>
      </c>
      <c r="D364" s="30">
        <f t="shared" ref="D364:E366" si="31">C364</f>
        <v>20</v>
      </c>
      <c r="E364" s="30">
        <f t="shared" si="31"/>
        <v>20</v>
      </c>
    </row>
    <row r="365" spans="1:5" hidden="1" outlineLevel="3">
      <c r="A365" s="29"/>
      <c r="B365" s="28" t="s">
        <v>290</v>
      </c>
      <c r="C365" s="30">
        <v>1</v>
      </c>
      <c r="D365" s="30">
        <f t="shared" si="31"/>
        <v>1</v>
      </c>
      <c r="E365" s="30">
        <f t="shared" si="31"/>
        <v>1</v>
      </c>
    </row>
    <row r="366" spans="1:5" hidden="1" outlineLevel="3">
      <c r="A366" s="29"/>
      <c r="B366" s="28" t="s">
        <v>291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0.6</v>
      </c>
      <c r="D367" s="5">
        <f>C367</f>
        <v>0.6</v>
      </c>
      <c r="E367" s="5">
        <f>D367</f>
        <v>0.6</v>
      </c>
    </row>
    <row r="368" spans="1:5" hidden="1" outlineLevel="2" collapsed="1">
      <c r="A368" s="6">
        <v>2201</v>
      </c>
      <c r="B368" s="4" t="s">
        <v>292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293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294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2.5</v>
      </c>
      <c r="D371" s="5">
        <f t="shared" si="32"/>
        <v>2.5</v>
      </c>
      <c r="E371" s="5">
        <f t="shared" si="32"/>
        <v>2.5</v>
      </c>
    </row>
    <row r="372" spans="1:5" hidden="1" outlineLevel="2">
      <c r="A372" s="6">
        <v>2201</v>
      </c>
      <c r="B372" s="4" t="s">
        <v>45</v>
      </c>
      <c r="C372" s="5">
        <v>3.5</v>
      </c>
      <c r="D372" s="5">
        <f t="shared" si="32"/>
        <v>3.5</v>
      </c>
      <c r="E372" s="5">
        <f t="shared" si="32"/>
        <v>3.5</v>
      </c>
    </row>
    <row r="373" spans="1:5" hidden="1" outlineLevel="2" collapsed="1">
      <c r="A373" s="6">
        <v>2201</v>
      </c>
      <c r="B373" s="4" t="s">
        <v>295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296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297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298</v>
      </c>
      <c r="C376" s="5">
        <v>0.2</v>
      </c>
      <c r="D376" s="5">
        <f t="shared" si="33"/>
        <v>0.2</v>
      </c>
      <c r="E376" s="5">
        <f t="shared" si="33"/>
        <v>0.2</v>
      </c>
    </row>
    <row r="377" spans="1:5" hidden="1" outlineLevel="2" collapsed="1">
      <c r="A377" s="6">
        <v>2201</v>
      </c>
      <c r="B377" s="4" t="s">
        <v>299</v>
      </c>
      <c r="C377" s="5">
        <v>1.5</v>
      </c>
      <c r="D377" s="5">
        <f t="shared" si="33"/>
        <v>1.5</v>
      </c>
      <c r="E377" s="5">
        <f t="shared" si="33"/>
        <v>1.5</v>
      </c>
    </row>
    <row r="378" spans="1:5" hidden="1" outlineLevel="2">
      <c r="A378" s="6">
        <v>2201</v>
      </c>
      <c r="B378" s="4" t="s">
        <v>300</v>
      </c>
      <c r="C378" s="5">
        <f>SUM(C379:C381)</f>
        <v>7</v>
      </c>
      <c r="D378" s="5">
        <f>SUM(D379:D381)</f>
        <v>7</v>
      </c>
      <c r="E378" s="5">
        <f>SUM(E379:E381)</f>
        <v>7</v>
      </c>
    </row>
    <row r="379" spans="1:5" hidden="1" outlineLevel="3">
      <c r="A379" s="29"/>
      <c r="B379" s="28" t="s">
        <v>46</v>
      </c>
      <c r="C379" s="30">
        <v>4</v>
      </c>
      <c r="D379" s="30">
        <f>C379</f>
        <v>4</v>
      </c>
      <c r="E379" s="30">
        <f>D379</f>
        <v>4</v>
      </c>
    </row>
    <row r="380" spans="1:5" hidden="1" outlineLevel="3">
      <c r="A380" s="29"/>
      <c r="B380" s="28" t="s">
        <v>110</v>
      </c>
      <c r="C380" s="30">
        <v>2</v>
      </c>
      <c r="D380" s="30">
        <f t="shared" ref="D380:E381" si="34">C380</f>
        <v>2</v>
      </c>
      <c r="E380" s="30">
        <f t="shared" si="34"/>
        <v>2</v>
      </c>
    </row>
    <row r="381" spans="1:5" hidden="1" outlineLevel="3">
      <c r="A381" s="29"/>
      <c r="B381" s="28" t="s">
        <v>47</v>
      </c>
      <c r="C381" s="30">
        <v>1</v>
      </c>
      <c r="D381" s="30">
        <f t="shared" si="34"/>
        <v>1</v>
      </c>
      <c r="E381" s="30">
        <f t="shared" si="34"/>
        <v>1</v>
      </c>
    </row>
    <row r="382" spans="1:5" hidden="1" outlineLevel="2">
      <c r="A382" s="6">
        <v>2201</v>
      </c>
      <c r="B382" s="4" t="s">
        <v>111</v>
      </c>
      <c r="C382" s="5">
        <f>SUM(C383:C387)</f>
        <v>2.9000000000000004</v>
      </c>
      <c r="D382" s="5">
        <f>SUM(D383:D387)</f>
        <v>2.9000000000000004</v>
      </c>
      <c r="E382" s="5">
        <f>SUM(E383:E387)</f>
        <v>2.9000000000000004</v>
      </c>
    </row>
    <row r="383" spans="1:5" hidden="1" outlineLevel="3">
      <c r="A383" s="29"/>
      <c r="B383" s="28" t="s">
        <v>301</v>
      </c>
      <c r="C383" s="30">
        <v>0.7</v>
      </c>
      <c r="D383" s="30">
        <f>C383</f>
        <v>0.7</v>
      </c>
      <c r="E383" s="30">
        <f>D383</f>
        <v>0.7</v>
      </c>
    </row>
    <row r="384" spans="1:5" hidden="1" outlineLevel="3">
      <c r="A384" s="29"/>
      <c r="B384" s="28" t="s">
        <v>302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303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304</v>
      </c>
      <c r="C386" s="30">
        <v>2.2000000000000002</v>
      </c>
      <c r="D386" s="30">
        <f t="shared" si="35"/>
        <v>2.2000000000000002</v>
      </c>
      <c r="E386" s="30">
        <f t="shared" si="35"/>
        <v>2.2000000000000002</v>
      </c>
    </row>
    <row r="387" spans="1:5" hidden="1" outlineLevel="3">
      <c r="A387" s="29"/>
      <c r="B387" s="28" t="s">
        <v>305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306</v>
      </c>
      <c r="C388" s="5">
        <f>SUM(C389:C390)</f>
        <v>0.3</v>
      </c>
      <c r="D388" s="5">
        <f>SUM(D389:D390)</f>
        <v>0.3</v>
      </c>
      <c r="E388" s="5">
        <f>SUM(E389:E390)</f>
        <v>0.3</v>
      </c>
    </row>
    <row r="389" spans="1:5" hidden="1" outlineLevel="3">
      <c r="A389" s="29"/>
      <c r="B389" s="28" t="s">
        <v>48</v>
      </c>
      <c r="C389" s="30">
        <v>0.3</v>
      </c>
      <c r="D389" s="30">
        <f t="shared" ref="D389:E391" si="36">C389</f>
        <v>0.3</v>
      </c>
      <c r="E389" s="30">
        <f t="shared" si="36"/>
        <v>0.3</v>
      </c>
    </row>
    <row r="390" spans="1:5" hidden="1" outlineLevel="3">
      <c r="A390" s="29"/>
      <c r="B390" s="28" t="s">
        <v>307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308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309</v>
      </c>
      <c r="C392" s="5">
        <f>SUM(C393:C394)</f>
        <v>5</v>
      </c>
      <c r="D392" s="5">
        <f>SUM(D393:D394)</f>
        <v>5</v>
      </c>
      <c r="E392" s="5">
        <f>SUM(E393:E394)</f>
        <v>5</v>
      </c>
    </row>
    <row r="393" spans="1:5" hidden="1" outlineLevel="3">
      <c r="A393" s="29"/>
      <c r="B393" s="28" t="s">
        <v>310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311</v>
      </c>
      <c r="C394" s="30">
        <v>5</v>
      </c>
      <c r="D394" s="30">
        <f>C394</f>
        <v>5</v>
      </c>
      <c r="E394" s="30">
        <f>D394</f>
        <v>5</v>
      </c>
    </row>
    <row r="395" spans="1:5" hidden="1" outlineLevel="2">
      <c r="A395" s="6">
        <v>2201</v>
      </c>
      <c r="B395" s="4" t="s">
        <v>112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312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313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314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113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315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316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317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318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319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320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321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322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323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324</v>
      </c>
      <c r="C409" s="5">
        <f>SUM(C410:C411)</f>
        <v>1.3</v>
      </c>
      <c r="D409" s="5">
        <f>SUM(D410:D411)</f>
        <v>1.3</v>
      </c>
      <c r="E409" s="5">
        <f>SUM(E410:E411)</f>
        <v>1.3</v>
      </c>
    </row>
    <row r="410" spans="1:5" hidden="1" outlineLevel="3" collapsed="1">
      <c r="A410" s="29"/>
      <c r="B410" s="28" t="s">
        <v>49</v>
      </c>
      <c r="C410" s="30">
        <v>1.3</v>
      </c>
      <c r="D410" s="30">
        <f>C410</f>
        <v>1.3</v>
      </c>
      <c r="E410" s="30">
        <f>D410</f>
        <v>1.3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114</v>
      </c>
      <c r="C412" s="5">
        <f>SUM(C413:C414)</f>
        <v>3</v>
      </c>
      <c r="D412" s="5">
        <f>SUM(D413:D414)</f>
        <v>3</v>
      </c>
      <c r="E412" s="5">
        <f>SUM(E413:E414)</f>
        <v>3</v>
      </c>
    </row>
    <row r="413" spans="1:5" hidden="1" outlineLevel="3" collapsed="1">
      <c r="A413" s="29"/>
      <c r="B413" s="28" t="s">
        <v>325</v>
      </c>
      <c r="C413" s="30">
        <v>3</v>
      </c>
      <c r="D413" s="30">
        <f t="shared" ref="D413:E415" si="40">C413</f>
        <v>3</v>
      </c>
      <c r="E413" s="30">
        <f t="shared" si="40"/>
        <v>3</v>
      </c>
    </row>
    <row r="414" spans="1:5" hidden="1" outlineLevel="3">
      <c r="A414" s="29"/>
      <c r="B414" s="28" t="s">
        <v>326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115</v>
      </c>
      <c r="C415" s="5">
        <v>1.5</v>
      </c>
      <c r="D415" s="5">
        <f t="shared" si="40"/>
        <v>1.5</v>
      </c>
      <c r="E415" s="5">
        <f t="shared" si="40"/>
        <v>1.5</v>
      </c>
    </row>
    <row r="416" spans="1:5" hidden="1" outlineLevel="2" collapsed="1">
      <c r="A416" s="6">
        <v>2201</v>
      </c>
      <c r="B416" s="4" t="s">
        <v>329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327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328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330</v>
      </c>
      <c r="C419" s="5">
        <v>1</v>
      </c>
      <c r="D419" s="5">
        <f t="shared" si="41"/>
        <v>1</v>
      </c>
      <c r="E419" s="5">
        <f t="shared" si="41"/>
        <v>1</v>
      </c>
    </row>
    <row r="420" spans="1:5" hidden="1" outlineLevel="2">
      <c r="A420" s="6">
        <v>2201</v>
      </c>
      <c r="B420" s="4" t="s">
        <v>331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332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116</v>
      </c>
      <c r="C422" s="5">
        <f>SUM(C423:C428)</f>
        <v>7</v>
      </c>
      <c r="D422" s="5">
        <f>SUM(D423:D428)</f>
        <v>7</v>
      </c>
      <c r="E422" s="5">
        <f>SUM(E423:E428)</f>
        <v>7</v>
      </c>
    </row>
    <row r="423" spans="1:5" hidden="1" outlineLevel="3">
      <c r="A423" s="29"/>
      <c r="B423" s="28" t="s">
        <v>333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334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335</v>
      </c>
      <c r="C425" s="30">
        <v>7</v>
      </c>
      <c r="D425" s="30">
        <f t="shared" si="42"/>
        <v>7</v>
      </c>
      <c r="E425" s="30">
        <f t="shared" si="42"/>
        <v>7</v>
      </c>
    </row>
    <row r="426" spans="1:5" hidden="1" outlineLevel="3">
      <c r="A426" s="29"/>
      <c r="B426" s="28" t="s">
        <v>336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337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338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339</v>
      </c>
      <c r="C429" s="5">
        <f>SUM(C430:C442)</f>
        <v>3.5399999999999996</v>
      </c>
      <c r="D429" s="5">
        <f>SUM(D430:D442)</f>
        <v>3.5399999999999996</v>
      </c>
      <c r="E429" s="5">
        <f>SUM(E430:E442)</f>
        <v>3.5399999999999996</v>
      </c>
    </row>
    <row r="430" spans="1:5" hidden="1" outlineLevel="3">
      <c r="A430" s="29"/>
      <c r="B430" s="28" t="s">
        <v>340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341</v>
      </c>
      <c r="C431" s="30">
        <v>0.91900000000000004</v>
      </c>
      <c r="D431" s="30">
        <f t="shared" ref="D431:E442" si="43">C431</f>
        <v>0.91900000000000004</v>
      </c>
      <c r="E431" s="30">
        <f t="shared" si="43"/>
        <v>0.91900000000000004</v>
      </c>
    </row>
    <row r="432" spans="1:5" hidden="1" outlineLevel="3">
      <c r="A432" s="29"/>
      <c r="B432" s="28" t="s">
        <v>342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343</v>
      </c>
      <c r="C433" s="30">
        <v>0.40899999999999997</v>
      </c>
      <c r="D433" s="30">
        <f t="shared" si="43"/>
        <v>0.40899999999999997</v>
      </c>
      <c r="E433" s="30">
        <f t="shared" si="43"/>
        <v>0.40899999999999997</v>
      </c>
    </row>
    <row r="434" spans="1:5" hidden="1" outlineLevel="3">
      <c r="A434" s="29"/>
      <c r="B434" s="28" t="s">
        <v>344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345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346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347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348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349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350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351</v>
      </c>
      <c r="C441" s="30">
        <v>1.8759999999999999</v>
      </c>
      <c r="D441" s="30">
        <f t="shared" si="43"/>
        <v>1.8759999999999999</v>
      </c>
      <c r="E441" s="30">
        <f t="shared" si="43"/>
        <v>1.8759999999999999</v>
      </c>
    </row>
    <row r="442" spans="1:5" hidden="1" outlineLevel="3">
      <c r="A442" s="29"/>
      <c r="B442" s="28" t="s">
        <v>352</v>
      </c>
      <c r="C442" s="30">
        <v>0.33600000000000002</v>
      </c>
      <c r="D442" s="30">
        <f t="shared" si="43"/>
        <v>0.33600000000000002</v>
      </c>
      <c r="E442" s="30">
        <f t="shared" si="43"/>
        <v>0.33600000000000002</v>
      </c>
    </row>
    <row r="443" spans="1:5" ht="15" hidden="1" customHeight="1" outlineLevel="2">
      <c r="A443" s="6">
        <v>2201</v>
      </c>
      <c r="B443" s="4" t="s">
        <v>353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219" t="s">
        <v>354</v>
      </c>
      <c r="B444" s="220"/>
      <c r="C444" s="32">
        <f>C445+C454+C455+C459+C462+C463+C468+C474+C477+C480+C481+C450</f>
        <v>15.9</v>
      </c>
      <c r="D444" s="32">
        <f>D445+D454+D455+D459+D462+D463+D468+D474+D477+D480+D481+D450</f>
        <v>15.9</v>
      </c>
      <c r="E444" s="32">
        <f>E445+E454+E455+E459+E462+E463+E468+E474+E477+E480+E481+E450</f>
        <v>15.9</v>
      </c>
    </row>
    <row r="445" spans="1:5" ht="15" hidden="1" customHeight="1" outlineLevel="2">
      <c r="A445" s="6">
        <v>2202</v>
      </c>
      <c r="B445" s="4" t="s">
        <v>355</v>
      </c>
      <c r="C445" s="5">
        <f>SUM(C446:C449)</f>
        <v>8</v>
      </c>
      <c r="D445" s="5">
        <f>SUM(D446:D449)</f>
        <v>8</v>
      </c>
      <c r="E445" s="5">
        <f>SUM(E446:E449)</f>
        <v>8</v>
      </c>
    </row>
    <row r="446" spans="1:5" ht="15" hidden="1" customHeight="1" outlineLevel="3">
      <c r="A446" s="28"/>
      <c r="B446" s="28" t="s">
        <v>356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357</v>
      </c>
      <c r="C447" s="30">
        <v>2</v>
      </c>
      <c r="D447" s="30">
        <f t="shared" ref="D447:E449" si="44">C447</f>
        <v>2</v>
      </c>
      <c r="E447" s="30">
        <f t="shared" si="44"/>
        <v>2</v>
      </c>
    </row>
    <row r="448" spans="1:5" ht="15" hidden="1" customHeight="1" outlineLevel="3">
      <c r="A448" s="28"/>
      <c r="B448" s="28" t="s">
        <v>358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359</v>
      </c>
      <c r="C449" s="30">
        <v>6</v>
      </c>
      <c r="D449" s="30">
        <f t="shared" si="44"/>
        <v>6</v>
      </c>
      <c r="E449" s="30">
        <f t="shared" si="44"/>
        <v>6</v>
      </c>
    </row>
    <row r="450" spans="1:5" ht="15" hidden="1" customHeight="1" outlineLevel="2">
      <c r="A450" s="6">
        <v>2202</v>
      </c>
      <c r="B450" s="4" t="s">
        <v>360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361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362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363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6</v>
      </c>
      <c r="D454" s="5">
        <f>C454</f>
        <v>6</v>
      </c>
      <c r="E454" s="5">
        <f>D454</f>
        <v>6</v>
      </c>
    </row>
    <row r="455" spans="1:5" hidden="1" outlineLevel="2">
      <c r="A455" s="6">
        <v>2202</v>
      </c>
      <c r="B455" s="4" t="s">
        <v>117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364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365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358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118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366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367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368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369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370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371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372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373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374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375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376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377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378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379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119</v>
      </c>
      <c r="C474" s="5">
        <f>SUM(C475:C476)</f>
        <v>0.5</v>
      </c>
      <c r="D474" s="5">
        <f>SUM(D475:D476)</f>
        <v>0.5</v>
      </c>
      <c r="E474" s="5">
        <f>SUM(E475:E476)</f>
        <v>0.5</v>
      </c>
    </row>
    <row r="475" spans="1:5" ht="15" hidden="1" customHeight="1" outlineLevel="3">
      <c r="A475" s="28"/>
      <c r="B475" s="28" t="s">
        <v>380</v>
      </c>
      <c r="C475" s="30">
        <v>0.5</v>
      </c>
      <c r="D475" s="30">
        <f>C475</f>
        <v>0.5</v>
      </c>
      <c r="E475" s="30">
        <f>D475</f>
        <v>0.5</v>
      </c>
    </row>
    <row r="476" spans="1:5" ht="15" hidden="1" customHeight="1" outlineLevel="3">
      <c r="A476" s="28"/>
      <c r="B476" s="28" t="s">
        <v>381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382</v>
      </c>
      <c r="C477" s="5">
        <f>SUM(C478:C479)</f>
        <v>0.4</v>
      </c>
      <c r="D477" s="5">
        <f>SUM(D478:D479)</f>
        <v>0.4</v>
      </c>
      <c r="E477" s="5">
        <f>SUM(E478:E479)</f>
        <v>0.4</v>
      </c>
    </row>
    <row r="478" spans="1:5" ht="15" hidden="1" customHeight="1" outlineLevel="3">
      <c r="A478" s="28"/>
      <c r="B478" s="28" t="s">
        <v>380</v>
      </c>
      <c r="C478" s="30">
        <v>0.4</v>
      </c>
      <c r="D478" s="30">
        <f t="shared" ref="D478:E481" si="50">C478</f>
        <v>0.4</v>
      </c>
      <c r="E478" s="30">
        <f t="shared" si="50"/>
        <v>0.4</v>
      </c>
    </row>
    <row r="479" spans="1:5" ht="15" hidden="1" customHeight="1" outlineLevel="3">
      <c r="A479" s="28"/>
      <c r="B479" s="28" t="s">
        <v>381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383</v>
      </c>
      <c r="C480" s="5">
        <v>1</v>
      </c>
      <c r="D480" s="5">
        <f t="shared" si="50"/>
        <v>1</v>
      </c>
      <c r="E480" s="5">
        <f t="shared" si="50"/>
        <v>1</v>
      </c>
    </row>
    <row r="481" spans="1:10" hidden="1" outlineLevel="2" collapsed="1">
      <c r="A481" s="6">
        <v>2202</v>
      </c>
      <c r="B481" s="4" t="s">
        <v>384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219" t="s">
        <v>385</v>
      </c>
      <c r="B482" s="220"/>
      <c r="C482" s="32">
        <v>0</v>
      </c>
      <c r="D482" s="32">
        <v>0</v>
      </c>
      <c r="E482" s="32">
        <v>0</v>
      </c>
    </row>
    <row r="483" spans="1:10" collapsed="1">
      <c r="A483" s="225" t="s">
        <v>386</v>
      </c>
      <c r="B483" s="226"/>
      <c r="C483" s="35">
        <f>C484+C504+C510+C523+C529+C539+C509</f>
        <v>39.5</v>
      </c>
      <c r="D483" s="35"/>
      <c r="E483" s="35"/>
      <c r="G483" s="39" t="s">
        <v>589</v>
      </c>
      <c r="H483" s="41"/>
      <c r="I483" s="42"/>
      <c r="J483" s="40" t="b">
        <f>AND(H483=I483)</f>
        <v>1</v>
      </c>
    </row>
    <row r="484" spans="1:10" hidden="1" outlineLevel="1">
      <c r="A484" s="219" t="s">
        <v>387</v>
      </c>
      <c r="B484" s="220"/>
      <c r="C484" s="32">
        <f>C485+C486+C490+C491+C494+C497+C500+C501+C502+C503</f>
        <v>16.5</v>
      </c>
      <c r="D484" s="32">
        <f>D485+D486+D490+D491+D494+D497+D500+D501+D502+D503</f>
        <v>16.5</v>
      </c>
      <c r="E484" s="32">
        <f>E485+E486+E490+E491+E494+E497+E500+E501+E502+E503</f>
        <v>16.5</v>
      </c>
    </row>
    <row r="485" spans="1:10" hidden="1" outlineLevel="2">
      <c r="A485" s="6">
        <v>3302</v>
      </c>
      <c r="B485" s="4" t="s">
        <v>388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389</v>
      </c>
      <c r="C486" s="5">
        <v>5</v>
      </c>
      <c r="D486" s="5">
        <f>SUM(D487:D489)</f>
        <v>5</v>
      </c>
      <c r="E486" s="5">
        <f>SUM(E487:E489)</f>
        <v>5</v>
      </c>
    </row>
    <row r="487" spans="1:10" ht="15" hidden="1" customHeight="1" outlineLevel="3">
      <c r="A487" s="28"/>
      <c r="B487" s="28" t="s">
        <v>390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391</v>
      </c>
      <c r="C488" s="30">
        <v>5</v>
      </c>
      <c r="D488" s="30">
        <f t="shared" ref="D488:E489" si="51">C488</f>
        <v>5</v>
      </c>
      <c r="E488" s="30">
        <f t="shared" si="51"/>
        <v>5</v>
      </c>
    </row>
    <row r="489" spans="1:10" ht="15" hidden="1" customHeight="1" outlineLevel="3">
      <c r="A489" s="28"/>
      <c r="B489" s="28" t="s">
        <v>392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393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394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395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396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397</v>
      </c>
      <c r="C494" s="5">
        <f>SUM(C495:C496)</f>
        <v>0.5</v>
      </c>
      <c r="D494" s="5">
        <f>SUM(D495:D496)</f>
        <v>0.5</v>
      </c>
      <c r="E494" s="5">
        <f>SUM(E495:E496)</f>
        <v>0.5</v>
      </c>
    </row>
    <row r="495" spans="1:10" ht="15" hidden="1" customHeight="1" outlineLevel="3">
      <c r="A495" s="28"/>
      <c r="B495" s="28" t="s">
        <v>398</v>
      </c>
      <c r="C495" s="30">
        <v>0.5</v>
      </c>
      <c r="D495" s="30">
        <f>C495</f>
        <v>0.5</v>
      </c>
      <c r="E495" s="30">
        <f>D495</f>
        <v>0.5</v>
      </c>
    </row>
    <row r="496" spans="1:10" ht="15" hidden="1" customHeight="1" outlineLevel="3">
      <c r="A496" s="28"/>
      <c r="B496" s="28" t="s">
        <v>399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400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401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402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403</v>
      </c>
      <c r="C500" s="5">
        <v>5</v>
      </c>
      <c r="D500" s="5">
        <f t="shared" si="52"/>
        <v>5</v>
      </c>
      <c r="E500" s="5">
        <f t="shared" si="52"/>
        <v>5</v>
      </c>
    </row>
    <row r="501" spans="1:12" hidden="1" outlineLevel="2">
      <c r="A501" s="6">
        <v>3302</v>
      </c>
      <c r="B501" s="4" t="s">
        <v>404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405</v>
      </c>
      <c r="C502" s="5">
        <v>6</v>
      </c>
      <c r="D502" s="5">
        <f t="shared" si="52"/>
        <v>6</v>
      </c>
      <c r="E502" s="5">
        <f t="shared" si="52"/>
        <v>6</v>
      </c>
    </row>
    <row r="503" spans="1:12" hidden="1" outlineLevel="2">
      <c r="A503" s="6">
        <v>3302</v>
      </c>
      <c r="B503" s="4" t="s">
        <v>406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219" t="s">
        <v>407</v>
      </c>
      <c r="B504" s="220"/>
      <c r="C504" s="32">
        <f>SUM(C505:C508)</f>
        <v>4</v>
      </c>
      <c r="D504" s="32">
        <f>SUM(D505:D508)</f>
        <v>4</v>
      </c>
      <c r="E504" s="32">
        <f>SUM(E505:E508)</f>
        <v>4</v>
      </c>
    </row>
    <row r="505" spans="1:12" hidden="1" outlineLevel="2" collapsed="1">
      <c r="A505" s="6">
        <v>3303</v>
      </c>
      <c r="B505" s="4" t="s">
        <v>408</v>
      </c>
      <c r="C505" s="5">
        <v>3</v>
      </c>
      <c r="D505" s="5">
        <f>C505</f>
        <v>3</v>
      </c>
      <c r="E505" s="5">
        <f>D505</f>
        <v>3</v>
      </c>
    </row>
    <row r="506" spans="1:12" hidden="1" outlineLevel="2">
      <c r="A506" s="6">
        <v>3303</v>
      </c>
      <c r="B506" s="4" t="s">
        <v>409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410</v>
      </c>
      <c r="C507" s="5">
        <v>1</v>
      </c>
      <c r="D507" s="5">
        <f t="shared" si="53"/>
        <v>1</v>
      </c>
      <c r="E507" s="5">
        <f t="shared" si="53"/>
        <v>1</v>
      </c>
    </row>
    <row r="508" spans="1:12" hidden="1" outlineLevel="2">
      <c r="A508" s="6">
        <v>3303</v>
      </c>
      <c r="B508" s="4" t="s">
        <v>406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219" t="s">
        <v>943</v>
      </c>
      <c r="B509" s="22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219" t="s">
        <v>411</v>
      </c>
      <c r="B510" s="220"/>
      <c r="C510" s="32">
        <f>C511+C512+C513+C514+C518+C519+C520+C521+C522</f>
        <v>19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412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413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414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415</v>
      </c>
      <c r="C514" s="5">
        <v>19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416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417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418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419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420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421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422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406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219" t="s">
        <v>423</v>
      </c>
      <c r="B523" s="22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424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425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426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427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428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219" t="s">
        <v>429</v>
      </c>
      <c r="B529" s="22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430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431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415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432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433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434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435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436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437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219" t="s">
        <v>438</v>
      </c>
      <c r="B539" s="22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440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441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439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443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444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445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223" t="s">
        <v>446</v>
      </c>
      <c r="B548" s="224"/>
      <c r="C548" s="35">
        <f>C549+C550</f>
        <v>0</v>
      </c>
      <c r="D548" s="35">
        <f>D549+D550</f>
        <v>0</v>
      </c>
      <c r="E548" s="35"/>
      <c r="G548" s="39" t="s">
        <v>590</v>
      </c>
      <c r="H548" s="41"/>
      <c r="I548" s="42"/>
      <c r="J548" s="40" t="b">
        <f>AND(H548=I548)</f>
        <v>1</v>
      </c>
    </row>
    <row r="549" spans="1:10" hidden="1" outlineLevel="1">
      <c r="A549" s="219" t="s">
        <v>447</v>
      </c>
      <c r="B549" s="220"/>
      <c r="C549" s="32"/>
      <c r="D549" s="32">
        <f>C549</f>
        <v>0</v>
      </c>
      <c r="E549" s="32">
        <f>D549</f>
        <v>0</v>
      </c>
    </row>
    <row r="550" spans="1:10" hidden="1" outlineLevel="1">
      <c r="A550" s="219" t="s">
        <v>448</v>
      </c>
      <c r="B550" s="22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215" t="s">
        <v>452</v>
      </c>
      <c r="B551" s="216"/>
      <c r="C551" s="36">
        <f>C552</f>
        <v>26</v>
      </c>
      <c r="D551" s="36"/>
      <c r="E551" s="36"/>
      <c r="G551" s="39" t="s">
        <v>59</v>
      </c>
      <c r="H551" s="41"/>
      <c r="I551" s="42"/>
      <c r="J551" s="40" t="b">
        <f>AND(H551=I551)</f>
        <v>1</v>
      </c>
    </row>
    <row r="552" spans="1:10">
      <c r="A552" s="217" t="s">
        <v>453</v>
      </c>
      <c r="B552" s="218"/>
      <c r="C552" s="33">
        <f>C553+C557</f>
        <v>26</v>
      </c>
      <c r="D552" s="33"/>
      <c r="E552" s="33"/>
      <c r="G552" s="39" t="s">
        <v>591</v>
      </c>
      <c r="H552" s="41"/>
      <c r="I552" s="42"/>
      <c r="J552" s="40" t="b">
        <f>AND(H552=I552)</f>
        <v>1</v>
      </c>
    </row>
    <row r="553" spans="1:10" hidden="1" outlineLevel="1">
      <c r="A553" s="219" t="s">
        <v>454</v>
      </c>
      <c r="B553" s="220"/>
      <c r="C553" s="32">
        <f>SUM(C554:C556)</f>
        <v>26</v>
      </c>
      <c r="D553" s="32">
        <f>SUM(D554:D556)</f>
        <v>26</v>
      </c>
      <c r="E553" s="32">
        <f>SUM(E554:E556)</f>
        <v>26</v>
      </c>
    </row>
    <row r="554" spans="1:10" hidden="1" outlineLevel="2" collapsed="1">
      <c r="A554" s="6">
        <v>5500</v>
      </c>
      <c r="B554" s="4" t="s">
        <v>455</v>
      </c>
      <c r="C554" s="5">
        <v>26</v>
      </c>
      <c r="D554" s="5">
        <f t="shared" ref="D554:E556" si="59">C554</f>
        <v>26</v>
      </c>
      <c r="E554" s="5">
        <f t="shared" si="59"/>
        <v>26</v>
      </c>
    </row>
    <row r="555" spans="1:10" hidden="1" outlineLevel="2" collapsed="1">
      <c r="A555" s="6">
        <v>5500</v>
      </c>
      <c r="B555" s="4" t="s">
        <v>456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457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219" t="s">
        <v>458</v>
      </c>
      <c r="B557" s="22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459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460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221" t="s">
        <v>62</v>
      </c>
      <c r="B560" s="222"/>
      <c r="C560" s="37">
        <f>C561+C717+C726</f>
        <v>786206</v>
      </c>
      <c r="D560" s="37">
        <v>777298.7</v>
      </c>
      <c r="E560" s="37">
        <f>E561+E717+E726</f>
        <v>328391.68400000001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215" t="s">
        <v>461</v>
      </c>
      <c r="B561" s="216"/>
      <c r="C561" s="36">
        <f>C562+C639+C643+C646</f>
        <v>729907.64899999998</v>
      </c>
      <c r="D561" s="36"/>
      <c r="E561" s="36">
        <f>E562+E639+E643+E646</f>
        <v>277125.88400000002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217" t="s">
        <v>462</v>
      </c>
      <c r="B562" s="218"/>
      <c r="C562" s="38">
        <f>C563+C568+C569+C570+C577+C578+C582+C585+C586+C587+C588+C593+C596+C600+C604+C611+C617+C629</f>
        <v>684907.64899999998</v>
      </c>
      <c r="D562" s="38"/>
      <c r="E562" s="38">
        <f>E563+E568+E569+E570+E577+E578+E582+E585+E586+E587+E588+E593+E596+E600+E604+E611+E617+E629</f>
        <v>232125.88400000002</v>
      </c>
      <c r="G562" s="39" t="s">
        <v>592</v>
      </c>
      <c r="H562" s="41"/>
      <c r="I562" s="42"/>
      <c r="J562" s="40" t="b">
        <f>AND(H562=I562)</f>
        <v>1</v>
      </c>
    </row>
    <row r="563" spans="1:10" hidden="1" outlineLevel="1">
      <c r="A563" s="219" t="s">
        <v>463</v>
      </c>
      <c r="B563" s="220"/>
      <c r="C563" s="32">
        <f>SUM(C564:C567)</f>
        <v>28682.465</v>
      </c>
      <c r="D563" s="32">
        <f>SUM(D564:D567)</f>
        <v>28682.465</v>
      </c>
      <c r="E563" s="32">
        <f>SUM(E564:E567)</f>
        <v>28682.465</v>
      </c>
    </row>
    <row r="564" spans="1:10" hidden="1" outlineLevel="2">
      <c r="A564" s="7">
        <v>6600</v>
      </c>
      <c r="B564" s="4" t="s">
        <v>465</v>
      </c>
      <c r="C564" s="5">
        <v>15000</v>
      </c>
      <c r="D564" s="5">
        <f>C564</f>
        <v>15000</v>
      </c>
      <c r="E564" s="5">
        <f>D564</f>
        <v>15000</v>
      </c>
    </row>
    <row r="565" spans="1:10" hidden="1" outlineLevel="2">
      <c r="A565" s="7">
        <v>6600</v>
      </c>
      <c r="B565" s="4" t="s">
        <v>466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467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468</v>
      </c>
      <c r="C567" s="5">
        <v>13682.465</v>
      </c>
      <c r="D567" s="5">
        <f t="shared" si="60"/>
        <v>13682.465</v>
      </c>
      <c r="E567" s="5">
        <f t="shared" si="60"/>
        <v>13682.465</v>
      </c>
    </row>
    <row r="568" spans="1:10" hidden="1" outlineLevel="1">
      <c r="A568" s="219" t="s">
        <v>464</v>
      </c>
      <c r="B568" s="22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219" t="s">
        <v>469</v>
      </c>
      <c r="B569" s="22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219" t="s">
        <v>470</v>
      </c>
      <c r="B570" s="220"/>
      <c r="C570" s="32">
        <f>SUM(C571:C576)</f>
        <v>134990.18400000001</v>
      </c>
      <c r="D570" s="32">
        <f>SUM(D571:D576)</f>
        <v>134990.18400000001</v>
      </c>
      <c r="E570" s="32">
        <f>SUM(E571:E576)</f>
        <v>134990.18400000001</v>
      </c>
    </row>
    <row r="571" spans="1:10" hidden="1" outlineLevel="2">
      <c r="A571" s="7">
        <v>6603</v>
      </c>
      <c r="B571" s="4" t="s">
        <v>471</v>
      </c>
      <c r="C571" s="5">
        <v>85000</v>
      </c>
      <c r="D571" s="5">
        <f>C571</f>
        <v>85000</v>
      </c>
      <c r="E571" s="5">
        <f>D571</f>
        <v>85000</v>
      </c>
    </row>
    <row r="572" spans="1:10" hidden="1" outlineLevel="2">
      <c r="A572" s="7">
        <v>6603</v>
      </c>
      <c r="B572" s="4" t="s">
        <v>472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473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474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475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476</v>
      </c>
      <c r="C576" s="5">
        <v>49990.184000000001</v>
      </c>
      <c r="D576" s="5">
        <f t="shared" si="61"/>
        <v>49990.184000000001</v>
      </c>
      <c r="E576" s="5">
        <f t="shared" si="61"/>
        <v>49990.184000000001</v>
      </c>
    </row>
    <row r="577" spans="1:5" hidden="1" outlineLevel="1">
      <c r="A577" s="219" t="s">
        <v>477</v>
      </c>
      <c r="B577" s="220"/>
      <c r="C577" s="32">
        <v>5000</v>
      </c>
      <c r="D577" s="32">
        <f>C577</f>
        <v>5000</v>
      </c>
      <c r="E577" s="32">
        <f>D577</f>
        <v>5000</v>
      </c>
    </row>
    <row r="578" spans="1:5" hidden="1" outlineLevel="1">
      <c r="A578" s="219" t="s">
        <v>478</v>
      </c>
      <c r="B578" s="220"/>
      <c r="C578" s="32">
        <v>15635</v>
      </c>
      <c r="D578" s="32">
        <f>SUM(D579:D581)</f>
        <v>15.635</v>
      </c>
      <c r="E578" s="32">
        <f>SUM(E579:E581)</f>
        <v>15.635</v>
      </c>
    </row>
    <row r="579" spans="1:5" hidden="1" outlineLevel="2">
      <c r="A579" s="7">
        <v>6605</v>
      </c>
      <c r="B579" s="4" t="s">
        <v>479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480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481</v>
      </c>
      <c r="C581" s="5">
        <v>15.635</v>
      </c>
      <c r="D581" s="5">
        <f t="shared" si="62"/>
        <v>15.635</v>
      </c>
      <c r="E581" s="5">
        <f t="shared" si="62"/>
        <v>15.635</v>
      </c>
    </row>
    <row r="582" spans="1:5" hidden="1" outlineLevel="1">
      <c r="A582" s="219" t="s">
        <v>482</v>
      </c>
      <c r="B582" s="220"/>
      <c r="C582" s="32">
        <v>112600</v>
      </c>
      <c r="D582" s="32">
        <f>SUM(D583:D584)</f>
        <v>112.6</v>
      </c>
      <c r="E582" s="32">
        <f>SUM(E583:E584)</f>
        <v>112.6</v>
      </c>
    </row>
    <row r="583" spans="1:5" hidden="1" outlineLevel="2">
      <c r="A583" s="7">
        <v>6606</v>
      </c>
      <c r="B583" s="4" t="s">
        <v>483</v>
      </c>
      <c r="C583" s="5">
        <v>112.6</v>
      </c>
      <c r="D583" s="5">
        <f t="shared" ref="D583:E587" si="63">C583</f>
        <v>112.6</v>
      </c>
      <c r="E583" s="5">
        <f t="shared" si="63"/>
        <v>112.6</v>
      </c>
    </row>
    <row r="584" spans="1:5" hidden="1" outlineLevel="2">
      <c r="A584" s="7">
        <v>6606</v>
      </c>
      <c r="B584" s="4" t="s">
        <v>484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219" t="s">
        <v>485</v>
      </c>
      <c r="B585" s="22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219" t="s">
        <v>486</v>
      </c>
      <c r="B586" s="22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219" t="s">
        <v>487</v>
      </c>
      <c r="B587" s="22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219" t="s">
        <v>488</v>
      </c>
      <c r="B588" s="220"/>
      <c r="C588" s="32">
        <f>SUM(C589:C592)</f>
        <v>63000</v>
      </c>
      <c r="D588" s="32">
        <f>SUM(D589:D592)</f>
        <v>63000</v>
      </c>
      <c r="E588" s="32">
        <f>SUM(E589:E592)</f>
        <v>63000</v>
      </c>
    </row>
    <row r="589" spans="1:5" hidden="1" outlineLevel="2">
      <c r="A589" s="7">
        <v>6610</v>
      </c>
      <c r="B589" s="4" t="s">
        <v>489</v>
      </c>
      <c r="C589" s="5">
        <v>63000</v>
      </c>
      <c r="D589" s="5">
        <f>C589</f>
        <v>63000</v>
      </c>
      <c r="E589" s="5">
        <f>D589</f>
        <v>63000</v>
      </c>
    </row>
    <row r="590" spans="1:5" hidden="1" outlineLevel="2">
      <c r="A590" s="7">
        <v>6610</v>
      </c>
      <c r="B590" s="4" t="s">
        <v>490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491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492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219" t="s">
        <v>495</v>
      </c>
      <c r="B593" s="22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493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494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219" t="s">
        <v>499</v>
      </c>
      <c r="B596" s="22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496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497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498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219" t="s">
        <v>500</v>
      </c>
      <c r="B600" s="220"/>
      <c r="C600" s="32">
        <v>230000</v>
      </c>
      <c r="D600" s="32">
        <f>SUM(D601:D603)</f>
        <v>230</v>
      </c>
      <c r="E600" s="32">
        <f>SUM(E601:E603)</f>
        <v>230</v>
      </c>
    </row>
    <row r="601" spans="1:5" hidden="1" outlineLevel="2">
      <c r="A601" s="7">
        <v>6613</v>
      </c>
      <c r="B601" s="4" t="s">
        <v>501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502</v>
      </c>
      <c r="C602" s="5">
        <v>210</v>
      </c>
      <c r="D602" s="5">
        <f t="shared" si="66"/>
        <v>210</v>
      </c>
      <c r="E602" s="5">
        <f t="shared" si="66"/>
        <v>210</v>
      </c>
    </row>
    <row r="603" spans="1:5" hidden="1" outlineLevel="2">
      <c r="A603" s="7">
        <v>6613</v>
      </c>
      <c r="B603" s="4" t="s">
        <v>498</v>
      </c>
      <c r="C603" s="5">
        <v>20</v>
      </c>
      <c r="D603" s="5">
        <f t="shared" si="66"/>
        <v>20</v>
      </c>
      <c r="E603" s="5">
        <f t="shared" si="66"/>
        <v>20</v>
      </c>
    </row>
    <row r="604" spans="1:5" hidden="1" outlineLevel="1">
      <c r="A604" s="219" t="s">
        <v>503</v>
      </c>
      <c r="B604" s="220"/>
      <c r="C604" s="32">
        <v>4000</v>
      </c>
      <c r="D604" s="32">
        <f>SUM(D605:D610)</f>
        <v>4</v>
      </c>
      <c r="E604" s="32">
        <f>SUM(E605:E610)</f>
        <v>4</v>
      </c>
    </row>
    <row r="605" spans="1:5" hidden="1" outlineLevel="2">
      <c r="A605" s="7">
        <v>6614</v>
      </c>
      <c r="B605" s="4" t="s">
        <v>504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505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506</v>
      </c>
      <c r="C607" s="5">
        <v>4</v>
      </c>
      <c r="D607" s="5">
        <f t="shared" si="67"/>
        <v>4</v>
      </c>
      <c r="E607" s="5">
        <f t="shared" si="67"/>
        <v>4</v>
      </c>
    </row>
    <row r="608" spans="1:5" hidden="1" outlineLevel="2">
      <c r="A608" s="7">
        <v>6614</v>
      </c>
      <c r="B608" s="4" t="s">
        <v>507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508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509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219" t="s">
        <v>510</v>
      </c>
      <c r="B611" s="220"/>
      <c r="C611" s="32">
        <v>70000</v>
      </c>
      <c r="D611" s="32">
        <f>SUM(D612:D616)</f>
        <v>70</v>
      </c>
      <c r="E611" s="32">
        <f>SUM(E612:E616)</f>
        <v>70</v>
      </c>
    </row>
    <row r="612" spans="1:5" hidden="1" outlineLevel="2">
      <c r="A612" s="7">
        <v>6615</v>
      </c>
      <c r="B612" s="4" t="s">
        <v>511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512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513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514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515</v>
      </c>
      <c r="C616" s="5">
        <v>70</v>
      </c>
      <c r="D616" s="5">
        <f t="shared" si="68"/>
        <v>70</v>
      </c>
      <c r="E616" s="5">
        <f t="shared" si="68"/>
        <v>70</v>
      </c>
    </row>
    <row r="617" spans="1:5" hidden="1" outlineLevel="1">
      <c r="A617" s="219" t="s">
        <v>516</v>
      </c>
      <c r="B617" s="220"/>
      <c r="C617" s="32">
        <v>21000</v>
      </c>
      <c r="D617" s="32">
        <f>SUM(D618:D628)</f>
        <v>21</v>
      </c>
      <c r="E617" s="32">
        <f>SUM(E618:E628)</f>
        <v>21</v>
      </c>
    </row>
    <row r="618" spans="1:5" hidden="1" outlineLevel="2">
      <c r="A618" s="7">
        <v>6616</v>
      </c>
      <c r="B618" s="4" t="s">
        <v>517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518</v>
      </c>
      <c r="C619" s="5">
        <v>21</v>
      </c>
      <c r="D619" s="5">
        <f t="shared" ref="D619:E628" si="69">C619</f>
        <v>21</v>
      </c>
      <c r="E619" s="5">
        <f t="shared" si="69"/>
        <v>21</v>
      </c>
    </row>
    <row r="620" spans="1:5" hidden="1" outlineLevel="2">
      <c r="A620" s="7">
        <v>6616</v>
      </c>
      <c r="B620" s="4" t="s">
        <v>519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520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521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522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523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524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525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526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527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219" t="s">
        <v>528</v>
      </c>
      <c r="B629" s="22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529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530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531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532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533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534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535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536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537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217" t="s">
        <v>538</v>
      </c>
      <c r="B639" s="21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593</v>
      </c>
      <c r="H639" s="41"/>
      <c r="I639" s="42"/>
      <c r="J639" s="40" t="b">
        <f>AND(H639=I639)</f>
        <v>1</v>
      </c>
    </row>
    <row r="640" spans="1:10" hidden="1" outlineLevel="1">
      <c r="A640" s="219" t="s">
        <v>539</v>
      </c>
      <c r="B640" s="22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219" t="s">
        <v>540</v>
      </c>
      <c r="B641" s="22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219" t="s">
        <v>541</v>
      </c>
      <c r="B642" s="22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217" t="s">
        <v>542</v>
      </c>
      <c r="B643" s="218"/>
      <c r="C643" s="38">
        <f>C644+C645</f>
        <v>45000</v>
      </c>
      <c r="D643" s="38"/>
      <c r="E643" s="38">
        <f>E644+E645</f>
        <v>45000</v>
      </c>
      <c r="G643" s="39" t="s">
        <v>594</v>
      </c>
      <c r="H643" s="41"/>
      <c r="I643" s="42"/>
      <c r="J643" s="40" t="b">
        <f>AND(H643=I643)</f>
        <v>1</v>
      </c>
    </row>
    <row r="644" spans="1:10" hidden="1" outlineLevel="1">
      <c r="A644" s="219" t="s">
        <v>543</v>
      </c>
      <c r="B644" s="220"/>
      <c r="C644" s="32">
        <v>45000</v>
      </c>
      <c r="D644" s="32">
        <f>C644</f>
        <v>45000</v>
      </c>
      <c r="E644" s="32">
        <f>D644</f>
        <v>45000</v>
      </c>
    </row>
    <row r="645" spans="1:10" hidden="1" outlineLevel="1">
      <c r="A645" s="219" t="s">
        <v>544</v>
      </c>
      <c r="B645" s="22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217" t="s">
        <v>545</v>
      </c>
      <c r="B646" s="21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595</v>
      </c>
      <c r="H646" s="41"/>
      <c r="I646" s="42"/>
      <c r="J646" s="40" t="b">
        <f>AND(H646=I646)</f>
        <v>1</v>
      </c>
    </row>
    <row r="647" spans="1:10" hidden="1" outlineLevel="1">
      <c r="A647" s="219" t="s">
        <v>546</v>
      </c>
      <c r="B647" s="22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465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466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467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468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219" t="s">
        <v>547</v>
      </c>
      <c r="B652" s="22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219" t="s">
        <v>548</v>
      </c>
      <c r="B653" s="22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219" t="s">
        <v>549</v>
      </c>
      <c r="B654" s="22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471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472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473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474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475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476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219" t="s">
        <v>550</v>
      </c>
      <c r="B661" s="22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219" t="s">
        <v>551</v>
      </c>
      <c r="B662" s="22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479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480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481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219" t="s">
        <v>552</v>
      </c>
      <c r="B666" s="22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483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484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219" t="s">
        <v>553</v>
      </c>
      <c r="B669" s="22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219" t="s">
        <v>554</v>
      </c>
      <c r="B670" s="22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219" t="s">
        <v>555</v>
      </c>
      <c r="B671" s="22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219" t="s">
        <v>556</v>
      </c>
      <c r="B672" s="22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489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490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491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492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219" t="s">
        <v>557</v>
      </c>
      <c r="B677" s="22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493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494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219" t="s">
        <v>558</v>
      </c>
      <c r="B680" s="22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496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497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498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219" t="s">
        <v>559</v>
      </c>
      <c r="B684" s="22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501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502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498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219" t="s">
        <v>560</v>
      </c>
      <c r="B688" s="22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504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505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506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507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508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509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219" t="s">
        <v>561</v>
      </c>
      <c r="B695" s="22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511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512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513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514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515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219" t="s">
        <v>562</v>
      </c>
      <c r="B701" s="22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517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518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519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520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521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522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523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524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525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526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527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219" t="s">
        <v>563</v>
      </c>
      <c r="B713" s="22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219" t="s">
        <v>564</v>
      </c>
      <c r="B714" s="22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219" t="s">
        <v>565</v>
      </c>
      <c r="B715" s="22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219" t="s">
        <v>566</v>
      </c>
      <c r="B716" s="22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215" t="s">
        <v>567</v>
      </c>
      <c r="B717" s="216"/>
      <c r="C717" s="36">
        <f>C718</f>
        <v>46300</v>
      </c>
      <c r="D717" s="36"/>
      <c r="E717" s="36">
        <f>E718</f>
        <v>46300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217" t="s">
        <v>568</v>
      </c>
      <c r="B718" s="218"/>
      <c r="C718" s="33">
        <f>C719+C723</f>
        <v>46300</v>
      </c>
      <c r="D718" s="33"/>
      <c r="E718" s="33">
        <f>E719+E723</f>
        <v>46300</v>
      </c>
      <c r="G718" s="39" t="s">
        <v>596</v>
      </c>
      <c r="H718" s="41"/>
      <c r="I718" s="42"/>
      <c r="J718" s="40" t="b">
        <f>AND(H718=I718)</f>
        <v>1</v>
      </c>
    </row>
    <row r="719" spans="1:10" hidden="1" outlineLevel="1" collapsed="1">
      <c r="A719" s="213" t="s">
        <v>848</v>
      </c>
      <c r="B719" s="214"/>
      <c r="C719" s="31">
        <f>SUM(C720:C722)</f>
        <v>46300</v>
      </c>
      <c r="D719" s="31">
        <f>SUM(D720:D722)</f>
        <v>46300</v>
      </c>
      <c r="E719" s="31">
        <f>SUM(E720:E722)</f>
        <v>46300</v>
      </c>
    </row>
    <row r="720" spans="1:10" ht="15" hidden="1" customHeight="1" outlineLevel="2">
      <c r="A720" s="6">
        <v>10950</v>
      </c>
      <c r="B720" s="4" t="s">
        <v>569</v>
      </c>
      <c r="C720" s="5">
        <v>46300</v>
      </c>
      <c r="D720" s="5">
        <f>C720</f>
        <v>46300</v>
      </c>
      <c r="E720" s="5">
        <f>D720</f>
        <v>46300</v>
      </c>
    </row>
    <row r="721" spans="1:10" ht="15" hidden="1" customHeight="1" outlineLevel="2">
      <c r="A721" s="6">
        <v>10950</v>
      </c>
      <c r="B721" s="4" t="s">
        <v>570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571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213" t="s">
        <v>847</v>
      </c>
      <c r="B723" s="21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572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573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215" t="s">
        <v>574</v>
      </c>
      <c r="B726" s="216"/>
      <c r="C726" s="36">
        <f>C727</f>
        <v>9998.3510000000006</v>
      </c>
      <c r="D726" s="36"/>
      <c r="E726" s="36">
        <f>E727</f>
        <v>4965.8</v>
      </c>
      <c r="G726" s="39" t="s">
        <v>213</v>
      </c>
      <c r="H726" s="41"/>
      <c r="I726" s="42"/>
      <c r="J726" s="40" t="b">
        <f>AND(H726=I726)</f>
        <v>1</v>
      </c>
    </row>
    <row r="727" spans="1:10">
      <c r="A727" s="217" t="s">
        <v>585</v>
      </c>
      <c r="B727" s="218"/>
      <c r="C727" s="33">
        <f>C728+C731+C734+C740+C742+C744+C751+C756+C761+C766+C768+C772+C778</f>
        <v>9998.3510000000006</v>
      </c>
      <c r="D727" s="33"/>
      <c r="E727" s="33">
        <f>E728+E731+E734+E740+E742+E744+E751+E756+E761+E766+E768+E772+E778</f>
        <v>4965.8</v>
      </c>
      <c r="G727" s="39" t="s">
        <v>597</v>
      </c>
      <c r="H727" s="41"/>
      <c r="I727" s="42"/>
      <c r="J727" s="40" t="b">
        <f>AND(H727=I727)</f>
        <v>1</v>
      </c>
    </row>
    <row r="728" spans="1:10" hidden="1" outlineLevel="1">
      <c r="A728" s="213" t="s">
        <v>846</v>
      </c>
      <c r="B728" s="21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824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834</v>
      </c>
      <c r="C730" s="5"/>
      <c r="D730" s="5">
        <f>C730</f>
        <v>0</v>
      </c>
      <c r="E730" s="5">
        <f>D730</f>
        <v>0</v>
      </c>
    </row>
    <row r="731" spans="1:10" hidden="1" outlineLevel="1">
      <c r="A731" s="213" t="s">
        <v>845</v>
      </c>
      <c r="B731" s="21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819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844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213" t="s">
        <v>843</v>
      </c>
      <c r="B734" s="21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837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842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841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824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834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213" t="s">
        <v>840</v>
      </c>
      <c r="B740" s="21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834</v>
      </c>
      <c r="C741" s="5"/>
      <c r="D741" s="5">
        <f>C741</f>
        <v>0</v>
      </c>
      <c r="E741" s="5">
        <f>D741</f>
        <v>0</v>
      </c>
    </row>
    <row r="742" spans="1:5" hidden="1" outlineLevel="1">
      <c r="A742" s="213" t="s">
        <v>839</v>
      </c>
      <c r="B742" s="21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824</v>
      </c>
      <c r="C743" s="5"/>
      <c r="D743" s="5">
        <f>C743</f>
        <v>0</v>
      </c>
      <c r="E743" s="5">
        <f>D743</f>
        <v>0</v>
      </c>
    </row>
    <row r="744" spans="1:5" hidden="1" outlineLevel="1">
      <c r="A744" s="213" t="s">
        <v>838</v>
      </c>
      <c r="B744" s="214"/>
      <c r="C744" s="31">
        <f>C745+C749+C750+C747</f>
        <v>4965.8</v>
      </c>
      <c r="D744" s="31">
        <f>D745+D749+D750+D747</f>
        <v>4965.8</v>
      </c>
      <c r="E744" s="31">
        <f>E745+E749+E750+E747</f>
        <v>4965.8</v>
      </c>
    </row>
    <row r="745" spans="1:5" hidden="1" outlineLevel="2">
      <c r="A745" s="6">
        <v>1</v>
      </c>
      <c r="B745" s="4" t="s">
        <v>837</v>
      </c>
      <c r="C745" s="5">
        <f>C746</f>
        <v>4965.8</v>
      </c>
      <c r="D745" s="5">
        <f>D746</f>
        <v>4965.8</v>
      </c>
      <c r="E745" s="5">
        <f>E746</f>
        <v>4965.8</v>
      </c>
    </row>
    <row r="746" spans="1:5" hidden="1" outlineLevel="3">
      <c r="A746" s="29"/>
      <c r="B746" s="28" t="s">
        <v>836</v>
      </c>
      <c r="C746" s="30">
        <v>4965.8</v>
      </c>
      <c r="D746" s="30">
        <f>C746</f>
        <v>4965.8</v>
      </c>
      <c r="E746" s="30">
        <f>D746</f>
        <v>4965.8</v>
      </c>
    </row>
    <row r="747" spans="1:5" hidden="1" outlineLevel="2">
      <c r="A747" s="6">
        <v>2</v>
      </c>
      <c r="B747" s="4" t="s">
        <v>819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835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824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834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213" t="s">
        <v>833</v>
      </c>
      <c r="B751" s="21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819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832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hidden="1" outlineLevel="3">
      <c r="A754" s="126"/>
      <c r="B754" s="125" t="s">
        <v>818</v>
      </c>
      <c r="C754" s="124"/>
      <c r="D754" s="124">
        <f t="shared" si="87"/>
        <v>0</v>
      </c>
      <c r="E754" s="124">
        <f t="shared" si="87"/>
        <v>0</v>
      </c>
    </row>
    <row r="755" spans="1:5" hidden="1" outlineLevel="2">
      <c r="A755" s="6">
        <v>3</v>
      </c>
      <c r="B755" s="4" t="s">
        <v>824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213" t="s">
        <v>831</v>
      </c>
      <c r="B756" s="21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819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830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829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828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213" t="s">
        <v>827</v>
      </c>
      <c r="B761" s="21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819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826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816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824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213" t="s">
        <v>825</v>
      </c>
      <c r="B766" s="21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824</v>
      </c>
      <c r="C767" s="5"/>
      <c r="D767" s="5">
        <f>C767</f>
        <v>0</v>
      </c>
      <c r="E767" s="5">
        <f>D767</f>
        <v>0</v>
      </c>
    </row>
    <row r="768" spans="1:5" hidden="1" outlineLevel="1">
      <c r="A768" s="213" t="s">
        <v>823</v>
      </c>
      <c r="B768" s="21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819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822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821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213" t="s">
        <v>820</v>
      </c>
      <c r="B772" s="21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819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818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817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816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815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213" t="s">
        <v>814</v>
      </c>
      <c r="B778" s="214"/>
      <c r="C778" s="31">
        <v>5032.5510000000004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813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255" zoomScaleNormal="100" workbookViewId="0">
      <selection activeCell="A256" sqref="A256:C256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29" t="s">
        <v>30</v>
      </c>
      <c r="B1" s="229"/>
      <c r="C1" s="229"/>
      <c r="D1" s="160" t="s">
        <v>850</v>
      </c>
      <c r="E1" s="160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237" t="s">
        <v>60</v>
      </c>
      <c r="B2" s="237"/>
      <c r="C2" s="26">
        <f>C3+C67</f>
        <v>880000</v>
      </c>
      <c r="D2" s="26">
        <f>D3+D67</f>
        <v>880000</v>
      </c>
      <c r="E2" s="26">
        <f>E3+E67</f>
        <v>880000</v>
      </c>
      <c r="G2" s="39" t="s">
        <v>60</v>
      </c>
      <c r="H2" s="41"/>
      <c r="I2" s="42"/>
      <c r="J2" s="40" t="b">
        <f>AND(H2=I2)</f>
        <v>1</v>
      </c>
    </row>
    <row r="3" spans="1:14">
      <c r="A3" s="234" t="s">
        <v>575</v>
      </c>
      <c r="B3" s="234"/>
      <c r="C3" s="23">
        <f>C4+C11+C38+C61</f>
        <v>268400</v>
      </c>
      <c r="D3" s="23">
        <f>D4+D11+D38+D61</f>
        <v>268400</v>
      </c>
      <c r="E3" s="23">
        <f>E4+E11+E38+E61</f>
        <v>268400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30" t="s">
        <v>121</v>
      </c>
      <c r="B4" s="231"/>
      <c r="C4" s="21">
        <f>SUM(C5:C10)</f>
        <v>154400</v>
      </c>
      <c r="D4" s="21">
        <f>SUM(D5:D10)</f>
        <v>154400</v>
      </c>
      <c r="E4" s="21">
        <f>SUM(E5:E10)</f>
        <v>154400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83000</v>
      </c>
      <c r="D5" s="2">
        <f>C5</f>
        <v>83000</v>
      </c>
      <c r="E5" s="2">
        <f>D5</f>
        <v>83000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6000</v>
      </c>
      <c r="D6" s="2">
        <f t="shared" ref="D6:E10" si="0">C6</f>
        <v>6000</v>
      </c>
      <c r="E6" s="2">
        <f t="shared" si="0"/>
        <v>6000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0"/>
        <v>30000</v>
      </c>
      <c r="E7" s="2">
        <f t="shared" si="0"/>
        <v>30000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35000</v>
      </c>
      <c r="D8" s="2">
        <f t="shared" si="0"/>
        <v>35000</v>
      </c>
      <c r="E8" s="2">
        <f t="shared" si="0"/>
        <v>35000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120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30" t="s">
        <v>122</v>
      </c>
      <c r="B11" s="231"/>
      <c r="C11" s="21">
        <f>SUM(C12:C37)</f>
        <v>55000</v>
      </c>
      <c r="D11" s="21">
        <f>SUM(D12:D37)</f>
        <v>55000</v>
      </c>
      <c r="E11" s="21">
        <f>SUM(E12:E37)</f>
        <v>55000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27200</v>
      </c>
      <c r="D12" s="2">
        <f>C12</f>
        <v>27200</v>
      </c>
      <c r="E12" s="2">
        <f>D12</f>
        <v>27200</v>
      </c>
    </row>
    <row r="13" spans="1:14" hidden="1" outlineLevel="1">
      <c r="A13" s="3">
        <v>2102</v>
      </c>
      <c r="B13" s="1" t="s">
        <v>123</v>
      </c>
      <c r="C13" s="2">
        <v>6500</v>
      </c>
      <c r="D13" s="2">
        <f t="shared" ref="D13:E28" si="1">C13</f>
        <v>6500</v>
      </c>
      <c r="E13" s="2">
        <f t="shared" si="1"/>
        <v>6500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124</v>
      </c>
      <c r="C15" s="2">
        <v>2300</v>
      </c>
      <c r="D15" s="2">
        <f t="shared" si="1"/>
        <v>2300</v>
      </c>
      <c r="E15" s="2">
        <f t="shared" si="1"/>
        <v>2300</v>
      </c>
    </row>
    <row r="16" spans="1:14" hidden="1" outlineLevel="1">
      <c r="A16" s="3">
        <v>2201</v>
      </c>
      <c r="B16" s="1" t="s">
        <v>125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126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127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128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129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130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131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132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133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134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135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136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137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138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139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140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hidden="1" outlineLevel="1">
      <c r="A33" s="3">
        <v>2403</v>
      </c>
      <c r="B33" s="1" t="s">
        <v>141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hidden="1" outlineLevel="1">
      <c r="A37" s="3">
        <v>2499</v>
      </c>
      <c r="B37" s="1" t="s">
        <v>10</v>
      </c>
      <c r="C37" s="15">
        <v>7000</v>
      </c>
      <c r="D37" s="2">
        <f t="shared" si="2"/>
        <v>7000</v>
      </c>
      <c r="E37" s="2">
        <f t="shared" si="2"/>
        <v>7000</v>
      </c>
    </row>
    <row r="38" spans="1:10" collapsed="1">
      <c r="A38" s="230" t="s">
        <v>142</v>
      </c>
      <c r="B38" s="231"/>
      <c r="C38" s="21">
        <f>SUM(C39:C60)</f>
        <v>59000</v>
      </c>
      <c r="D38" s="21">
        <f>SUM(D39:D60)</f>
        <v>59000</v>
      </c>
      <c r="E38" s="21">
        <f>SUM(E39:E60)</f>
        <v>59000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4300</v>
      </c>
      <c r="D39" s="2">
        <f>C39</f>
        <v>4300</v>
      </c>
      <c r="E39" s="2">
        <f>D39</f>
        <v>4300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3"/>
        <v>3500</v>
      </c>
      <c r="E41" s="2">
        <f t="shared" si="3"/>
        <v>3500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hidden="1" outlineLevel="1">
      <c r="A43" s="20">
        <v>3201</v>
      </c>
      <c r="B43" s="20" t="s">
        <v>143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hidden="1" outlineLevel="1">
      <c r="A46" s="20">
        <v>3204</v>
      </c>
      <c r="B46" s="20" t="s">
        <v>144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145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3"/>
        <v>6000</v>
      </c>
      <c r="E48" s="2">
        <f t="shared" si="3"/>
        <v>6000</v>
      </c>
    </row>
    <row r="49" spans="1:10" hidden="1" outlineLevel="1">
      <c r="A49" s="20">
        <v>3207</v>
      </c>
      <c r="B49" s="20" t="s">
        <v>146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147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148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hidden="1" outlineLevel="1">
      <c r="A52" s="20">
        <v>3299</v>
      </c>
      <c r="B52" s="20" t="s">
        <v>149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hidden="1" outlineLevel="1">
      <c r="A55" s="20">
        <v>3303</v>
      </c>
      <c r="B55" s="20" t="s">
        <v>150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151</v>
      </c>
      <c r="C56" s="2">
        <v>35000</v>
      </c>
      <c r="D56" s="2">
        <f t="shared" ref="D56:E60" si="4">C56</f>
        <v>35000</v>
      </c>
      <c r="E56" s="2">
        <f t="shared" si="4"/>
        <v>35000</v>
      </c>
    </row>
    <row r="57" spans="1:10" hidden="1" outlineLevel="1">
      <c r="A57" s="20">
        <v>3304</v>
      </c>
      <c r="B57" s="20" t="s">
        <v>152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153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154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101</v>
      </c>
      <c r="C60" s="2">
        <v>2500</v>
      </c>
      <c r="D60" s="2">
        <f t="shared" si="4"/>
        <v>2500</v>
      </c>
      <c r="E60" s="2">
        <f t="shared" si="4"/>
        <v>2500</v>
      </c>
    </row>
    <row r="61" spans="1:10" collapsed="1">
      <c r="A61" s="230" t="s">
        <v>155</v>
      </c>
      <c r="B61" s="23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102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156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157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103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158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159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34" t="s">
        <v>576</v>
      </c>
      <c r="B67" s="234"/>
      <c r="C67" s="25">
        <f>C97+C68</f>
        <v>611600</v>
      </c>
      <c r="D67" s="25">
        <f>D97+D68</f>
        <v>611600</v>
      </c>
      <c r="E67" s="25">
        <f>E97+E68</f>
        <v>611600</v>
      </c>
      <c r="G67" s="39" t="s">
        <v>59</v>
      </c>
      <c r="H67" s="41"/>
      <c r="I67" s="42"/>
      <c r="J67" s="40" t="b">
        <f>AND(H67=I67)</f>
        <v>1</v>
      </c>
    </row>
    <row r="68" spans="1:10">
      <c r="A68" s="230" t="s">
        <v>160</v>
      </c>
      <c r="B68" s="231"/>
      <c r="C68" s="21">
        <f>SUM(C69:C96)</f>
        <v>40200</v>
      </c>
      <c r="D68" s="21">
        <f>SUM(D69:D96)</f>
        <v>40200</v>
      </c>
      <c r="E68" s="21">
        <f>SUM(E69:E96)</f>
        <v>40200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161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162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163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164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165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166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167</v>
      </c>
      <c r="C76" s="2">
        <v>5000</v>
      </c>
      <c r="D76" s="2">
        <f t="shared" si="6"/>
        <v>5000</v>
      </c>
      <c r="E76" s="2">
        <f t="shared" si="6"/>
        <v>5000</v>
      </c>
    </row>
    <row r="77" spans="1:10" ht="15" hidden="1" customHeight="1" outlineLevel="1">
      <c r="A77" s="3">
        <v>5107</v>
      </c>
      <c r="B77" s="2" t="s">
        <v>168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170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6"/>
        <v>15000</v>
      </c>
      <c r="E79" s="2">
        <f t="shared" si="6"/>
        <v>15000</v>
      </c>
    </row>
    <row r="80" spans="1:10" ht="15" hidden="1" customHeight="1" outlineLevel="1">
      <c r="A80" s="3">
        <v>5202</v>
      </c>
      <c r="B80" s="2" t="s">
        <v>169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171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172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173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174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175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176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177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104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105</v>
      </c>
      <c r="C90" s="2">
        <v>200</v>
      </c>
      <c r="D90" s="2">
        <f t="shared" si="7"/>
        <v>200</v>
      </c>
      <c r="E90" s="2">
        <f t="shared" si="7"/>
        <v>200</v>
      </c>
    </row>
    <row r="91" spans="1:5" ht="15" hidden="1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5" ht="15" hidden="1" customHeight="1" outlineLevel="1">
      <c r="A92" s="3">
        <v>5212</v>
      </c>
      <c r="B92" s="2" t="s">
        <v>178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179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106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180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181</v>
      </c>
      <c r="B97" s="24"/>
      <c r="C97" s="21">
        <f>SUM(C98:C113)</f>
        <v>571400</v>
      </c>
      <c r="D97" s="21">
        <f>SUM(D98:D113)</f>
        <v>571400</v>
      </c>
      <c r="E97" s="21">
        <f>SUM(E98:E113)</f>
        <v>571400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460000</v>
      </c>
      <c r="D98" s="2">
        <f>C98</f>
        <v>460000</v>
      </c>
      <c r="E98" s="2">
        <f>D98</f>
        <v>460000</v>
      </c>
    </row>
    <row r="99" spans="1:10" ht="15" hidden="1" customHeight="1" outlineLevel="1">
      <c r="A99" s="3">
        <v>6002</v>
      </c>
      <c r="B99" s="1" t="s">
        <v>182</v>
      </c>
      <c r="C99" s="2">
        <v>100000</v>
      </c>
      <c r="D99" s="2">
        <f t="shared" ref="D99:E113" si="8">C99</f>
        <v>100000</v>
      </c>
      <c r="E99" s="2">
        <f t="shared" si="8"/>
        <v>100000</v>
      </c>
    </row>
    <row r="100" spans="1:10" ht="15" hidden="1" customHeight="1" outlineLevel="1">
      <c r="A100" s="3">
        <v>6003</v>
      </c>
      <c r="B100" s="1" t="s">
        <v>183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184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185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107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6000</v>
      </c>
      <c r="D106" s="2">
        <f t="shared" si="8"/>
        <v>6000</v>
      </c>
      <c r="E106" s="2">
        <f t="shared" si="8"/>
        <v>6000</v>
      </c>
    </row>
    <row r="107" spans="1:10" hidden="1" outlineLevel="1">
      <c r="A107" s="3">
        <v>6010</v>
      </c>
      <c r="B107" s="1" t="s">
        <v>186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187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188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 hidden="1" outlineLevel="1">
      <c r="A110" s="3">
        <v>6099</v>
      </c>
      <c r="B110" s="1" t="s">
        <v>189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190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191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235" t="s">
        <v>62</v>
      </c>
      <c r="B114" s="236"/>
      <c r="C114" s="26">
        <f>C115+C152+C177</f>
        <v>863700</v>
      </c>
      <c r="D114" s="26">
        <f>D115+D152+D177</f>
        <v>863700</v>
      </c>
      <c r="E114" s="26">
        <f>E115+E152+E177</f>
        <v>863700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32" t="s">
        <v>577</v>
      </c>
      <c r="B115" s="233"/>
      <c r="C115" s="23">
        <f>C116+C135</f>
        <v>358659.299</v>
      </c>
      <c r="D115" s="23">
        <f>D116+D135</f>
        <v>358659.299</v>
      </c>
      <c r="E115" s="23">
        <f>E116+E135</f>
        <v>358659.299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30" t="s">
        <v>192</v>
      </c>
      <c r="B116" s="231"/>
      <c r="C116" s="21">
        <f>C117+C120+C123+C126+C129+C132</f>
        <v>128950</v>
      </c>
      <c r="D116" s="21">
        <f>D117+D120+D123+D126+D129+D132</f>
        <v>128950</v>
      </c>
      <c r="E116" s="21">
        <f>E117+E120+E123+E126+E129+E132</f>
        <v>128950</v>
      </c>
      <c r="G116" s="39" t="s">
        <v>580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193</v>
      </c>
      <c r="C117" s="2">
        <f>C118+C119</f>
        <v>128950</v>
      </c>
      <c r="D117" s="2">
        <f>D118+D119</f>
        <v>128950</v>
      </c>
      <c r="E117" s="2">
        <f>E118+E119</f>
        <v>128950</v>
      </c>
    </row>
    <row r="118" spans="1:10" ht="15" hidden="1" customHeight="1" outlineLevel="2">
      <c r="A118" s="130"/>
      <c r="B118" s="129" t="s">
        <v>852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857</v>
      </c>
      <c r="C119" s="128">
        <v>128950</v>
      </c>
      <c r="D119" s="128">
        <f>C119</f>
        <v>128950</v>
      </c>
      <c r="E119" s="128">
        <f>D119</f>
        <v>128950</v>
      </c>
    </row>
    <row r="120" spans="1:10" ht="15" hidden="1" customHeight="1" outlineLevel="1">
      <c r="A120" s="3">
        <v>7001</v>
      </c>
      <c r="B120" s="1" t="s">
        <v>194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852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857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195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852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857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196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852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857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197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852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857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198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852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857</v>
      </c>
      <c r="C134" s="128"/>
      <c r="D134" s="128">
        <f>C134</f>
        <v>0</v>
      </c>
      <c r="E134" s="128">
        <f>D134</f>
        <v>0</v>
      </c>
    </row>
    <row r="135" spans="1:10" collapsed="1">
      <c r="A135" s="230" t="s">
        <v>199</v>
      </c>
      <c r="B135" s="231"/>
      <c r="C135" s="21">
        <f>C136+C140+C143+C146+C149</f>
        <v>229709.299</v>
      </c>
      <c r="D135" s="21">
        <f>D136+D140+D143+D146+D149</f>
        <v>229709.299</v>
      </c>
      <c r="E135" s="21">
        <f>E136+E140+E143+E146+E149</f>
        <v>229709.299</v>
      </c>
      <c r="G135" s="39" t="s">
        <v>581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200</v>
      </c>
      <c r="C136" s="2">
        <f>C137+C138+C139</f>
        <v>89954.008000000002</v>
      </c>
      <c r="D136" s="2">
        <f>D137+D138+D139</f>
        <v>89954.008000000002</v>
      </c>
      <c r="E136" s="2">
        <f>E137+E138+E139</f>
        <v>89954.008000000002</v>
      </c>
    </row>
    <row r="137" spans="1:10" ht="15" hidden="1" customHeight="1" outlineLevel="2">
      <c r="A137" s="130"/>
      <c r="B137" s="129" t="s">
        <v>852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859</v>
      </c>
      <c r="C138" s="128">
        <v>50418.472999999998</v>
      </c>
      <c r="D138" s="128">
        <f t="shared" ref="D138:E139" si="9">C138</f>
        <v>50418.472999999998</v>
      </c>
      <c r="E138" s="128">
        <f t="shared" si="9"/>
        <v>50418.472999999998</v>
      </c>
    </row>
    <row r="139" spans="1:10" ht="15" hidden="1" customHeight="1" outlineLevel="2">
      <c r="A139" s="130"/>
      <c r="B139" s="129" t="s">
        <v>858</v>
      </c>
      <c r="C139" s="128">
        <v>39535.535000000003</v>
      </c>
      <c r="D139" s="128">
        <f t="shared" si="9"/>
        <v>39535.535000000003</v>
      </c>
      <c r="E139" s="128">
        <f t="shared" si="9"/>
        <v>39535.535000000003</v>
      </c>
    </row>
    <row r="140" spans="1:10" ht="15" hidden="1" customHeight="1" outlineLevel="1">
      <c r="A140" s="3">
        <v>8002</v>
      </c>
      <c r="B140" s="1" t="s">
        <v>201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852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857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202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852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857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203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852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857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204</v>
      </c>
      <c r="C149" s="2">
        <f>C150+C151</f>
        <v>139755.291</v>
      </c>
      <c r="D149" s="2">
        <f>D150+D151</f>
        <v>139755.291</v>
      </c>
      <c r="E149" s="2">
        <f>E150+E151</f>
        <v>139755.291</v>
      </c>
    </row>
    <row r="150" spans="1:10" ht="15" hidden="1" customHeight="1" outlineLevel="2">
      <c r="A150" s="130"/>
      <c r="B150" s="129" t="s">
        <v>852</v>
      </c>
      <c r="C150" s="128">
        <v>139755.291</v>
      </c>
      <c r="D150" s="128">
        <f>C150</f>
        <v>139755.291</v>
      </c>
      <c r="E150" s="128">
        <f>D150</f>
        <v>139755.291</v>
      </c>
    </row>
    <row r="151" spans="1:10" ht="15" hidden="1" customHeight="1" outlineLevel="2">
      <c r="A151" s="130"/>
      <c r="B151" s="129" t="s">
        <v>857</v>
      </c>
      <c r="C151" s="128"/>
      <c r="D151" s="128">
        <f>C151</f>
        <v>0</v>
      </c>
      <c r="E151" s="128">
        <f>D151</f>
        <v>0</v>
      </c>
    </row>
    <row r="152" spans="1:10" collapsed="1">
      <c r="A152" s="232" t="s">
        <v>578</v>
      </c>
      <c r="B152" s="233"/>
      <c r="C152" s="23">
        <f>C153+C163+C170</f>
        <v>495042.35</v>
      </c>
      <c r="D152" s="23">
        <f>D153+D163+D170</f>
        <v>495042.35</v>
      </c>
      <c r="E152" s="23">
        <f>E153+E163+E170</f>
        <v>495042.35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30" t="s">
        <v>205</v>
      </c>
      <c r="B153" s="231"/>
      <c r="C153" s="21">
        <f>C154+C157+C160</f>
        <v>495042.35</v>
      </c>
      <c r="D153" s="21">
        <f>D154+D157+D160</f>
        <v>495042.35</v>
      </c>
      <c r="E153" s="21">
        <f>E154+E157+E160</f>
        <v>495042.35</v>
      </c>
      <c r="G153" s="39" t="s">
        <v>582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206</v>
      </c>
      <c r="C154" s="2">
        <f>C155+C156</f>
        <v>495042.35</v>
      </c>
      <c r="D154" s="2">
        <f>D155+D156</f>
        <v>495042.35</v>
      </c>
      <c r="E154" s="2">
        <f>E155+E156</f>
        <v>495042.35</v>
      </c>
    </row>
    <row r="155" spans="1:10" ht="15" hidden="1" customHeight="1" outlineLevel="2">
      <c r="A155" s="130"/>
      <c r="B155" s="129" t="s">
        <v>852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857</v>
      </c>
      <c r="C156" s="128">
        <v>495042.35</v>
      </c>
      <c r="D156" s="128">
        <f>C156</f>
        <v>495042.35</v>
      </c>
      <c r="E156" s="128">
        <f>D156</f>
        <v>495042.35</v>
      </c>
    </row>
    <row r="157" spans="1:10" ht="15" hidden="1" customHeight="1" outlineLevel="1">
      <c r="A157" s="3">
        <v>9002</v>
      </c>
      <c r="B157" s="1" t="s">
        <v>207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852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857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208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852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857</v>
      </c>
      <c r="C162" s="128"/>
      <c r="D162" s="128">
        <f>C162</f>
        <v>0</v>
      </c>
      <c r="E162" s="128">
        <f>D162</f>
        <v>0</v>
      </c>
    </row>
    <row r="163" spans="1:10" collapsed="1">
      <c r="A163" s="230" t="s">
        <v>209</v>
      </c>
      <c r="B163" s="23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210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852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857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212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852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857</v>
      </c>
      <c r="C169" s="128"/>
      <c r="D169" s="128">
        <f>C169</f>
        <v>0</v>
      </c>
      <c r="E169" s="128">
        <f>D169</f>
        <v>0</v>
      </c>
    </row>
    <row r="170" spans="1:10" collapsed="1">
      <c r="A170" s="230" t="s">
        <v>211</v>
      </c>
      <c r="B170" s="23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583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210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852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857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212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852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857</v>
      </c>
      <c r="C176" s="128"/>
      <c r="D176" s="128">
        <f>C176</f>
        <v>0</v>
      </c>
      <c r="E176" s="128">
        <f>D176</f>
        <v>0</v>
      </c>
    </row>
    <row r="177" spans="1:10" collapsed="1">
      <c r="A177" s="232" t="s">
        <v>579</v>
      </c>
      <c r="B177" s="233"/>
      <c r="C177" s="27">
        <f>C178</f>
        <v>9998.3510000000006</v>
      </c>
      <c r="D177" s="27">
        <f>D178</f>
        <v>9998.3510000000006</v>
      </c>
      <c r="E177" s="27">
        <f>E178</f>
        <v>9998.3510000000006</v>
      </c>
      <c r="G177" s="39" t="s">
        <v>213</v>
      </c>
      <c r="H177" s="41"/>
      <c r="I177" s="42"/>
      <c r="J177" s="40" t="b">
        <f>AND(H177=I177)</f>
        <v>1</v>
      </c>
    </row>
    <row r="178" spans="1:10">
      <c r="A178" s="230" t="s">
        <v>214</v>
      </c>
      <c r="B178" s="231"/>
      <c r="C178" s="21">
        <f>C179+C184+C188+C197+C200+C203+C215+C222+C228+C235+C238+C243+C250</f>
        <v>9998.3510000000006</v>
      </c>
      <c r="D178" s="21">
        <f>D179+D184+D188+D197+D200+D203+D215+D222+D228+D235+D238+D243+D250</f>
        <v>9998.3510000000006</v>
      </c>
      <c r="E178" s="21">
        <f>E179+E184+E188+E197+E200+E203+E215+E222+E228+E235+E238+E243+E250</f>
        <v>9998.3510000000006</v>
      </c>
      <c r="G178" s="39" t="s">
        <v>584</v>
      </c>
      <c r="H178" s="41"/>
      <c r="I178" s="42"/>
      <c r="J178" s="40" t="b">
        <f>AND(H178=I178)</f>
        <v>1</v>
      </c>
    </row>
    <row r="179" spans="1:10" hidden="1" outlineLevel="1">
      <c r="A179" s="227" t="s">
        <v>846</v>
      </c>
      <c r="B179" s="22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854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852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855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852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227" t="s">
        <v>845</v>
      </c>
      <c r="B184" s="22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853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852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844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227" t="s">
        <v>843</v>
      </c>
      <c r="B188" s="22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856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852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842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841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854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852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855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852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227" t="s">
        <v>840</v>
      </c>
      <c r="B197" s="22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855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852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227" t="s">
        <v>839</v>
      </c>
      <c r="B200" s="22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854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852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227" t="s">
        <v>838</v>
      </c>
      <c r="B203" s="228"/>
      <c r="C203" s="2">
        <f>C204+C211+C213+C207</f>
        <v>4965.8</v>
      </c>
      <c r="D203" s="2">
        <f>D204+D211+D213+D207</f>
        <v>4965.8</v>
      </c>
      <c r="E203" s="2">
        <f>E204+E211+E213+E207</f>
        <v>4965.8</v>
      </c>
    </row>
    <row r="204" spans="1:5" hidden="1" outlineLevel="2">
      <c r="A204" s="130">
        <v>1</v>
      </c>
      <c r="B204" s="129" t="s">
        <v>856</v>
      </c>
      <c r="C204" s="128">
        <f>C205+C206</f>
        <v>4965.8</v>
      </c>
      <c r="D204" s="128">
        <f>D205+D206</f>
        <v>4965.8</v>
      </c>
      <c r="E204" s="128">
        <f>E205+E206</f>
        <v>4965.8</v>
      </c>
    </row>
    <row r="205" spans="1:5" hidden="1" outlineLevel="3">
      <c r="A205" s="90"/>
      <c r="B205" s="89" t="s">
        <v>852</v>
      </c>
      <c r="C205" s="127">
        <v>4965.8</v>
      </c>
      <c r="D205" s="127">
        <f>C205</f>
        <v>4965.8</v>
      </c>
      <c r="E205" s="127">
        <f>D205</f>
        <v>4965.8</v>
      </c>
    </row>
    <row r="206" spans="1:5" hidden="1" outlineLevel="3">
      <c r="A206" s="90"/>
      <c r="B206" s="89" t="s">
        <v>836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853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852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835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852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854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852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855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852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227" t="s">
        <v>833</v>
      </c>
      <c r="B215" s="22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853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852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832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818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854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852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227" t="s">
        <v>831</v>
      </c>
      <c r="B222" s="22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853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852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830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829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828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227" t="s">
        <v>827</v>
      </c>
      <c r="B228" s="22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853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852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826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816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854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852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227" t="s">
        <v>825</v>
      </c>
      <c r="B235" s="22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854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852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227" t="s">
        <v>823</v>
      </c>
      <c r="B238" s="22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853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852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822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821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227" t="s">
        <v>820</v>
      </c>
      <c r="B243" s="22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853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852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818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817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816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815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227" t="s">
        <v>814</v>
      </c>
      <c r="B250" s="228"/>
      <c r="C250" s="2">
        <f>C251+C252</f>
        <v>5032.5510000000004</v>
      </c>
      <c r="D250" s="2">
        <f>D251+D252</f>
        <v>5032.5510000000004</v>
      </c>
      <c r="E250" s="2">
        <f>E251+E252</f>
        <v>5032.5510000000004</v>
      </c>
    </row>
    <row r="251" spans="1:10" hidden="1" outlineLevel="3">
      <c r="A251" s="90"/>
      <c r="B251" s="89" t="s">
        <v>852</v>
      </c>
      <c r="C251" s="127">
        <v>5032.5510000000004</v>
      </c>
      <c r="D251" s="127">
        <f>C251</f>
        <v>5032.5510000000004</v>
      </c>
      <c r="E251" s="127">
        <f>D251</f>
        <v>5032.5510000000004</v>
      </c>
    </row>
    <row r="252" spans="1:10" hidden="1" outlineLevel="3">
      <c r="A252" s="90"/>
      <c r="B252" s="89" t="s">
        <v>851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229" t="s">
        <v>67</v>
      </c>
      <c r="B256" s="229"/>
      <c r="C256" s="229"/>
      <c r="D256" s="160" t="s">
        <v>850</v>
      </c>
      <c r="E256" s="160" t="s">
        <v>849</v>
      </c>
      <c r="G256" s="47" t="s">
        <v>586</v>
      </c>
      <c r="H256" s="48"/>
      <c r="I256" s="49"/>
      <c r="J256" s="50" t="b">
        <f>AND(H256=I256)</f>
        <v>1</v>
      </c>
    </row>
    <row r="257" spans="1:10">
      <c r="A257" s="221" t="s">
        <v>60</v>
      </c>
      <c r="B257" s="222"/>
      <c r="C257" s="37">
        <f>C258+C551</f>
        <v>798000</v>
      </c>
      <c r="D257" s="37">
        <f>D258+D551</f>
        <v>19627000</v>
      </c>
      <c r="E257" s="37">
        <f>E258+E551</f>
        <v>19627000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5" t="s">
        <v>263</v>
      </c>
      <c r="B258" s="216"/>
      <c r="C258" s="36">
        <f>C259+C339+C483+C548</f>
        <v>767200</v>
      </c>
      <c r="D258" s="36">
        <f>D259+D339+D483+D548</f>
        <v>19596200</v>
      </c>
      <c r="E258" s="36">
        <f>E259+E339+E483+E548</f>
        <v>19596200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7" t="s">
        <v>264</v>
      </c>
      <c r="B259" s="218"/>
      <c r="C259" s="33">
        <f>C260+C263+C314</f>
        <v>484960</v>
      </c>
      <c r="D259" s="33">
        <f>D260+D263+D314</f>
        <v>484310</v>
      </c>
      <c r="E259" s="33">
        <f>E260+E263+E314</f>
        <v>484310</v>
      </c>
      <c r="G259" s="39" t="s">
        <v>587</v>
      </c>
      <c r="H259" s="41"/>
      <c r="I259" s="42"/>
      <c r="J259" s="40" t="b">
        <f>AND(H259=I259)</f>
        <v>1</v>
      </c>
    </row>
    <row r="260" spans="1:10" hidden="1" outlineLevel="1">
      <c r="A260" s="219" t="s">
        <v>265</v>
      </c>
      <c r="B260" s="22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219" t="s">
        <v>266</v>
      </c>
      <c r="B263" s="220"/>
      <c r="C263" s="32">
        <f>C264+C265+C289+C296+C298+C302+C305+C308+C313</f>
        <v>484000</v>
      </c>
      <c r="D263" s="32">
        <f>D264+D265+D289+D296+D298+D302+D305+D308+D313</f>
        <v>483350</v>
      </c>
      <c r="E263" s="32">
        <f>E264+E265+E289+E296+E298+E302+E305+E308+E313</f>
        <v>483350</v>
      </c>
    </row>
    <row r="264" spans="1:10" hidden="1" outlineLevel="2">
      <c r="A264" s="6">
        <v>1101</v>
      </c>
      <c r="B264" s="4" t="s">
        <v>34</v>
      </c>
      <c r="C264" s="5">
        <v>175100</v>
      </c>
      <c r="D264" s="5">
        <f>C264</f>
        <v>175100</v>
      </c>
      <c r="E264" s="5">
        <f>D264</f>
        <v>175100</v>
      </c>
    </row>
    <row r="265" spans="1:10" hidden="1" outlineLevel="2">
      <c r="A265" s="6">
        <v>1101</v>
      </c>
      <c r="B265" s="4" t="s">
        <v>35</v>
      </c>
      <c r="C265" s="5">
        <v>212501.8</v>
      </c>
      <c r="D265" s="5">
        <f>SUM(D266:D288)</f>
        <v>212501.8</v>
      </c>
      <c r="E265" s="5">
        <f>SUM(E266:E288)</f>
        <v>212501.8</v>
      </c>
    </row>
    <row r="266" spans="1:10" hidden="1" outlineLevel="3">
      <c r="A266" s="29"/>
      <c r="B266" s="28" t="s">
        <v>215</v>
      </c>
      <c r="C266" s="30">
        <v>9421.7999999999993</v>
      </c>
      <c r="D266" s="30">
        <f>C266</f>
        <v>9421.7999999999993</v>
      </c>
      <c r="E266" s="30">
        <f>D266</f>
        <v>9421.7999999999993</v>
      </c>
    </row>
    <row r="267" spans="1:10" hidden="1" outlineLevel="3">
      <c r="A267" s="29"/>
      <c r="B267" s="28" t="s">
        <v>216</v>
      </c>
      <c r="C267" s="30">
        <v>85800</v>
      </c>
      <c r="D267" s="30">
        <f t="shared" ref="D267:E282" si="18">C267</f>
        <v>85800</v>
      </c>
      <c r="E267" s="30">
        <f t="shared" si="18"/>
        <v>85800</v>
      </c>
    </row>
    <row r="268" spans="1:10" hidden="1" outlineLevel="3">
      <c r="A268" s="29"/>
      <c r="B268" s="28" t="s">
        <v>217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218</v>
      </c>
      <c r="C269" s="30">
        <v>780</v>
      </c>
      <c r="D269" s="30">
        <f t="shared" si="18"/>
        <v>780</v>
      </c>
      <c r="E269" s="30">
        <f t="shared" si="18"/>
        <v>780</v>
      </c>
    </row>
    <row r="270" spans="1:10" hidden="1" outlineLevel="3">
      <c r="A270" s="29"/>
      <c r="B270" s="28" t="s">
        <v>219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220</v>
      </c>
      <c r="C271" s="30">
        <v>19000</v>
      </c>
      <c r="D271" s="30">
        <f t="shared" si="18"/>
        <v>19000</v>
      </c>
      <c r="E271" s="30">
        <f t="shared" si="18"/>
        <v>19000</v>
      </c>
    </row>
    <row r="272" spans="1:10" hidden="1" outlineLevel="3">
      <c r="A272" s="29"/>
      <c r="B272" s="28" t="s">
        <v>221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222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223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224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225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226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227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228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229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230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231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232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233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234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235</v>
      </c>
      <c r="C286" s="30">
        <v>87500</v>
      </c>
      <c r="D286" s="30">
        <f t="shared" si="19"/>
        <v>87500</v>
      </c>
      <c r="E286" s="30">
        <f t="shared" si="19"/>
        <v>87500</v>
      </c>
    </row>
    <row r="287" spans="1:5" hidden="1" outlineLevel="3">
      <c r="A287" s="29"/>
      <c r="B287" s="28" t="s">
        <v>236</v>
      </c>
      <c r="C287" s="30">
        <v>10000</v>
      </c>
      <c r="D287" s="30">
        <f t="shared" si="19"/>
        <v>10000</v>
      </c>
      <c r="E287" s="30">
        <f t="shared" si="19"/>
        <v>10000</v>
      </c>
    </row>
    <row r="288" spans="1:5" hidden="1" outlineLevel="3">
      <c r="A288" s="29"/>
      <c r="B288" s="28" t="s">
        <v>237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8300</v>
      </c>
      <c r="D289" s="5">
        <f>SUM(D290:D295)</f>
        <v>8300</v>
      </c>
      <c r="E289" s="5">
        <f>SUM(E290:E295)</f>
        <v>8300</v>
      </c>
    </row>
    <row r="290" spans="1:5" hidden="1" outlineLevel="3">
      <c r="A290" s="29"/>
      <c r="B290" s="28" t="s">
        <v>238</v>
      </c>
      <c r="C290" s="30">
        <v>5500</v>
      </c>
      <c r="D290" s="30">
        <f>C290</f>
        <v>5500</v>
      </c>
      <c r="E290" s="30">
        <f>D290</f>
        <v>5500</v>
      </c>
    </row>
    <row r="291" spans="1:5" hidden="1" outlineLevel="3">
      <c r="A291" s="29"/>
      <c r="B291" s="28" t="s">
        <v>239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240</v>
      </c>
      <c r="C292" s="30">
        <v>1500</v>
      </c>
      <c r="D292" s="30">
        <f t="shared" si="20"/>
        <v>1500</v>
      </c>
      <c r="E292" s="30">
        <f t="shared" si="20"/>
        <v>1500</v>
      </c>
    </row>
    <row r="293" spans="1:5" hidden="1" outlineLevel="3">
      <c r="A293" s="29"/>
      <c r="B293" s="28" t="s">
        <v>241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242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243</v>
      </c>
      <c r="C295" s="30">
        <v>1300</v>
      </c>
      <c r="D295" s="30">
        <f t="shared" si="20"/>
        <v>1300</v>
      </c>
      <c r="E295" s="30">
        <f t="shared" si="20"/>
        <v>1300</v>
      </c>
    </row>
    <row r="296" spans="1:5" hidden="1" outlineLevel="2">
      <c r="A296" s="6">
        <v>1101</v>
      </c>
      <c r="B296" s="4" t="s">
        <v>244</v>
      </c>
      <c r="C296" s="5">
        <v>650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108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12360</v>
      </c>
      <c r="D298" s="5">
        <f>SUM(D299:D301)</f>
        <v>12360</v>
      </c>
      <c r="E298" s="5">
        <f>SUM(E299:E301)</f>
        <v>12360</v>
      </c>
    </row>
    <row r="299" spans="1:5" hidden="1" outlineLevel="3">
      <c r="A299" s="29"/>
      <c r="B299" s="28" t="s">
        <v>245</v>
      </c>
      <c r="C299" s="30">
        <v>5450</v>
      </c>
      <c r="D299" s="30">
        <f>C299</f>
        <v>5450</v>
      </c>
      <c r="E299" s="30">
        <f>D299</f>
        <v>5450</v>
      </c>
    </row>
    <row r="300" spans="1:5" hidden="1" outlineLevel="3">
      <c r="A300" s="29"/>
      <c r="B300" s="28" t="s">
        <v>246</v>
      </c>
      <c r="C300" s="30">
        <v>6910</v>
      </c>
      <c r="D300" s="30">
        <f t="shared" ref="D300:E301" si="21">C300</f>
        <v>6910</v>
      </c>
      <c r="E300" s="30">
        <f t="shared" si="21"/>
        <v>6910</v>
      </c>
    </row>
    <row r="301" spans="1:5" hidden="1" outlineLevel="3">
      <c r="A301" s="29"/>
      <c r="B301" s="28" t="s">
        <v>247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248</v>
      </c>
      <c r="C302" s="5">
        <f>SUM(C303:C304)</f>
        <v>1500</v>
      </c>
      <c r="D302" s="5">
        <f>SUM(D303:D304)</f>
        <v>1500</v>
      </c>
      <c r="E302" s="5">
        <f>SUM(E303:E304)</f>
        <v>1500</v>
      </c>
    </row>
    <row r="303" spans="1:5" hidden="1" outlineLevel="3">
      <c r="A303" s="29"/>
      <c r="B303" s="28" t="s">
        <v>249</v>
      </c>
      <c r="C303" s="30">
        <v>750</v>
      </c>
      <c r="D303" s="30">
        <f>C303</f>
        <v>750</v>
      </c>
      <c r="E303" s="30">
        <f>D303</f>
        <v>750</v>
      </c>
    </row>
    <row r="304" spans="1:5" hidden="1" outlineLevel="3">
      <c r="A304" s="29"/>
      <c r="B304" s="28" t="s">
        <v>250</v>
      </c>
      <c r="C304" s="30">
        <v>750</v>
      </c>
      <c r="D304" s="30">
        <f>C304</f>
        <v>750</v>
      </c>
      <c r="E304" s="30">
        <f>D304</f>
        <v>750</v>
      </c>
    </row>
    <row r="305" spans="1:5" hidden="1" outlineLevel="2">
      <c r="A305" s="6">
        <v>1101</v>
      </c>
      <c r="B305" s="4" t="s">
        <v>38</v>
      </c>
      <c r="C305" s="5">
        <f>SUM(C306:C307)</f>
        <v>5585</v>
      </c>
      <c r="D305" s="5">
        <f>SUM(D306:D307)</f>
        <v>5585</v>
      </c>
      <c r="E305" s="5">
        <f>SUM(E306:E307)</f>
        <v>5585</v>
      </c>
    </row>
    <row r="306" spans="1:5" hidden="1" outlineLevel="3">
      <c r="A306" s="29"/>
      <c r="B306" s="28" t="s">
        <v>251</v>
      </c>
      <c r="C306" s="30">
        <v>3985</v>
      </c>
      <c r="D306" s="30">
        <f>C306</f>
        <v>3985</v>
      </c>
      <c r="E306" s="30">
        <f>D306</f>
        <v>3985</v>
      </c>
    </row>
    <row r="307" spans="1:5" hidden="1" outlineLevel="3">
      <c r="A307" s="29"/>
      <c r="B307" s="28" t="s">
        <v>252</v>
      </c>
      <c r="C307" s="30">
        <v>1600</v>
      </c>
      <c r="D307" s="30">
        <f>C307</f>
        <v>1600</v>
      </c>
      <c r="E307" s="30">
        <f>D307</f>
        <v>1600</v>
      </c>
    </row>
    <row r="308" spans="1:5" hidden="1" outlineLevel="2">
      <c r="A308" s="6">
        <v>1101</v>
      </c>
      <c r="B308" s="4" t="s">
        <v>39</v>
      </c>
      <c r="C308" s="5">
        <f>SUM(C309:C312)</f>
        <v>68003.199999999997</v>
      </c>
      <c r="D308" s="5">
        <f>SUM(D309:D312)</f>
        <v>68003.199999999997</v>
      </c>
      <c r="E308" s="5">
        <f>SUM(E309:E312)</f>
        <v>68003.199999999997</v>
      </c>
    </row>
    <row r="309" spans="1:5" hidden="1" outlineLevel="3">
      <c r="A309" s="29"/>
      <c r="B309" s="28" t="s">
        <v>253</v>
      </c>
      <c r="C309" s="30">
        <v>48352</v>
      </c>
      <c r="D309" s="30">
        <f>C309</f>
        <v>48352</v>
      </c>
      <c r="E309" s="30">
        <f>D309</f>
        <v>48352</v>
      </c>
    </row>
    <row r="310" spans="1:5" hidden="1" outlineLevel="3">
      <c r="A310" s="29"/>
      <c r="B310" s="28" t="s">
        <v>254</v>
      </c>
      <c r="C310" s="30">
        <v>15950.7</v>
      </c>
      <c r="D310" s="30">
        <f t="shared" ref="D310:E312" si="22">C310</f>
        <v>15950.7</v>
      </c>
      <c r="E310" s="30">
        <f t="shared" si="22"/>
        <v>15950.7</v>
      </c>
    </row>
    <row r="311" spans="1:5" hidden="1" outlineLevel="3">
      <c r="A311" s="29"/>
      <c r="B311" s="28" t="s">
        <v>255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256</v>
      </c>
      <c r="C312" s="30">
        <v>3700.5</v>
      </c>
      <c r="D312" s="30">
        <f t="shared" si="22"/>
        <v>3700.5</v>
      </c>
      <c r="E312" s="30">
        <f t="shared" si="22"/>
        <v>3700.5</v>
      </c>
    </row>
    <row r="313" spans="1:5" hidden="1" outlineLevel="2">
      <c r="A313" s="6">
        <v>1101</v>
      </c>
      <c r="B313" s="4" t="s">
        <v>109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219" t="s">
        <v>598</v>
      </c>
      <c r="B314" s="22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257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215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258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245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259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249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250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235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236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260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261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262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251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252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253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254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255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256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450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449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451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217" t="s">
        <v>267</v>
      </c>
      <c r="B339" s="218"/>
      <c r="C339" s="33">
        <f>C340+C444+C482</f>
        <v>228240</v>
      </c>
      <c r="D339" s="33">
        <f>D340+D444+D482</f>
        <v>19057890</v>
      </c>
      <c r="E339" s="33">
        <f>E340+E444+E482</f>
        <v>19057890</v>
      </c>
      <c r="G339" s="39" t="s">
        <v>588</v>
      </c>
      <c r="H339" s="41"/>
      <c r="I339" s="42"/>
      <c r="J339" s="40" t="b">
        <f>AND(H339=I339)</f>
        <v>1</v>
      </c>
    </row>
    <row r="340" spans="1:10" hidden="1" outlineLevel="1">
      <c r="A340" s="219" t="s">
        <v>268</v>
      </c>
      <c r="B340" s="220"/>
      <c r="C340" s="32">
        <f>C341+C342+C343+C344+C347+C348+C353+C356+C357+C362+C367+BG290669+C371+C372+C373+C376+C377+C378+C382+C388+C391+C392+C395+C398+C399+C404+C407+C408+C409+C412+C415+C416+C419+C420+C421+C422+C429+C443</f>
        <v>202740</v>
      </c>
      <c r="D340" s="32">
        <f>D341+D342+D343+D344+D347+D348+D353+D356+D357+D362+D367+BH290669+D371+D372+D373+D376+D377+D378+D382+D388+D391+D392+D395+D398+D399+D404+D407+D408+D409+D412+D415+D416+D419+D420+D421+D422+D429+D443</f>
        <v>19032390</v>
      </c>
      <c r="E340" s="32">
        <f>E341+E342+E343+E344+E347+E348+E353+E356+E357+E362+E367+BI290669+E371+E372+E373+E376+E377+E378+E382+E388+E391+E392+E395+E398+E399+E404+E407+E408+E409+E412+E415+E416+E419+E420+E421+E422+E429+E443</f>
        <v>19032390</v>
      </c>
    </row>
    <row r="341" spans="1:10" hidden="1" outlineLevel="2">
      <c r="A341" s="6">
        <v>2201</v>
      </c>
      <c r="B341" s="34" t="s">
        <v>269</v>
      </c>
      <c r="C341" s="5">
        <v>700</v>
      </c>
      <c r="D341" s="5">
        <f>C341</f>
        <v>700</v>
      </c>
      <c r="E341" s="5">
        <f>D341</f>
        <v>700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 hidden="1" outlineLevel="2">
      <c r="A343" s="6">
        <v>2201</v>
      </c>
      <c r="B343" s="4" t="s">
        <v>41</v>
      </c>
      <c r="C343" s="5">
        <v>60000</v>
      </c>
      <c r="D343" s="5">
        <f t="shared" si="26"/>
        <v>60000</v>
      </c>
      <c r="E343" s="5">
        <f t="shared" si="26"/>
        <v>60000</v>
      </c>
    </row>
    <row r="344" spans="1:10" hidden="1" outlineLevel="2">
      <c r="A344" s="6">
        <v>2201</v>
      </c>
      <c r="B344" s="4" t="s">
        <v>270</v>
      </c>
      <c r="C344" s="5">
        <v>7000</v>
      </c>
      <c r="D344" s="5">
        <f>SUM(D345:D346)</f>
        <v>7000</v>
      </c>
      <c r="E344" s="5">
        <f>SUM(E345:E346)</f>
        <v>7000</v>
      </c>
    </row>
    <row r="345" spans="1:10" hidden="1" outlineLevel="3">
      <c r="A345" s="29"/>
      <c r="B345" s="28" t="s">
        <v>271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hidden="1" outlineLevel="3">
      <c r="A346" s="29"/>
      <c r="B346" s="28" t="s">
        <v>272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 hidden="1" outlineLevel="2">
      <c r="A347" s="6">
        <v>2201</v>
      </c>
      <c r="B347" s="4" t="s">
        <v>273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hidden="1" outlineLevel="2">
      <c r="A348" s="6">
        <v>2201</v>
      </c>
      <c r="B348" s="4" t="s">
        <v>274</v>
      </c>
      <c r="C348" s="5">
        <f>SUM(C349:C352)</f>
        <v>34150</v>
      </c>
      <c r="D348" s="5">
        <f>SUM(D349:D352)</f>
        <v>34150</v>
      </c>
      <c r="E348" s="5">
        <f>SUM(E349:E352)</f>
        <v>34150</v>
      </c>
    </row>
    <row r="349" spans="1:10" hidden="1" outlineLevel="3">
      <c r="A349" s="29"/>
      <c r="B349" s="28" t="s">
        <v>275</v>
      </c>
      <c r="C349" s="30">
        <v>30500</v>
      </c>
      <c r="D349" s="30">
        <f>C349</f>
        <v>30500</v>
      </c>
      <c r="E349" s="30">
        <f>D349</f>
        <v>30500</v>
      </c>
    </row>
    <row r="350" spans="1:10" hidden="1" outlineLevel="3">
      <c r="A350" s="29"/>
      <c r="B350" s="28" t="s">
        <v>276</v>
      </c>
      <c r="C350" s="30"/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277</v>
      </c>
      <c r="C351" s="30">
        <v>3650</v>
      </c>
      <c r="D351" s="30">
        <f t="shared" si="28"/>
        <v>3650</v>
      </c>
      <c r="E351" s="30">
        <f t="shared" si="28"/>
        <v>3650</v>
      </c>
    </row>
    <row r="352" spans="1:10" hidden="1" outlineLevel="3">
      <c r="A352" s="29"/>
      <c r="B352" s="28" t="s">
        <v>278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279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hidden="1" outlineLevel="3">
      <c r="A354" s="29"/>
      <c r="B354" s="28" t="s">
        <v>42</v>
      </c>
      <c r="C354" s="30">
        <v>250</v>
      </c>
      <c r="D354" s="30">
        <f t="shared" ref="D354:E356" si="29">C354</f>
        <v>250</v>
      </c>
      <c r="E354" s="30">
        <f t="shared" si="29"/>
        <v>250</v>
      </c>
    </row>
    <row r="355" spans="1:5" hidden="1" outlineLevel="3">
      <c r="A355" s="29"/>
      <c r="B355" s="28" t="s">
        <v>280</v>
      </c>
      <c r="C355" s="30">
        <v>50</v>
      </c>
      <c r="D355" s="30">
        <f t="shared" si="29"/>
        <v>50</v>
      </c>
      <c r="E355" s="30">
        <f t="shared" si="29"/>
        <v>50</v>
      </c>
    </row>
    <row r="356" spans="1:5" hidden="1" outlineLevel="2">
      <c r="A356" s="6">
        <v>2201</v>
      </c>
      <c r="B356" s="4" t="s">
        <v>281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hidden="1" outlineLevel="2">
      <c r="A357" s="6">
        <v>2201</v>
      </c>
      <c r="B357" s="4" t="s">
        <v>282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hidden="1" outlineLevel="3">
      <c r="A358" s="29"/>
      <c r="B358" s="28" t="s">
        <v>283</v>
      </c>
      <c r="C358" s="30">
        <v>4500</v>
      </c>
      <c r="D358" s="30">
        <f>C358</f>
        <v>4500</v>
      </c>
      <c r="E358" s="30">
        <f>D358</f>
        <v>4500</v>
      </c>
    </row>
    <row r="359" spans="1:5" hidden="1" outlineLevel="3">
      <c r="A359" s="29"/>
      <c r="B359" s="28" t="s">
        <v>284</v>
      </c>
      <c r="C359" s="30">
        <v>500</v>
      </c>
      <c r="D359" s="30">
        <f t="shared" ref="D359:E361" si="30">C359</f>
        <v>500</v>
      </c>
      <c r="E359" s="30">
        <f t="shared" si="30"/>
        <v>500</v>
      </c>
    </row>
    <row r="360" spans="1:5" hidden="1" outlineLevel="3">
      <c r="A360" s="29"/>
      <c r="B360" s="28" t="s">
        <v>285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286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287</v>
      </c>
      <c r="C362" s="5">
        <f>SUM(C363:C366)</f>
        <v>32000</v>
      </c>
      <c r="D362" s="5">
        <f>SUM(D363:D366)</f>
        <v>32000</v>
      </c>
      <c r="E362" s="5">
        <f>SUM(E363:E366)</f>
        <v>32000</v>
      </c>
    </row>
    <row r="363" spans="1:5" hidden="1" outlineLevel="3">
      <c r="A363" s="29"/>
      <c r="B363" s="28" t="s">
        <v>288</v>
      </c>
      <c r="C363" s="30">
        <v>6000</v>
      </c>
      <c r="D363" s="30">
        <f>C363</f>
        <v>6000</v>
      </c>
      <c r="E363" s="30">
        <f>D363</f>
        <v>6000</v>
      </c>
    </row>
    <row r="364" spans="1:5" hidden="1" outlineLevel="3">
      <c r="A364" s="29"/>
      <c r="B364" s="28" t="s">
        <v>289</v>
      </c>
      <c r="C364" s="30">
        <v>25000</v>
      </c>
      <c r="D364" s="30">
        <f t="shared" ref="D364:E366" si="31">C364</f>
        <v>25000</v>
      </c>
      <c r="E364" s="30">
        <f t="shared" si="31"/>
        <v>25000</v>
      </c>
    </row>
    <row r="365" spans="1:5" hidden="1" outlineLevel="3">
      <c r="A365" s="29"/>
      <c r="B365" s="28" t="s">
        <v>290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291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hidden="1" outlineLevel="2" collapsed="1">
      <c r="A368" s="6">
        <v>2201</v>
      </c>
      <c r="B368" s="4" t="s">
        <v>292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293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294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hidden="1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hidden="1" outlineLevel="2" collapsed="1">
      <c r="A373" s="6">
        <v>2201</v>
      </c>
      <c r="B373" s="4" t="s">
        <v>295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296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297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298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hidden="1" outlineLevel="2" collapsed="1">
      <c r="A377" s="6">
        <v>2201</v>
      </c>
      <c r="B377" s="4" t="s">
        <v>299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hidden="1" outlineLevel="2">
      <c r="A378" s="6">
        <v>2201</v>
      </c>
      <c r="B378" s="4" t="s">
        <v>300</v>
      </c>
      <c r="C378" s="5">
        <v>8000</v>
      </c>
      <c r="D378" s="5">
        <f>SUM(D379:D381)</f>
        <v>8000</v>
      </c>
      <c r="E378" s="5">
        <f>SUM(E379:E381)</f>
        <v>8000</v>
      </c>
    </row>
    <row r="379" spans="1:5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</row>
    <row r="380" spans="1:5" hidden="1" outlineLevel="3">
      <c r="A380" s="29"/>
      <c r="B380" s="28" t="s">
        <v>110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111</v>
      </c>
      <c r="C382" s="5">
        <f>SUM(C383:C387)</f>
        <v>3200</v>
      </c>
      <c r="D382" s="5">
        <f>SUM(D383:D387)</f>
        <v>3200</v>
      </c>
      <c r="E382" s="5">
        <f>SUM(E383:E387)</f>
        <v>3200</v>
      </c>
    </row>
    <row r="383" spans="1:5" hidden="1" outlineLevel="3">
      <c r="A383" s="29"/>
      <c r="B383" s="28" t="s">
        <v>301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302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303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304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 hidden="1" outlineLevel="3">
      <c r="A387" s="29"/>
      <c r="B387" s="28" t="s">
        <v>305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306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307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308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309</v>
      </c>
      <c r="C392" s="5">
        <f>SUM(C393:C394)</f>
        <v>8000</v>
      </c>
      <c r="D392" s="5">
        <f>SUM(D393:D394)</f>
        <v>8000</v>
      </c>
      <c r="E392" s="5">
        <f>SUM(E393:E394)</f>
        <v>8000</v>
      </c>
    </row>
    <row r="393" spans="1:5" hidden="1" outlineLevel="3">
      <c r="A393" s="29"/>
      <c r="B393" s="28" t="s">
        <v>310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311</v>
      </c>
      <c r="C394" s="30">
        <v>8000</v>
      </c>
      <c r="D394" s="30">
        <f>C394</f>
        <v>8000</v>
      </c>
      <c r="E394" s="30">
        <f>D394</f>
        <v>8000</v>
      </c>
    </row>
    <row r="395" spans="1:5" hidden="1" outlineLevel="2">
      <c r="A395" s="6">
        <v>2201</v>
      </c>
      <c r="B395" s="4" t="s">
        <v>112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312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313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314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113</v>
      </c>
      <c r="C399" s="5">
        <v>1500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315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316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317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318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319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320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321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322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323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324</v>
      </c>
      <c r="C409" s="5">
        <v>1300</v>
      </c>
      <c r="D409" s="5">
        <f>SUM(D410:D411)</f>
        <v>1300</v>
      </c>
      <c r="E409" s="5">
        <f>SUM(E410:E411)</f>
        <v>1300</v>
      </c>
    </row>
    <row r="410" spans="1:5" hidden="1" outlineLevel="3" collapsed="1">
      <c r="A410" s="29"/>
      <c r="B410" s="28" t="s">
        <v>49</v>
      </c>
      <c r="C410" s="30">
        <v>1300</v>
      </c>
      <c r="D410" s="30">
        <f>C410</f>
        <v>1300</v>
      </c>
      <c r="E410" s="30">
        <f>D410</f>
        <v>1300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114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hidden="1" outlineLevel="3" collapsed="1">
      <c r="A413" s="29"/>
      <c r="B413" s="28" t="s">
        <v>325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hidden="1" outlineLevel="3">
      <c r="A414" s="29"/>
      <c r="B414" s="28" t="s">
        <v>326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115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329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327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328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330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331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hidden="1" outlineLevel="2" collapsed="1">
      <c r="A421" s="6">
        <v>2201</v>
      </c>
      <c r="B421" s="4" t="s">
        <v>332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116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333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334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335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336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337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338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339</v>
      </c>
      <c r="C429" s="5">
        <v>24390</v>
      </c>
      <c r="D429" s="5">
        <f>SUM(D430:D442)</f>
        <v>18855540</v>
      </c>
      <c r="E429" s="5">
        <f>SUM(E430:E442)</f>
        <v>18855540</v>
      </c>
    </row>
    <row r="430" spans="1:5" hidden="1" outlineLevel="3">
      <c r="A430" s="29"/>
      <c r="B430" s="28" t="s">
        <v>340</v>
      </c>
      <c r="C430" s="30">
        <v>2000</v>
      </c>
      <c r="D430" s="30">
        <f>C430</f>
        <v>2000</v>
      </c>
      <c r="E430" s="30">
        <f>D430</f>
        <v>2000</v>
      </c>
    </row>
    <row r="431" spans="1:5" hidden="1" outlineLevel="3">
      <c r="A431" s="29"/>
      <c r="B431" s="28" t="s">
        <v>341</v>
      </c>
      <c r="C431" s="30">
        <v>17694100</v>
      </c>
      <c r="D431" s="30">
        <f t="shared" ref="D431:E442" si="43">C431</f>
        <v>17694100</v>
      </c>
      <c r="E431" s="30">
        <f t="shared" si="43"/>
        <v>17694100</v>
      </c>
    </row>
    <row r="432" spans="1:5" hidden="1" outlineLevel="3">
      <c r="A432" s="29"/>
      <c r="B432" s="28" t="s">
        <v>342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343</v>
      </c>
      <c r="C433" s="30">
        <v>408870</v>
      </c>
      <c r="D433" s="30">
        <f t="shared" si="43"/>
        <v>408870</v>
      </c>
      <c r="E433" s="30">
        <f t="shared" si="43"/>
        <v>408870</v>
      </c>
    </row>
    <row r="434" spans="1:5" hidden="1" outlineLevel="3">
      <c r="A434" s="29"/>
      <c r="B434" s="28" t="s">
        <v>344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345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346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347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348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349</v>
      </c>
      <c r="C439" s="30">
        <v>747030</v>
      </c>
      <c r="D439" s="30">
        <f t="shared" si="43"/>
        <v>747030</v>
      </c>
      <c r="E439" s="30">
        <f t="shared" si="43"/>
        <v>747030</v>
      </c>
    </row>
    <row r="440" spans="1:5" hidden="1" outlineLevel="3">
      <c r="A440" s="29"/>
      <c r="B440" s="28" t="s">
        <v>350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351</v>
      </c>
      <c r="C441" s="30">
        <v>2140</v>
      </c>
      <c r="D441" s="30">
        <f t="shared" si="43"/>
        <v>2140</v>
      </c>
      <c r="E441" s="30">
        <f t="shared" si="43"/>
        <v>2140</v>
      </c>
    </row>
    <row r="442" spans="1:5" hidden="1" outlineLevel="3">
      <c r="A442" s="29"/>
      <c r="B442" s="28" t="s">
        <v>352</v>
      </c>
      <c r="C442" s="30">
        <v>1400</v>
      </c>
      <c r="D442" s="30">
        <f t="shared" si="43"/>
        <v>1400</v>
      </c>
      <c r="E442" s="30">
        <f t="shared" si="43"/>
        <v>1400</v>
      </c>
    </row>
    <row r="443" spans="1:5" ht="15" hidden="1" customHeight="1" outlineLevel="2">
      <c r="A443" s="6">
        <v>2201</v>
      </c>
      <c r="B443" s="4" t="s">
        <v>353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219" t="s">
        <v>354</v>
      </c>
      <c r="B444" s="220"/>
      <c r="C444" s="32">
        <f>C445+C454+C455+C459+C462+C463+C468+C474+C477+C480+C481+C450</f>
        <v>25500</v>
      </c>
      <c r="D444" s="32">
        <f>D445+D454+D455+D459+D462+D463+D468+D474+D477+D480+D481+D450</f>
        <v>25500</v>
      </c>
      <c r="E444" s="32">
        <f>E445+E454+E455+E459+E462+E463+E468+E474+E477+E480+E481+E450</f>
        <v>25500</v>
      </c>
    </row>
    <row r="445" spans="1:5" ht="15" hidden="1" customHeight="1" outlineLevel="2">
      <c r="A445" s="6">
        <v>2202</v>
      </c>
      <c r="B445" s="4" t="s">
        <v>355</v>
      </c>
      <c r="C445" s="5">
        <f>SUM(C446:C449)</f>
        <v>7000</v>
      </c>
      <c r="D445" s="5">
        <f>SUM(D446:D449)</f>
        <v>7000</v>
      </c>
      <c r="E445" s="5">
        <f>SUM(E446:E449)</f>
        <v>7000</v>
      </c>
    </row>
    <row r="446" spans="1:5" ht="15" hidden="1" customHeight="1" outlineLevel="3">
      <c r="A446" s="28"/>
      <c r="B446" s="28" t="s">
        <v>356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357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hidden="1" customHeight="1" outlineLevel="3">
      <c r="A448" s="28"/>
      <c r="B448" s="28" t="s">
        <v>358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359</v>
      </c>
      <c r="C449" s="30">
        <v>6000</v>
      </c>
      <c r="D449" s="30">
        <f t="shared" si="44"/>
        <v>6000</v>
      </c>
      <c r="E449" s="30">
        <f t="shared" si="44"/>
        <v>6000</v>
      </c>
    </row>
    <row r="450" spans="1:5" ht="15" hidden="1" customHeight="1" outlineLevel="2">
      <c r="A450" s="6">
        <v>2202</v>
      </c>
      <c r="B450" s="4" t="s">
        <v>360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361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362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363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16000</v>
      </c>
      <c r="D454" s="5">
        <f>C454</f>
        <v>16000</v>
      </c>
      <c r="E454" s="5">
        <f>D454</f>
        <v>16000</v>
      </c>
    </row>
    <row r="455" spans="1:5" hidden="1" outlineLevel="2">
      <c r="A455" s="6">
        <v>2202</v>
      </c>
      <c r="B455" s="4" t="s">
        <v>117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364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365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358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118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366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367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368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369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370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371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372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373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374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375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376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377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378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379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119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hidden="1" customHeight="1" outlineLevel="3">
      <c r="A475" s="28"/>
      <c r="B475" s="28" t="s">
        <v>380</v>
      </c>
      <c r="C475" s="30">
        <v>1000</v>
      </c>
      <c r="D475" s="30">
        <f>C475</f>
        <v>1000</v>
      </c>
      <c r="E475" s="30">
        <f>D475</f>
        <v>1000</v>
      </c>
    </row>
    <row r="476" spans="1:5" ht="15" hidden="1" customHeight="1" outlineLevel="3">
      <c r="A476" s="28"/>
      <c r="B476" s="28" t="s">
        <v>381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382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hidden="1" customHeight="1" outlineLevel="3">
      <c r="A478" s="28"/>
      <c r="B478" s="28" t="s">
        <v>380</v>
      </c>
      <c r="C478" s="30">
        <v>500</v>
      </c>
      <c r="D478" s="30">
        <f t="shared" ref="D478:E481" si="50">C478</f>
        <v>500</v>
      </c>
      <c r="E478" s="30">
        <f t="shared" si="50"/>
        <v>500</v>
      </c>
    </row>
    <row r="479" spans="1:5" ht="15" hidden="1" customHeight="1" outlineLevel="3">
      <c r="A479" s="28"/>
      <c r="B479" s="28" t="s">
        <v>381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383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hidden="1" outlineLevel="2" collapsed="1">
      <c r="A481" s="6">
        <v>2202</v>
      </c>
      <c r="B481" s="4" t="s">
        <v>384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219" t="s">
        <v>385</v>
      </c>
      <c r="B482" s="220"/>
      <c r="C482" s="32">
        <v>0</v>
      </c>
      <c r="D482" s="32">
        <v>0</v>
      </c>
      <c r="E482" s="32">
        <v>0</v>
      </c>
    </row>
    <row r="483" spans="1:10" collapsed="1">
      <c r="A483" s="225" t="s">
        <v>386</v>
      </c>
      <c r="B483" s="226"/>
      <c r="C483" s="35">
        <f>C484+C504+C510+C523+C529+C539+C509</f>
        <v>47000</v>
      </c>
      <c r="D483" s="35">
        <f>D484+D504+D510+D523+D529+D539+D509</f>
        <v>47000</v>
      </c>
      <c r="E483" s="35">
        <f>E484+E504+E510+E523+E529+E539+E509</f>
        <v>47000</v>
      </c>
      <c r="G483" s="39" t="s">
        <v>589</v>
      </c>
      <c r="H483" s="41"/>
      <c r="I483" s="42"/>
      <c r="J483" s="40" t="b">
        <f>AND(H483=I483)</f>
        <v>1</v>
      </c>
    </row>
    <row r="484" spans="1:10" hidden="1" outlineLevel="1">
      <c r="A484" s="219" t="s">
        <v>387</v>
      </c>
      <c r="B484" s="220"/>
      <c r="C484" s="32">
        <f>C485+C486+C490+C491+C494+C497+C500+C501+C502+C503</f>
        <v>29000</v>
      </c>
      <c r="D484" s="32">
        <f>D485+D486+D490+D491+D494+D497+D500+D501+D502+D503</f>
        <v>29000</v>
      </c>
      <c r="E484" s="32">
        <f>E485+E486+E490+E491+E494+E497+E500+E501+E502+E503</f>
        <v>29000</v>
      </c>
    </row>
    <row r="485" spans="1:10" hidden="1" outlineLevel="2">
      <c r="A485" s="6">
        <v>3302</v>
      </c>
      <c r="B485" s="4" t="s">
        <v>388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389</v>
      </c>
      <c r="C486" s="5">
        <v>5000</v>
      </c>
      <c r="D486" s="5">
        <f>SUM(D487:D489)</f>
        <v>5000</v>
      </c>
      <c r="E486" s="5">
        <f>SUM(E487:E489)</f>
        <v>5000</v>
      </c>
    </row>
    <row r="487" spans="1:10" ht="15" hidden="1" customHeight="1" outlineLevel="3">
      <c r="A487" s="28"/>
      <c r="B487" s="28" t="s">
        <v>390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391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hidden="1" customHeight="1" outlineLevel="3">
      <c r="A489" s="28"/>
      <c r="B489" s="28" t="s">
        <v>392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393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394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395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396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397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398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399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400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401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402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403</v>
      </c>
      <c r="C500" s="5">
        <v>12000</v>
      </c>
      <c r="D500" s="5">
        <f t="shared" si="52"/>
        <v>12000</v>
      </c>
      <c r="E500" s="5">
        <f t="shared" si="52"/>
        <v>12000</v>
      </c>
    </row>
    <row r="501" spans="1:12" hidden="1" outlineLevel="2">
      <c r="A501" s="6">
        <v>3302</v>
      </c>
      <c r="B501" s="4" t="s">
        <v>404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405</v>
      </c>
      <c r="C502" s="5">
        <v>12000</v>
      </c>
      <c r="D502" s="5">
        <f t="shared" si="52"/>
        <v>12000</v>
      </c>
      <c r="E502" s="5">
        <f t="shared" si="52"/>
        <v>12000</v>
      </c>
    </row>
    <row r="503" spans="1:12" hidden="1" outlineLevel="2">
      <c r="A503" s="6">
        <v>3302</v>
      </c>
      <c r="B503" s="4" t="s">
        <v>406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219" t="s">
        <v>407</v>
      </c>
      <c r="B504" s="22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408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409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410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406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219" t="s">
        <v>943</v>
      </c>
      <c r="B509" s="22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219" t="s">
        <v>411</v>
      </c>
      <c r="B510" s="220"/>
      <c r="C510" s="32">
        <f>C511+C512+C513+C514+C518+C519+C520+C521+C522</f>
        <v>18000</v>
      </c>
      <c r="D510" s="32">
        <f>D511+D512+D513+D514+D518+D519+D520+D521+D522</f>
        <v>18000</v>
      </c>
      <c r="E510" s="32">
        <f>E511+E512+E513+E514+E518+E519+E520+E521+E522</f>
        <v>18000</v>
      </c>
      <c r="F510" s="51"/>
      <c r="L510" s="51"/>
    </row>
    <row r="511" spans="1:12" hidden="1" outlineLevel="2" collapsed="1">
      <c r="A511" s="6">
        <v>3305</v>
      </c>
      <c r="B511" s="4" t="s">
        <v>412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413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414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415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416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417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418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419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420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hidden="1" outlineLevel="2">
      <c r="A520" s="6">
        <v>3305</v>
      </c>
      <c r="B520" s="4" t="s">
        <v>421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422</v>
      </c>
      <c r="C521" s="5">
        <v>13500</v>
      </c>
      <c r="D521" s="5">
        <f t="shared" si="55"/>
        <v>13500</v>
      </c>
      <c r="E521" s="5">
        <f t="shared" si="55"/>
        <v>13500</v>
      </c>
    </row>
    <row r="522" spans="1:5" hidden="1" outlineLevel="2">
      <c r="A522" s="6">
        <v>3305</v>
      </c>
      <c r="B522" s="4" t="s">
        <v>406</v>
      </c>
      <c r="C522" s="5">
        <v>4000</v>
      </c>
      <c r="D522" s="5">
        <f t="shared" si="55"/>
        <v>4000</v>
      </c>
      <c r="E522" s="5">
        <f t="shared" si="55"/>
        <v>4000</v>
      </c>
    </row>
    <row r="523" spans="1:5" hidden="1" outlineLevel="1">
      <c r="A523" s="219" t="s">
        <v>423</v>
      </c>
      <c r="B523" s="22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424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425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426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427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428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219" t="s">
        <v>429</v>
      </c>
      <c r="B529" s="22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430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431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415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432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433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434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435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436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437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219" t="s">
        <v>438</v>
      </c>
      <c r="B539" s="22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440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441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439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443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444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445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223" t="s">
        <v>446</v>
      </c>
      <c r="B548" s="224"/>
      <c r="C548" s="35">
        <f>C549+C550</f>
        <v>7000</v>
      </c>
      <c r="D548" s="35">
        <f>D549+D550</f>
        <v>7000</v>
      </c>
      <c r="E548" s="35">
        <f>E549+E550</f>
        <v>7000</v>
      </c>
      <c r="G548" s="39" t="s">
        <v>590</v>
      </c>
      <c r="H548" s="41"/>
      <c r="I548" s="42"/>
      <c r="J548" s="40" t="b">
        <f>AND(H548=I548)</f>
        <v>1</v>
      </c>
    </row>
    <row r="549" spans="1:10" hidden="1" outlineLevel="1">
      <c r="A549" s="219" t="s">
        <v>447</v>
      </c>
      <c r="B549" s="220"/>
      <c r="C549" s="32"/>
      <c r="D549" s="32">
        <f>C549</f>
        <v>0</v>
      </c>
      <c r="E549" s="32">
        <f>D549</f>
        <v>0</v>
      </c>
    </row>
    <row r="550" spans="1:10" hidden="1" outlineLevel="1">
      <c r="A550" s="219" t="s">
        <v>448</v>
      </c>
      <c r="B550" s="220"/>
      <c r="C550" s="32">
        <v>7000</v>
      </c>
      <c r="D550" s="32">
        <f>C550</f>
        <v>7000</v>
      </c>
      <c r="E550" s="32">
        <f>D550</f>
        <v>7000</v>
      </c>
    </row>
    <row r="551" spans="1:10" collapsed="1">
      <c r="A551" s="215" t="s">
        <v>452</v>
      </c>
      <c r="B551" s="216"/>
      <c r="C551" s="36">
        <f>C552</f>
        <v>30800</v>
      </c>
      <c r="D551" s="36">
        <f>D552</f>
        <v>30800</v>
      </c>
      <c r="E551" s="36">
        <f>E552</f>
        <v>30800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217" t="s">
        <v>453</v>
      </c>
      <c r="B552" s="218"/>
      <c r="C552" s="33">
        <f>C553+C557</f>
        <v>30800</v>
      </c>
      <c r="D552" s="33">
        <f>D553+D557</f>
        <v>30800</v>
      </c>
      <c r="E552" s="33">
        <f>E553+E557</f>
        <v>30800</v>
      </c>
      <c r="G552" s="39" t="s">
        <v>591</v>
      </c>
      <c r="H552" s="41"/>
      <c r="I552" s="42"/>
      <c r="J552" s="40" t="b">
        <f>AND(H552=I552)</f>
        <v>1</v>
      </c>
    </row>
    <row r="553" spans="1:10" hidden="1" outlineLevel="1">
      <c r="A553" s="219" t="s">
        <v>454</v>
      </c>
      <c r="B553" s="220"/>
      <c r="C553" s="32">
        <f>SUM(C554:C556)</f>
        <v>30800</v>
      </c>
      <c r="D553" s="32">
        <f>SUM(D554:D556)</f>
        <v>30800</v>
      </c>
      <c r="E553" s="32">
        <f>SUM(E554:E556)</f>
        <v>30800</v>
      </c>
    </row>
    <row r="554" spans="1:10" hidden="1" outlineLevel="2" collapsed="1">
      <c r="A554" s="6">
        <v>5500</v>
      </c>
      <c r="B554" s="4" t="s">
        <v>455</v>
      </c>
      <c r="C554" s="5">
        <v>30800</v>
      </c>
      <c r="D554" s="5">
        <f t="shared" ref="D554:E556" si="59">C554</f>
        <v>30800</v>
      </c>
      <c r="E554" s="5">
        <f t="shared" si="59"/>
        <v>30800</v>
      </c>
    </row>
    <row r="555" spans="1:10" hidden="1" outlineLevel="2" collapsed="1">
      <c r="A555" s="6">
        <v>5500</v>
      </c>
      <c r="B555" s="4" t="s">
        <v>456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457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219" t="s">
        <v>458</v>
      </c>
      <c r="B557" s="22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459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460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221" t="s">
        <v>62</v>
      </c>
      <c r="B560" s="222"/>
      <c r="C560" s="37">
        <f>C561+C717+C726</f>
        <v>945700</v>
      </c>
      <c r="D560" s="37">
        <f>D561+D717+D726</f>
        <v>945700</v>
      </c>
      <c r="E560" s="37">
        <f>E561+E717+E726</f>
        <v>945700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215" t="s">
        <v>461</v>
      </c>
      <c r="B561" s="216"/>
      <c r="C561" s="36">
        <f>C562+C639+C643+C646</f>
        <v>878201.64899999998</v>
      </c>
      <c r="D561" s="36">
        <f>D562+D639+D643+D646</f>
        <v>878201.64899999998</v>
      </c>
      <c r="E561" s="36">
        <f>E562+E639+E643+E646</f>
        <v>878201.64899999998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217" t="s">
        <v>462</v>
      </c>
      <c r="B562" s="218"/>
      <c r="C562" s="38">
        <f>C563+C568+C569+C570+C577+C578+C582+C585+C586+C587+C588+C593+C596+C600+C604+C611+C617+C629</f>
        <v>868201.64899999998</v>
      </c>
      <c r="D562" s="38">
        <f>D563+D568+D569+D570+D577+D578+D582+D585+D586+D587+D588+D593+D596+D600+D604+D611+D617+D629</f>
        <v>868201.64899999998</v>
      </c>
      <c r="E562" s="38">
        <f>E563+E568+E569+E570+E577+E578+E582+E585+E586+E587+E588+E593+E596+E600+E604+E611+E617+E629</f>
        <v>868201.64899999998</v>
      </c>
      <c r="G562" s="39" t="s">
        <v>592</v>
      </c>
      <c r="H562" s="41"/>
      <c r="I562" s="42"/>
      <c r="J562" s="40" t="b">
        <f>AND(H562=I562)</f>
        <v>1</v>
      </c>
    </row>
    <row r="563" spans="1:10" hidden="1" outlineLevel="1">
      <c r="A563" s="219" t="s">
        <v>463</v>
      </c>
      <c r="B563" s="220"/>
      <c r="C563" s="32">
        <f>SUM(C564:C567)</f>
        <v>23382</v>
      </c>
      <c r="D563" s="32">
        <f>SUM(D564:D567)</f>
        <v>23382</v>
      </c>
      <c r="E563" s="32">
        <f>SUM(E564:E567)</f>
        <v>23382</v>
      </c>
    </row>
    <row r="564" spans="1:10" hidden="1" outlineLevel="2">
      <c r="A564" s="7">
        <v>6600</v>
      </c>
      <c r="B564" s="4" t="s">
        <v>465</v>
      </c>
      <c r="C564" s="5">
        <v>15000</v>
      </c>
      <c r="D564" s="5">
        <f>C564</f>
        <v>15000</v>
      </c>
      <c r="E564" s="5">
        <f>D564</f>
        <v>15000</v>
      </c>
    </row>
    <row r="565" spans="1:10" hidden="1" outlineLevel="2">
      <c r="A565" s="7">
        <v>6600</v>
      </c>
      <c r="B565" s="4" t="s">
        <v>466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467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468</v>
      </c>
      <c r="C567" s="5">
        <v>8382</v>
      </c>
      <c r="D567" s="5">
        <f t="shared" si="60"/>
        <v>8382</v>
      </c>
      <c r="E567" s="5">
        <f t="shared" si="60"/>
        <v>8382</v>
      </c>
    </row>
    <row r="568" spans="1:10" hidden="1" outlineLevel="1">
      <c r="A568" s="219" t="s">
        <v>464</v>
      </c>
      <c r="B568" s="22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219" t="s">
        <v>469</v>
      </c>
      <c r="B569" s="22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219" t="s">
        <v>470</v>
      </c>
      <c r="B570" s="220"/>
      <c r="C570" s="32">
        <f>SUM(C571:C576)</f>
        <v>108327.299</v>
      </c>
      <c r="D570" s="32">
        <f>SUM(D571:D576)</f>
        <v>108327.299</v>
      </c>
      <c r="E570" s="32">
        <f>SUM(E571:E576)</f>
        <v>108327.299</v>
      </c>
    </row>
    <row r="571" spans="1:10" hidden="1" outlineLevel="2">
      <c r="A571" s="7">
        <v>6603</v>
      </c>
      <c r="B571" s="4" t="s">
        <v>471</v>
      </c>
      <c r="C571" s="5">
        <v>96000</v>
      </c>
      <c r="D571" s="5">
        <f>C571</f>
        <v>96000</v>
      </c>
      <c r="E571" s="5">
        <f>D571</f>
        <v>96000</v>
      </c>
    </row>
    <row r="572" spans="1:10" hidden="1" outlineLevel="2">
      <c r="A572" s="7">
        <v>6603</v>
      </c>
      <c r="B572" s="4" t="s">
        <v>472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473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474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475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476</v>
      </c>
      <c r="C576" s="5">
        <v>12327.299000000001</v>
      </c>
      <c r="D576" s="5">
        <f t="shared" si="61"/>
        <v>12327.299000000001</v>
      </c>
      <c r="E576" s="5">
        <f t="shared" si="61"/>
        <v>12327.299000000001</v>
      </c>
    </row>
    <row r="577" spans="1:5" hidden="1" outlineLevel="1">
      <c r="A577" s="219" t="s">
        <v>477</v>
      </c>
      <c r="B577" s="22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219" t="s">
        <v>478</v>
      </c>
      <c r="B578" s="22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479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480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481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219" t="s">
        <v>482</v>
      </c>
      <c r="B582" s="220"/>
      <c r="C582" s="32">
        <f>SUM(C583:C584)</f>
        <v>9300</v>
      </c>
      <c r="D582" s="32">
        <f>SUM(D583:D584)</f>
        <v>9300</v>
      </c>
      <c r="E582" s="32">
        <f>SUM(E583:E584)</f>
        <v>9300</v>
      </c>
    </row>
    <row r="583" spans="1:5" hidden="1" outlineLevel="2">
      <c r="A583" s="7">
        <v>6606</v>
      </c>
      <c r="B583" s="4" t="s">
        <v>483</v>
      </c>
      <c r="C583" s="5">
        <v>9300</v>
      </c>
      <c r="D583" s="5">
        <f t="shared" ref="D583:E587" si="63">C583</f>
        <v>9300</v>
      </c>
      <c r="E583" s="5">
        <f t="shared" si="63"/>
        <v>9300</v>
      </c>
    </row>
    <row r="584" spans="1:5" hidden="1" outlineLevel="2">
      <c r="A584" s="7">
        <v>6606</v>
      </c>
      <c r="B584" s="4" t="s">
        <v>484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219" t="s">
        <v>485</v>
      </c>
      <c r="B585" s="22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219" t="s">
        <v>486</v>
      </c>
      <c r="B586" s="220"/>
      <c r="C586" s="31">
        <v>40000</v>
      </c>
      <c r="D586" s="32">
        <f t="shared" si="63"/>
        <v>40000</v>
      </c>
      <c r="E586" s="32">
        <f t="shared" si="63"/>
        <v>40000</v>
      </c>
    </row>
    <row r="587" spans="1:5" hidden="1" outlineLevel="1" collapsed="1">
      <c r="A587" s="219" t="s">
        <v>487</v>
      </c>
      <c r="B587" s="22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219" t="s">
        <v>488</v>
      </c>
      <c r="B588" s="220"/>
      <c r="C588" s="32">
        <f>SUM(C589:C592)</f>
        <v>45596.15</v>
      </c>
      <c r="D588" s="32">
        <f>SUM(D589:D592)</f>
        <v>45596.15</v>
      </c>
      <c r="E588" s="32">
        <f>SUM(E589:E592)</f>
        <v>45596.15</v>
      </c>
    </row>
    <row r="589" spans="1:5" hidden="1" outlineLevel="2">
      <c r="A589" s="7">
        <v>6610</v>
      </c>
      <c r="B589" s="4" t="s">
        <v>489</v>
      </c>
      <c r="C589" s="5">
        <v>45596.15</v>
      </c>
      <c r="D589" s="5">
        <f>C589</f>
        <v>45596.15</v>
      </c>
      <c r="E589" s="5">
        <f>D589</f>
        <v>45596.15</v>
      </c>
    </row>
    <row r="590" spans="1:5" hidden="1" outlineLevel="2">
      <c r="A590" s="7">
        <v>6610</v>
      </c>
      <c r="B590" s="4" t="s">
        <v>490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491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492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219" t="s">
        <v>495</v>
      </c>
      <c r="B593" s="22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493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494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219" t="s">
        <v>499</v>
      </c>
      <c r="B596" s="22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496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497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498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219" t="s">
        <v>500</v>
      </c>
      <c r="B600" s="220"/>
      <c r="C600" s="32">
        <f>SUM(C601:C603)</f>
        <v>614096.19999999995</v>
      </c>
      <c r="D600" s="32">
        <f>SUM(D601:D603)</f>
        <v>614096.19999999995</v>
      </c>
      <c r="E600" s="32">
        <f>SUM(E601:E603)</f>
        <v>614096.19999999995</v>
      </c>
    </row>
    <row r="601" spans="1:5" hidden="1" outlineLevel="2">
      <c r="A601" s="7">
        <v>6613</v>
      </c>
      <c r="B601" s="4" t="s">
        <v>501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502</v>
      </c>
      <c r="C602" s="5">
        <v>598096.19999999995</v>
      </c>
      <c r="D602" s="5">
        <f t="shared" si="66"/>
        <v>598096.19999999995</v>
      </c>
      <c r="E602" s="5">
        <f t="shared" si="66"/>
        <v>598096.19999999995</v>
      </c>
    </row>
    <row r="603" spans="1:5" hidden="1" outlineLevel="2">
      <c r="A603" s="7">
        <v>6613</v>
      </c>
      <c r="B603" s="4" t="s">
        <v>498</v>
      </c>
      <c r="C603" s="5">
        <v>16000</v>
      </c>
      <c r="D603" s="5">
        <f t="shared" si="66"/>
        <v>16000</v>
      </c>
      <c r="E603" s="5">
        <f t="shared" si="66"/>
        <v>16000</v>
      </c>
    </row>
    <row r="604" spans="1:5" hidden="1" outlineLevel="1">
      <c r="A604" s="219" t="s">
        <v>503</v>
      </c>
      <c r="B604" s="220"/>
      <c r="C604" s="32">
        <f>SUM(C605:C610)</f>
        <v>5000</v>
      </c>
      <c r="D604" s="32">
        <f>SUM(D605:D610)</f>
        <v>5000</v>
      </c>
      <c r="E604" s="32">
        <f>SUM(E605:E610)</f>
        <v>5000</v>
      </c>
    </row>
    <row r="605" spans="1:5" hidden="1" outlineLevel="2">
      <c r="A605" s="7">
        <v>6614</v>
      </c>
      <c r="B605" s="4" t="s">
        <v>504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505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506</v>
      </c>
      <c r="C607" s="5">
        <v>5000</v>
      </c>
      <c r="D607" s="5">
        <f t="shared" si="67"/>
        <v>5000</v>
      </c>
      <c r="E607" s="5">
        <f t="shared" si="67"/>
        <v>5000</v>
      </c>
    </row>
    <row r="608" spans="1:5" hidden="1" outlineLevel="2">
      <c r="A608" s="7">
        <v>6614</v>
      </c>
      <c r="B608" s="4" t="s">
        <v>507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508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509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219" t="s">
        <v>510</v>
      </c>
      <c r="B611" s="220"/>
      <c r="C611" s="32">
        <f>SUM(C612:C616)</f>
        <v>7500</v>
      </c>
      <c r="D611" s="32">
        <f>SUM(D612:D616)</f>
        <v>7500</v>
      </c>
      <c r="E611" s="32">
        <f>SUM(E612:E616)</f>
        <v>7500</v>
      </c>
    </row>
    <row r="612" spans="1:5" hidden="1" outlineLevel="2">
      <c r="A612" s="7">
        <v>6615</v>
      </c>
      <c r="B612" s="4" t="s">
        <v>511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512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513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514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515</v>
      </c>
      <c r="C616" s="5">
        <v>7500</v>
      </c>
      <c r="D616" s="5">
        <f t="shared" si="68"/>
        <v>7500</v>
      </c>
      <c r="E616" s="5">
        <f t="shared" si="68"/>
        <v>7500</v>
      </c>
    </row>
    <row r="617" spans="1:5" hidden="1" outlineLevel="1">
      <c r="A617" s="219" t="s">
        <v>516</v>
      </c>
      <c r="B617" s="220"/>
      <c r="C617" s="32">
        <f>SUM(C618:C628)</f>
        <v>15000</v>
      </c>
      <c r="D617" s="32">
        <f>SUM(D618:D628)</f>
        <v>15000</v>
      </c>
      <c r="E617" s="32">
        <f>SUM(E618:E628)</f>
        <v>15000</v>
      </c>
    </row>
    <row r="618" spans="1:5" hidden="1" outlineLevel="2">
      <c r="A618" s="7">
        <v>6616</v>
      </c>
      <c r="B618" s="4" t="s">
        <v>517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518</v>
      </c>
      <c r="C619" s="5">
        <v>15000</v>
      </c>
      <c r="D619" s="5">
        <f t="shared" ref="D619:E628" si="69">C619</f>
        <v>15000</v>
      </c>
      <c r="E619" s="5">
        <f t="shared" si="69"/>
        <v>15000</v>
      </c>
    </row>
    <row r="620" spans="1:5" hidden="1" outlineLevel="2">
      <c r="A620" s="7">
        <v>6616</v>
      </c>
      <c r="B620" s="4" t="s">
        <v>519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520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521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522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523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524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525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526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527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219" t="s">
        <v>528</v>
      </c>
      <c r="B629" s="22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529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530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531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532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533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534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535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536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537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217" t="s">
        <v>538</v>
      </c>
      <c r="B639" s="21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593</v>
      </c>
      <c r="H639" s="41"/>
      <c r="I639" s="42"/>
      <c r="J639" s="40" t="b">
        <f>AND(H639=I639)</f>
        <v>1</v>
      </c>
    </row>
    <row r="640" spans="1:10" hidden="1" outlineLevel="1">
      <c r="A640" s="219" t="s">
        <v>539</v>
      </c>
      <c r="B640" s="22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219" t="s">
        <v>540</v>
      </c>
      <c r="B641" s="22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219" t="s">
        <v>541</v>
      </c>
      <c r="B642" s="22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217" t="s">
        <v>542</v>
      </c>
      <c r="B643" s="218"/>
      <c r="C643" s="38">
        <f>C644+C645</f>
        <v>10000</v>
      </c>
      <c r="D643" s="38">
        <f>D644+D645</f>
        <v>10000</v>
      </c>
      <c r="E643" s="38">
        <f>E644+E645</f>
        <v>10000</v>
      </c>
      <c r="G643" s="39" t="s">
        <v>594</v>
      </c>
      <c r="H643" s="41"/>
      <c r="I643" s="42"/>
      <c r="J643" s="40" t="b">
        <f>AND(H643=I643)</f>
        <v>1</v>
      </c>
    </row>
    <row r="644" spans="1:10" hidden="1" outlineLevel="1">
      <c r="A644" s="219" t="s">
        <v>543</v>
      </c>
      <c r="B644" s="220"/>
      <c r="C644" s="32">
        <v>10000</v>
      </c>
      <c r="D644" s="32">
        <f>C644</f>
        <v>10000</v>
      </c>
      <c r="E644" s="32">
        <f>D644</f>
        <v>10000</v>
      </c>
    </row>
    <row r="645" spans="1:10" hidden="1" outlineLevel="1">
      <c r="A645" s="219" t="s">
        <v>544</v>
      </c>
      <c r="B645" s="22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217" t="s">
        <v>545</v>
      </c>
      <c r="B646" s="21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595</v>
      </c>
      <c r="H646" s="41"/>
      <c r="I646" s="42"/>
      <c r="J646" s="40" t="b">
        <f>AND(H646=I646)</f>
        <v>1</v>
      </c>
    </row>
    <row r="647" spans="1:10" hidden="1" outlineLevel="1">
      <c r="A647" s="219" t="s">
        <v>546</v>
      </c>
      <c r="B647" s="22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465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466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467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468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219" t="s">
        <v>547</v>
      </c>
      <c r="B652" s="22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219" t="s">
        <v>548</v>
      </c>
      <c r="B653" s="22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219" t="s">
        <v>549</v>
      </c>
      <c r="B654" s="22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471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472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473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474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475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476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219" t="s">
        <v>550</v>
      </c>
      <c r="B661" s="22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219" t="s">
        <v>551</v>
      </c>
      <c r="B662" s="22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479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480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481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219" t="s">
        <v>552</v>
      </c>
      <c r="B666" s="22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483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484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219" t="s">
        <v>553</v>
      </c>
      <c r="B669" s="22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219" t="s">
        <v>554</v>
      </c>
      <c r="B670" s="22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219" t="s">
        <v>555</v>
      </c>
      <c r="B671" s="22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219" t="s">
        <v>556</v>
      </c>
      <c r="B672" s="22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489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490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491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492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219" t="s">
        <v>557</v>
      </c>
      <c r="B677" s="22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493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494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219" t="s">
        <v>558</v>
      </c>
      <c r="B680" s="22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496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497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498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219" t="s">
        <v>559</v>
      </c>
      <c r="B684" s="22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501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502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498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219" t="s">
        <v>560</v>
      </c>
      <c r="B688" s="22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504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505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506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507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508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509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219" t="s">
        <v>561</v>
      </c>
      <c r="B695" s="22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511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512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513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514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515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219" t="s">
        <v>562</v>
      </c>
      <c r="B701" s="22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517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518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519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520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521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522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523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524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525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526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527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219" t="s">
        <v>563</v>
      </c>
      <c r="B713" s="22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219" t="s">
        <v>564</v>
      </c>
      <c r="B714" s="22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219" t="s">
        <v>565</v>
      </c>
      <c r="B715" s="22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219" t="s">
        <v>566</v>
      </c>
      <c r="B716" s="22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215" t="s">
        <v>567</v>
      </c>
      <c r="B717" s="216"/>
      <c r="C717" s="36">
        <f>C718</f>
        <v>57500</v>
      </c>
      <c r="D717" s="36">
        <f>D718</f>
        <v>57500</v>
      </c>
      <c r="E717" s="36">
        <f>E718</f>
        <v>57500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217" t="s">
        <v>568</v>
      </c>
      <c r="B718" s="218"/>
      <c r="C718" s="33">
        <f>C719+C723</f>
        <v>57500</v>
      </c>
      <c r="D718" s="33">
        <f>D719+D723</f>
        <v>57500</v>
      </c>
      <c r="E718" s="33">
        <f>E719+E723</f>
        <v>57500</v>
      </c>
      <c r="G718" s="39" t="s">
        <v>596</v>
      </c>
      <c r="H718" s="41"/>
      <c r="I718" s="42"/>
      <c r="J718" s="40" t="b">
        <f>AND(H718=I718)</f>
        <v>1</v>
      </c>
    </row>
    <row r="719" spans="1:10" hidden="1" outlineLevel="1" collapsed="1">
      <c r="A719" s="213" t="s">
        <v>848</v>
      </c>
      <c r="B719" s="214"/>
      <c r="C719" s="31">
        <f>SUM(C720:C722)</f>
        <v>57500</v>
      </c>
      <c r="D719" s="31">
        <f>SUM(D720:D722)</f>
        <v>57500</v>
      </c>
      <c r="E719" s="31">
        <f>SUM(E720:E722)</f>
        <v>57500</v>
      </c>
    </row>
    <row r="720" spans="1:10" ht="15" hidden="1" customHeight="1" outlineLevel="2">
      <c r="A720" s="6">
        <v>10950</v>
      </c>
      <c r="B720" s="4" t="s">
        <v>569</v>
      </c>
      <c r="C720" s="5">
        <v>57500</v>
      </c>
      <c r="D720" s="5">
        <f>C720</f>
        <v>57500</v>
      </c>
      <c r="E720" s="5">
        <f>D720</f>
        <v>57500</v>
      </c>
    </row>
    <row r="721" spans="1:10" ht="15" hidden="1" customHeight="1" outlineLevel="2">
      <c r="A721" s="6">
        <v>10950</v>
      </c>
      <c r="B721" s="4" t="s">
        <v>570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571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213" t="s">
        <v>847</v>
      </c>
      <c r="B723" s="21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572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573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215" t="s">
        <v>574</v>
      </c>
      <c r="B726" s="216"/>
      <c r="C726" s="36">
        <f>C727</f>
        <v>9998.3510000000006</v>
      </c>
      <c r="D726" s="36">
        <f>D727</f>
        <v>9998.3510000000006</v>
      </c>
      <c r="E726" s="36">
        <f>E727</f>
        <v>9998.3510000000006</v>
      </c>
      <c r="G726" s="39" t="s">
        <v>213</v>
      </c>
      <c r="H726" s="41"/>
      <c r="I726" s="42"/>
      <c r="J726" s="40" t="b">
        <f>AND(H726=I726)</f>
        <v>1</v>
      </c>
    </row>
    <row r="727" spans="1:10">
      <c r="A727" s="217" t="s">
        <v>585</v>
      </c>
      <c r="B727" s="218"/>
      <c r="C727" s="33">
        <f>C728+C731+C734+C740+C742+C744+C751+C756+C761+C766+C768+C772+C778</f>
        <v>9998.3510000000006</v>
      </c>
      <c r="D727" s="33">
        <f>D728+D731+D734+D740+D742+D744+D751+D756+D761+D766+D768+D772+D778</f>
        <v>9998.3510000000006</v>
      </c>
      <c r="E727" s="33">
        <f>E728+E731+E734+E740+E742+E744+E751+E756+E761+E766+E768+E772+E778</f>
        <v>9998.3510000000006</v>
      </c>
      <c r="G727" s="39" t="s">
        <v>597</v>
      </c>
      <c r="H727" s="41"/>
      <c r="I727" s="42"/>
      <c r="J727" s="40" t="b">
        <f>AND(H727=I727)</f>
        <v>1</v>
      </c>
    </row>
    <row r="728" spans="1:10" hidden="1" outlineLevel="1">
      <c r="A728" s="213" t="s">
        <v>846</v>
      </c>
      <c r="B728" s="21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824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834</v>
      </c>
      <c r="C730" s="5"/>
      <c r="D730" s="5">
        <f>C730</f>
        <v>0</v>
      </c>
      <c r="E730" s="5">
        <f>D730</f>
        <v>0</v>
      </c>
    </row>
    <row r="731" spans="1:10" hidden="1" outlineLevel="1">
      <c r="A731" s="213" t="s">
        <v>845</v>
      </c>
      <c r="B731" s="21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819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844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213" t="s">
        <v>843</v>
      </c>
      <c r="B734" s="21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837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842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841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824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834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213" t="s">
        <v>840</v>
      </c>
      <c r="B740" s="21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834</v>
      </c>
      <c r="C741" s="5"/>
      <c r="D741" s="5">
        <f>C741</f>
        <v>0</v>
      </c>
      <c r="E741" s="5">
        <f>D741</f>
        <v>0</v>
      </c>
    </row>
    <row r="742" spans="1:5" hidden="1" outlineLevel="1">
      <c r="A742" s="213" t="s">
        <v>839</v>
      </c>
      <c r="B742" s="21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824</v>
      </c>
      <c r="C743" s="5"/>
      <c r="D743" s="5">
        <f>C743</f>
        <v>0</v>
      </c>
      <c r="E743" s="5">
        <f>D743</f>
        <v>0</v>
      </c>
    </row>
    <row r="744" spans="1:5" hidden="1" outlineLevel="1">
      <c r="A744" s="213" t="s">
        <v>838</v>
      </c>
      <c r="B744" s="214"/>
      <c r="C744" s="31">
        <f>C745+C749+C750+C747</f>
        <v>4965.8</v>
      </c>
      <c r="D744" s="31">
        <f>D745+D749+D750+D747</f>
        <v>4965.8</v>
      </c>
      <c r="E744" s="31">
        <f>E745+E749+E750+E747</f>
        <v>4965.8</v>
      </c>
    </row>
    <row r="745" spans="1:5" hidden="1" outlineLevel="2">
      <c r="A745" s="6">
        <v>1</v>
      </c>
      <c r="B745" s="4" t="s">
        <v>837</v>
      </c>
      <c r="C745" s="5">
        <f>C746</f>
        <v>4965.8</v>
      </c>
      <c r="D745" s="5">
        <f>D746</f>
        <v>4965.8</v>
      </c>
      <c r="E745" s="5">
        <f>E746</f>
        <v>4965.8</v>
      </c>
    </row>
    <row r="746" spans="1:5" hidden="1" outlineLevel="3">
      <c r="A746" s="29"/>
      <c r="B746" s="28" t="s">
        <v>836</v>
      </c>
      <c r="C746" s="30">
        <v>4965.8</v>
      </c>
      <c r="D746" s="30">
        <f>C746</f>
        <v>4965.8</v>
      </c>
      <c r="E746" s="30">
        <f>D746</f>
        <v>4965.8</v>
      </c>
    </row>
    <row r="747" spans="1:5" hidden="1" outlineLevel="2">
      <c r="A747" s="6">
        <v>2</v>
      </c>
      <c r="B747" s="4" t="s">
        <v>819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835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824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834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213" t="s">
        <v>833</v>
      </c>
      <c r="B751" s="21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819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832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hidden="1" outlineLevel="3">
      <c r="A754" s="126"/>
      <c r="B754" s="125" t="s">
        <v>818</v>
      </c>
      <c r="C754" s="124"/>
      <c r="D754" s="124">
        <f t="shared" si="87"/>
        <v>0</v>
      </c>
      <c r="E754" s="124">
        <f t="shared" si="87"/>
        <v>0</v>
      </c>
    </row>
    <row r="755" spans="1:5" hidden="1" outlineLevel="2">
      <c r="A755" s="6">
        <v>3</v>
      </c>
      <c r="B755" s="4" t="s">
        <v>824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213" t="s">
        <v>831</v>
      </c>
      <c r="B756" s="21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819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830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829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828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213" t="s">
        <v>827</v>
      </c>
      <c r="B761" s="21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819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826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816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824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213" t="s">
        <v>825</v>
      </c>
      <c r="B766" s="21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824</v>
      </c>
      <c r="C767" s="5"/>
      <c r="D767" s="5">
        <f>C767</f>
        <v>0</v>
      </c>
      <c r="E767" s="5">
        <f>D767</f>
        <v>0</v>
      </c>
    </row>
    <row r="768" spans="1:5" hidden="1" outlineLevel="1">
      <c r="A768" s="213" t="s">
        <v>823</v>
      </c>
      <c r="B768" s="21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819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822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821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213" t="s">
        <v>820</v>
      </c>
      <c r="B772" s="21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819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818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817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816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815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213" t="s">
        <v>814</v>
      </c>
      <c r="B778" s="214"/>
      <c r="C778" s="31">
        <f>C779</f>
        <v>5032.5510000000004</v>
      </c>
      <c r="D778" s="31">
        <f>D779</f>
        <v>5032.5510000000004</v>
      </c>
      <c r="E778" s="31">
        <f>E779</f>
        <v>5032.5510000000004</v>
      </c>
    </row>
    <row r="779" spans="1:5" hidden="1" outlineLevel="2">
      <c r="A779" s="6"/>
      <c r="B779" s="4" t="s">
        <v>813</v>
      </c>
      <c r="C779" s="5">
        <v>5032.5510000000004</v>
      </c>
      <c r="D779" s="5">
        <f>C779</f>
        <v>5032.5510000000004</v>
      </c>
      <c r="E779" s="5">
        <f>D779</f>
        <v>5032.5510000000004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89"/>
  <sheetViews>
    <sheetView rightToLeft="1" topLeftCell="A435" zoomScaleNormal="100" workbookViewId="0">
      <selection activeCell="C447" sqref="C447"/>
    </sheetView>
  </sheetViews>
  <sheetFormatPr defaultColWidth="9.140625" defaultRowHeight="15" outlineLevelRow="3"/>
  <cols>
    <col min="1" max="1" width="15.42578125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29" t="s">
        <v>30</v>
      </c>
      <c r="B1" s="229"/>
      <c r="C1" s="229"/>
      <c r="D1" s="160" t="s">
        <v>850</v>
      </c>
      <c r="E1" s="160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237" t="s">
        <v>60</v>
      </c>
      <c r="B2" s="237"/>
      <c r="C2" s="26">
        <f>C3+C67</f>
        <v>909867.20000000007</v>
      </c>
      <c r="D2" s="26">
        <f>D3+D67</f>
        <v>909867.20000000007</v>
      </c>
      <c r="E2" s="26">
        <f>E3+E67</f>
        <v>909867.20000000007</v>
      </c>
      <c r="G2" s="39" t="s">
        <v>60</v>
      </c>
      <c r="H2" s="41"/>
      <c r="I2" s="42"/>
      <c r="J2" s="40" t="b">
        <f>AND(H2=I2)</f>
        <v>1</v>
      </c>
    </row>
    <row r="3" spans="1:14">
      <c r="A3" s="234" t="s">
        <v>575</v>
      </c>
      <c r="B3" s="234"/>
      <c r="C3" s="23">
        <f>C4+C11+C38+C61</f>
        <v>269006.35100000002</v>
      </c>
      <c r="D3" s="23">
        <f>D4+D11+D38+D61</f>
        <v>269006.35100000002</v>
      </c>
      <c r="E3" s="23">
        <f>E4+E11+E38+E61</f>
        <v>269006.35100000002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30" t="s">
        <v>121</v>
      </c>
      <c r="B4" s="231"/>
      <c r="C4" s="21">
        <f>SUM(C5:C10)</f>
        <v>191400</v>
      </c>
      <c r="D4" s="21">
        <f>SUM(D5:D10)</f>
        <v>191400</v>
      </c>
      <c r="E4" s="21">
        <f>SUM(E5:E10)</f>
        <v>191400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95000</v>
      </c>
      <c r="D5" s="2">
        <f>C5</f>
        <v>95000</v>
      </c>
      <c r="E5" s="2">
        <f>D5</f>
        <v>95000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</v>
      </c>
      <c r="D6" s="2">
        <f t="shared" ref="D6:E10" si="0">C6</f>
        <v>9000</v>
      </c>
      <c r="E6" s="2">
        <f t="shared" si="0"/>
        <v>9000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</v>
      </c>
      <c r="D7" s="2">
        <f t="shared" si="0"/>
        <v>35000</v>
      </c>
      <c r="E7" s="2">
        <f t="shared" si="0"/>
        <v>35000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52000</v>
      </c>
      <c r="D8" s="2">
        <f t="shared" si="0"/>
        <v>52000</v>
      </c>
      <c r="E8" s="2">
        <f t="shared" si="0"/>
        <v>52000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120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30" t="s">
        <v>122</v>
      </c>
      <c r="B11" s="231"/>
      <c r="C11" s="21">
        <f>SUM(C12:C37)</f>
        <v>67.2</v>
      </c>
      <c r="D11" s="21">
        <f>SUM(D12:D37)</f>
        <v>67.2</v>
      </c>
      <c r="E11" s="21">
        <f>SUM(E12:E37)</f>
        <v>67.2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27.1</v>
      </c>
      <c r="D12" s="2">
        <f>C12</f>
        <v>27.1</v>
      </c>
      <c r="E12" s="2">
        <f>D12</f>
        <v>27.1</v>
      </c>
    </row>
    <row r="13" spans="1:14" outlineLevel="1">
      <c r="A13" s="3">
        <v>2102</v>
      </c>
      <c r="B13" s="1" t="s">
        <v>123</v>
      </c>
      <c r="C13" s="2">
        <v>7</v>
      </c>
      <c r="D13" s="2">
        <f t="shared" ref="D13:E28" si="1">C13</f>
        <v>7</v>
      </c>
      <c r="E13" s="2">
        <f t="shared" si="1"/>
        <v>7</v>
      </c>
    </row>
    <row r="14" spans="1:14" outlineLevel="1">
      <c r="A14" s="3">
        <v>2201</v>
      </c>
      <c r="B14" s="1" t="s">
        <v>5</v>
      </c>
      <c r="C14" s="2">
        <v>2.5</v>
      </c>
      <c r="D14" s="2">
        <f t="shared" si="1"/>
        <v>2.5</v>
      </c>
      <c r="E14" s="2">
        <f t="shared" si="1"/>
        <v>2.5</v>
      </c>
    </row>
    <row r="15" spans="1:14" outlineLevel="1">
      <c r="A15" s="3">
        <v>2201</v>
      </c>
      <c r="B15" s="1" t="s">
        <v>124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125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126</v>
      </c>
      <c r="C17" s="2">
        <v>5</v>
      </c>
      <c r="D17" s="2">
        <f t="shared" si="1"/>
        <v>5</v>
      </c>
      <c r="E17" s="2">
        <f t="shared" si="1"/>
        <v>5</v>
      </c>
    </row>
    <row r="18" spans="1:5" outlineLevel="1">
      <c r="A18" s="3">
        <v>2203</v>
      </c>
      <c r="B18" s="1" t="s">
        <v>127</v>
      </c>
      <c r="C18" s="2">
        <v>2</v>
      </c>
      <c r="D18" s="2">
        <f t="shared" si="1"/>
        <v>2</v>
      </c>
      <c r="E18" s="2">
        <f t="shared" si="1"/>
        <v>2</v>
      </c>
    </row>
    <row r="19" spans="1:5" outlineLevel="1">
      <c r="A19" s="3">
        <v>2204</v>
      </c>
      <c r="B19" s="1" t="s">
        <v>128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129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130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131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132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133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134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135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136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137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138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139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140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141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13</v>
      </c>
      <c r="D34" s="2">
        <f t="shared" si="2"/>
        <v>13</v>
      </c>
      <c r="E34" s="2">
        <f t="shared" si="2"/>
        <v>13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1.6</v>
      </c>
      <c r="D36" s="2">
        <f t="shared" si="2"/>
        <v>1.6</v>
      </c>
      <c r="E36" s="2">
        <f t="shared" si="2"/>
        <v>1.6</v>
      </c>
    </row>
    <row r="37" spans="1:10" outlineLevel="1">
      <c r="A37" s="3">
        <v>2499</v>
      </c>
      <c r="B37" s="1" t="s">
        <v>10</v>
      </c>
      <c r="C37" s="15">
        <v>9</v>
      </c>
      <c r="D37" s="2">
        <f t="shared" si="2"/>
        <v>9</v>
      </c>
      <c r="E37" s="2">
        <f t="shared" si="2"/>
        <v>9</v>
      </c>
    </row>
    <row r="38" spans="1:10">
      <c r="A38" s="230" t="s">
        <v>142</v>
      </c>
      <c r="B38" s="231"/>
      <c r="C38" s="21">
        <f>SUM(C39:C60)</f>
        <v>77539.150999999998</v>
      </c>
      <c r="D38" s="21">
        <f>SUM(D39:D60)</f>
        <v>77539.150999999998</v>
      </c>
      <c r="E38" s="21">
        <f>SUM(E39:E60)</f>
        <v>77539.150999999998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5500</v>
      </c>
      <c r="D39" s="2">
        <f>C39</f>
        <v>5500</v>
      </c>
      <c r="E39" s="2">
        <f>D39</f>
        <v>5500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outlineLevel="1">
      <c r="A41" s="20">
        <v>3103</v>
      </c>
      <c r="B41" s="20" t="s">
        <v>13</v>
      </c>
      <c r="C41" s="2">
        <v>4500</v>
      </c>
      <c r="D41" s="2">
        <f t="shared" si="3"/>
        <v>4500</v>
      </c>
      <c r="E41" s="2">
        <f t="shared" si="3"/>
        <v>4500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143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144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145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 outlineLevel="1">
      <c r="A49" s="20">
        <v>3207</v>
      </c>
      <c r="B49" s="20" t="s">
        <v>146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147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148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149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150</v>
      </c>
      <c r="C55" s="2">
        <v>25000</v>
      </c>
      <c r="D55" s="2">
        <f t="shared" si="3"/>
        <v>25000</v>
      </c>
      <c r="E55" s="2">
        <f t="shared" si="3"/>
        <v>25000</v>
      </c>
    </row>
    <row r="56" spans="1:10" outlineLevel="1">
      <c r="A56" s="20">
        <v>3303</v>
      </c>
      <c r="B56" s="20" t="s">
        <v>151</v>
      </c>
      <c r="C56" s="2">
        <v>25000</v>
      </c>
      <c r="D56" s="2">
        <f t="shared" ref="D56:E60" si="4">C56</f>
        <v>25000</v>
      </c>
      <c r="E56" s="2">
        <f t="shared" si="4"/>
        <v>25000</v>
      </c>
    </row>
    <row r="57" spans="1:10" outlineLevel="1">
      <c r="A57" s="20">
        <v>3304</v>
      </c>
      <c r="B57" s="20" t="s">
        <v>152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153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154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101</v>
      </c>
      <c r="C60" s="2">
        <v>2839.1509999999998</v>
      </c>
      <c r="D60" s="2">
        <f t="shared" si="4"/>
        <v>2839.1509999999998</v>
      </c>
      <c r="E60" s="2">
        <f t="shared" si="4"/>
        <v>2839.1509999999998</v>
      </c>
    </row>
    <row r="61" spans="1:10">
      <c r="A61" s="230" t="s">
        <v>155</v>
      </c>
      <c r="B61" s="23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102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156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157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103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158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159</v>
      </c>
      <c r="C66" s="2"/>
      <c r="D66" s="2">
        <f t="shared" si="5"/>
        <v>0</v>
      </c>
      <c r="E66" s="2">
        <f t="shared" si="5"/>
        <v>0</v>
      </c>
    </row>
    <row r="67" spans="1:10">
      <c r="A67" s="234" t="s">
        <v>576</v>
      </c>
      <c r="B67" s="234"/>
      <c r="C67" s="25">
        <f>C97+C68</f>
        <v>640860.84900000005</v>
      </c>
      <c r="D67" s="25">
        <f>D97+D68</f>
        <v>640860.84900000005</v>
      </c>
      <c r="E67" s="25">
        <f>E97+E68</f>
        <v>640860.84900000005</v>
      </c>
      <c r="G67" s="39" t="s">
        <v>59</v>
      </c>
      <c r="H67" s="41"/>
      <c r="I67" s="42"/>
      <c r="J67" s="40" t="b">
        <f>AND(H67=I67)</f>
        <v>1</v>
      </c>
    </row>
    <row r="68" spans="1:10">
      <c r="A68" s="230" t="s">
        <v>160</v>
      </c>
      <c r="B68" s="231"/>
      <c r="C68" s="21">
        <f>SUM(C69:C96)</f>
        <v>46700</v>
      </c>
      <c r="D68" s="21">
        <f>SUM(D69:D96)</f>
        <v>46700</v>
      </c>
      <c r="E68" s="21">
        <f>SUM(E69:E96)</f>
        <v>46700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161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162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163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164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165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166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167</v>
      </c>
      <c r="C76" s="2">
        <v>5000</v>
      </c>
      <c r="D76" s="2">
        <f t="shared" si="6"/>
        <v>5000</v>
      </c>
      <c r="E76" s="2">
        <f t="shared" si="6"/>
        <v>5000</v>
      </c>
    </row>
    <row r="77" spans="1:10" ht="15" customHeight="1" outlineLevel="1">
      <c r="A77" s="3">
        <v>5107</v>
      </c>
      <c r="B77" s="2" t="s">
        <v>168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170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15500</v>
      </c>
      <c r="D79" s="2">
        <f t="shared" si="6"/>
        <v>15500</v>
      </c>
      <c r="E79" s="2">
        <f t="shared" si="6"/>
        <v>15500</v>
      </c>
    </row>
    <row r="80" spans="1:10" ht="15" customHeight="1" outlineLevel="1">
      <c r="A80" s="3">
        <v>5202</v>
      </c>
      <c r="B80" s="2" t="s">
        <v>169</v>
      </c>
      <c r="C80" s="2">
        <v>20500</v>
      </c>
      <c r="D80" s="2">
        <f t="shared" si="6"/>
        <v>20500</v>
      </c>
      <c r="E80" s="2">
        <f t="shared" si="6"/>
        <v>20500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171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172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173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174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175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176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177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104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105</v>
      </c>
      <c r="C90" s="2">
        <v>200</v>
      </c>
      <c r="D90" s="2">
        <f t="shared" si="7"/>
        <v>200</v>
      </c>
      <c r="E90" s="2">
        <f t="shared" si="7"/>
        <v>200</v>
      </c>
    </row>
    <row r="91" spans="1:5" ht="15" customHeight="1" outlineLevel="1">
      <c r="A91" s="3">
        <v>5211</v>
      </c>
      <c r="B91" s="2" t="s">
        <v>23</v>
      </c>
      <c r="C91" s="2">
        <v>5500</v>
      </c>
      <c r="D91" s="2">
        <f t="shared" si="7"/>
        <v>5500</v>
      </c>
      <c r="E91" s="2">
        <f t="shared" si="7"/>
        <v>5500</v>
      </c>
    </row>
    <row r="92" spans="1:5" ht="15" customHeight="1" outlineLevel="1">
      <c r="A92" s="3">
        <v>5212</v>
      </c>
      <c r="B92" s="2" t="s">
        <v>178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179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106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180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181</v>
      </c>
      <c r="B97" s="24"/>
      <c r="C97" s="21">
        <f>SUM(C98:C113)</f>
        <v>594160.84900000005</v>
      </c>
      <c r="D97" s="21">
        <f>SUM(D98:D113)</f>
        <v>594160.84900000005</v>
      </c>
      <c r="E97" s="21">
        <f>SUM(E98:E113)</f>
        <v>594160.84900000005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530000</v>
      </c>
      <c r="D98" s="2">
        <f>C98</f>
        <v>530000</v>
      </c>
      <c r="E98" s="2">
        <f>D98</f>
        <v>530000</v>
      </c>
    </row>
    <row r="99" spans="1:10" ht="15" customHeight="1" outlineLevel="1">
      <c r="A99" s="3">
        <v>6002</v>
      </c>
      <c r="B99" s="1" t="s">
        <v>182</v>
      </c>
      <c r="C99" s="2">
        <v>52160.849000000002</v>
      </c>
      <c r="D99" s="2">
        <f t="shared" ref="D99:E113" si="8">C99</f>
        <v>52160.849000000002</v>
      </c>
      <c r="E99" s="2">
        <f t="shared" si="8"/>
        <v>52160.849000000002</v>
      </c>
    </row>
    <row r="100" spans="1:10" ht="15" customHeight="1" outlineLevel="1">
      <c r="A100" s="3">
        <v>6003</v>
      </c>
      <c r="B100" s="1" t="s">
        <v>183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184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185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107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6000</v>
      </c>
      <c r="D106" s="2">
        <f t="shared" si="8"/>
        <v>6000</v>
      </c>
      <c r="E106" s="2">
        <f t="shared" si="8"/>
        <v>6000</v>
      </c>
    </row>
    <row r="107" spans="1:10" outlineLevel="1">
      <c r="A107" s="3">
        <v>6010</v>
      </c>
      <c r="B107" s="1" t="s">
        <v>186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187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188</v>
      </c>
      <c r="C109" s="2">
        <v>6000</v>
      </c>
      <c r="D109" s="2">
        <f t="shared" si="8"/>
        <v>6000</v>
      </c>
      <c r="E109" s="2">
        <f t="shared" si="8"/>
        <v>6000</v>
      </c>
    </row>
    <row r="110" spans="1:10" outlineLevel="1">
      <c r="A110" s="3">
        <v>6099</v>
      </c>
      <c r="B110" s="1" t="s">
        <v>189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190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191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35" t="s">
        <v>62</v>
      </c>
      <c r="B114" s="236"/>
      <c r="C114" s="26">
        <f>C115+C152+C177</f>
        <v>462678.50000000006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32" t="s">
        <v>577</v>
      </c>
      <c r="B115" s="233"/>
      <c r="C115" s="23">
        <f>C116+C135</f>
        <v>297993.14900000003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30" t="s">
        <v>192</v>
      </c>
      <c r="B116" s="231"/>
      <c r="C116" s="21">
        <f>C117+C120+C123+C126+C129+C132</f>
        <v>74808.248000000007</v>
      </c>
      <c r="D116" s="21">
        <f>D117+D120+D123+D126+D129+D132</f>
        <v>0</v>
      </c>
      <c r="E116" s="21">
        <f>E117+E120+E123+E126+E129+E132</f>
        <v>0</v>
      </c>
      <c r="G116" s="39" t="s">
        <v>580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193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852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857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194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852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857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195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852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857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196</v>
      </c>
      <c r="C126" s="2">
        <v>74808.248000000007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852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857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197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852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857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198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852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857</v>
      </c>
      <c r="C134" s="128"/>
      <c r="D134" s="128">
        <f>C134</f>
        <v>0</v>
      </c>
      <c r="E134" s="128">
        <f>D134</f>
        <v>0</v>
      </c>
    </row>
    <row r="135" spans="1:10">
      <c r="A135" s="230" t="s">
        <v>199</v>
      </c>
      <c r="B135" s="231"/>
      <c r="C135" s="21">
        <f>C136+C140+C143+C146+C149</f>
        <v>223184.90100000001</v>
      </c>
      <c r="D135" s="21">
        <f>D136+D140+D143+D146+D149</f>
        <v>0</v>
      </c>
      <c r="E135" s="21">
        <f>E136+E140+E143+E146+E149</f>
        <v>0</v>
      </c>
      <c r="G135" s="39" t="s">
        <v>581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200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852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859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858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201</v>
      </c>
      <c r="C140" s="2">
        <v>8643.3940000000002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852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857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202</v>
      </c>
      <c r="C143" s="2">
        <v>37356.618000000002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852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857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203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852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857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204</v>
      </c>
      <c r="C149" s="2">
        <v>177184.889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852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857</v>
      </c>
      <c r="C151" s="128"/>
      <c r="D151" s="128">
        <f>C151</f>
        <v>0</v>
      </c>
      <c r="E151" s="128">
        <f>D151</f>
        <v>0</v>
      </c>
    </row>
    <row r="152" spans="1:10">
      <c r="A152" s="232" t="s">
        <v>578</v>
      </c>
      <c r="B152" s="233"/>
      <c r="C152" s="23">
        <f>C153+C163+C170</f>
        <v>154596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30" t="s">
        <v>205</v>
      </c>
      <c r="B153" s="231"/>
      <c r="C153" s="21">
        <f>C154+C157+C160</f>
        <v>154596</v>
      </c>
      <c r="D153" s="21">
        <f>D154+D157+D160</f>
        <v>0</v>
      </c>
      <c r="E153" s="21">
        <f>E154+E157+E160</f>
        <v>0</v>
      </c>
      <c r="G153" s="39" t="s">
        <v>582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206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852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857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207</v>
      </c>
      <c r="C157" s="2">
        <v>154596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852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857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208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852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857</v>
      </c>
      <c r="C162" s="128"/>
      <c r="D162" s="128">
        <f>C162</f>
        <v>0</v>
      </c>
      <c r="E162" s="128">
        <f>D162</f>
        <v>0</v>
      </c>
    </row>
    <row r="163" spans="1:10">
      <c r="A163" s="230" t="s">
        <v>209</v>
      </c>
      <c r="B163" s="23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210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852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857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212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852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857</v>
      </c>
      <c r="C169" s="128"/>
      <c r="D169" s="128">
        <f>C169</f>
        <v>0</v>
      </c>
      <c r="E169" s="128">
        <f>D169</f>
        <v>0</v>
      </c>
    </row>
    <row r="170" spans="1:10">
      <c r="A170" s="230" t="s">
        <v>211</v>
      </c>
      <c r="B170" s="23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583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210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852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857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212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852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857</v>
      </c>
      <c r="C176" s="128"/>
      <c r="D176" s="128">
        <f>C176</f>
        <v>0</v>
      </c>
      <c r="E176" s="128">
        <f>D176</f>
        <v>0</v>
      </c>
    </row>
    <row r="177" spans="1:10">
      <c r="A177" s="232" t="s">
        <v>579</v>
      </c>
      <c r="B177" s="233"/>
      <c r="C177" s="27">
        <f>C178+C254+C253</f>
        <v>10089.351000000001</v>
      </c>
      <c r="D177" s="27">
        <f>D178</f>
        <v>0</v>
      </c>
      <c r="E177" s="27">
        <f>E178</f>
        <v>0</v>
      </c>
      <c r="G177" s="39" t="s">
        <v>213</v>
      </c>
      <c r="H177" s="41"/>
      <c r="I177" s="42"/>
      <c r="J177" s="40" t="b">
        <f>AND(H177=I177)</f>
        <v>1</v>
      </c>
    </row>
    <row r="178" spans="1:10">
      <c r="A178" s="230" t="s">
        <v>214</v>
      </c>
      <c r="B178" s="231"/>
      <c r="C178" s="21">
        <f>C179+C184+C188+C197+C200+C203+C215+C222+C228+C235+C238+C243+C250</f>
        <v>4956.8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584</v>
      </c>
      <c r="H178" s="41"/>
      <c r="I178" s="42"/>
      <c r="J178" s="40" t="b">
        <f>AND(H178=I178)</f>
        <v>1</v>
      </c>
    </row>
    <row r="179" spans="1:10" outlineLevel="1">
      <c r="A179" s="227" t="s">
        <v>846</v>
      </c>
      <c r="B179" s="22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854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852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855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852</v>
      </c>
      <c r="C183" s="127"/>
      <c r="D183" s="127">
        <f>C183</f>
        <v>0</v>
      </c>
      <c r="E183" s="127">
        <f>D183</f>
        <v>0</v>
      </c>
    </row>
    <row r="184" spans="1:10" outlineLevel="1">
      <c r="A184" s="227" t="s">
        <v>845</v>
      </c>
      <c r="B184" s="22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853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852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844</v>
      </c>
      <c r="C187" s="127"/>
      <c r="D187" s="127">
        <f>C187</f>
        <v>0</v>
      </c>
      <c r="E187" s="127">
        <f>D187</f>
        <v>0</v>
      </c>
    </row>
    <row r="188" spans="1:10" outlineLevel="1">
      <c r="A188" s="227" t="s">
        <v>843</v>
      </c>
      <c r="B188" s="22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856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852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842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841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854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852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855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852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227" t="s">
        <v>840</v>
      </c>
      <c r="B197" s="22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855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852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227" t="s">
        <v>839</v>
      </c>
      <c r="B200" s="22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854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852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227" t="s">
        <v>838</v>
      </c>
      <c r="B203" s="228"/>
      <c r="C203" s="2">
        <v>4956.8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856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852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836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853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852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835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852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854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852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855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852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227" t="s">
        <v>833</v>
      </c>
      <c r="B215" s="22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853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852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832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818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854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852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227" t="s">
        <v>831</v>
      </c>
      <c r="B222" s="22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853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852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830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829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828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227" t="s">
        <v>827</v>
      </c>
      <c r="B228" s="22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853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852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826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816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854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852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227" t="s">
        <v>825</v>
      </c>
      <c r="B235" s="22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854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852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227" t="s">
        <v>823</v>
      </c>
      <c r="B238" s="22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853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852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822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821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227" t="s">
        <v>820</v>
      </c>
      <c r="B243" s="22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853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852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818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817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816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815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227" t="s">
        <v>814</v>
      </c>
      <c r="B250" s="22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852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851</v>
      </c>
      <c r="C252" s="127">
        <v>0</v>
      </c>
      <c r="D252" s="127">
        <f>C252</f>
        <v>0</v>
      </c>
      <c r="E252" s="127">
        <f>D252</f>
        <v>0</v>
      </c>
    </row>
    <row r="253" spans="1:10">
      <c r="B253" s="171" t="s">
        <v>944</v>
      </c>
      <c r="C253" s="172">
        <v>5032.5510000000004</v>
      </c>
    </row>
    <row r="254" spans="1:10">
      <c r="B254" s="171" t="s">
        <v>945</v>
      </c>
      <c r="C254" s="173">
        <v>100</v>
      </c>
    </row>
    <row r="256" spans="1:10" ht="18.75">
      <c r="A256" s="238" t="s">
        <v>67</v>
      </c>
      <c r="B256" s="239"/>
      <c r="C256" s="240"/>
      <c r="D256" s="160" t="s">
        <v>850</v>
      </c>
      <c r="E256" s="160" t="s">
        <v>849</v>
      </c>
      <c r="G256" s="47" t="s">
        <v>586</v>
      </c>
      <c r="H256" s="48"/>
      <c r="I256" s="49"/>
      <c r="J256" s="50" t="b">
        <f>AND(H256=I256)</f>
        <v>1</v>
      </c>
    </row>
    <row r="257" spans="1:10">
      <c r="A257" s="221" t="s">
        <v>60</v>
      </c>
      <c r="B257" s="222"/>
      <c r="C257" s="37"/>
      <c r="D257" s="37">
        <f>D258+D551</f>
        <v>1727339</v>
      </c>
      <c r="E257" s="37">
        <f>E258+E551</f>
        <v>1727339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5" t="s">
        <v>263</v>
      </c>
      <c r="B258" s="216"/>
      <c r="C258" s="36"/>
      <c r="D258" s="36">
        <f>D259+D339+D483+D548</f>
        <v>1727339</v>
      </c>
      <c r="E258" s="36">
        <f>E259+E339+E483+E548</f>
        <v>1727339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7" t="s">
        <v>264</v>
      </c>
      <c r="B259" s="218"/>
      <c r="C259" s="33"/>
      <c r="D259" s="33">
        <f>D260+D263+D314</f>
        <v>755208.99999999988</v>
      </c>
      <c r="E259" s="33">
        <f>E260+E263+E314</f>
        <v>755208.99999999988</v>
      </c>
      <c r="G259" s="39" t="s">
        <v>587</v>
      </c>
      <c r="H259" s="41"/>
      <c r="I259" s="42"/>
      <c r="J259" s="40" t="b">
        <f>AND(H259=I259)</f>
        <v>1</v>
      </c>
    </row>
    <row r="260" spans="1:10" outlineLevel="1">
      <c r="A260" s="219" t="s">
        <v>265</v>
      </c>
      <c r="B260" s="220"/>
      <c r="C260" s="32">
        <f>C263</f>
        <v>960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/>
      <c r="B263" s="34" t="s">
        <v>946</v>
      </c>
      <c r="C263" s="177">
        <v>960</v>
      </c>
      <c r="D263" s="177">
        <f>D264+D265+D289+D296+D298+D302+D305+D308+D313</f>
        <v>755208.99999999988</v>
      </c>
      <c r="E263" s="177">
        <f>E264+E265+E289+E296+E298+E302+E305+E308+E313</f>
        <v>755208.99999999988</v>
      </c>
    </row>
    <row r="264" spans="1:10" outlineLevel="2">
      <c r="A264" s="219" t="s">
        <v>266</v>
      </c>
      <c r="B264" s="220"/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34</v>
      </c>
      <c r="C265" s="5">
        <v>187720.5</v>
      </c>
      <c r="D265" s="5">
        <f>SUM(D266:D288)</f>
        <v>598907.96</v>
      </c>
      <c r="E265" s="5">
        <f>SUM(E266:E288)</f>
        <v>598907.96</v>
      </c>
    </row>
    <row r="266" spans="1:10" outlineLevel="3">
      <c r="A266" s="6">
        <v>1101</v>
      </c>
      <c r="B266" s="4" t="s">
        <v>35</v>
      </c>
      <c r="C266" s="30">
        <v>300453.98</v>
      </c>
      <c r="D266" s="30">
        <f>C266</f>
        <v>300453.98</v>
      </c>
      <c r="E266" s="30">
        <f>D266</f>
        <v>300453.98</v>
      </c>
    </row>
    <row r="267" spans="1:10" outlineLevel="3">
      <c r="A267" s="29"/>
      <c r="B267" s="28" t="s">
        <v>215</v>
      </c>
      <c r="C267" s="30">
        <v>10689.65</v>
      </c>
      <c r="D267" s="30">
        <f t="shared" ref="D267:E282" si="18">C267</f>
        <v>10689.65</v>
      </c>
      <c r="E267" s="30">
        <f t="shared" si="18"/>
        <v>10689.65</v>
      </c>
    </row>
    <row r="268" spans="1:10" outlineLevel="3">
      <c r="A268" s="29"/>
      <c r="B268" s="28" t="s">
        <v>216</v>
      </c>
      <c r="C268" s="30">
        <v>87107.33</v>
      </c>
      <c r="D268" s="30">
        <f t="shared" si="18"/>
        <v>87107.33</v>
      </c>
      <c r="E268" s="30">
        <f t="shared" si="18"/>
        <v>87107.33</v>
      </c>
    </row>
    <row r="269" spans="1:10" outlineLevel="3">
      <c r="A269" s="29"/>
      <c r="B269" s="28" t="s">
        <v>217</v>
      </c>
      <c r="C269" s="30">
        <v>57630</v>
      </c>
      <c r="D269" s="30">
        <f t="shared" si="18"/>
        <v>57630</v>
      </c>
      <c r="E269" s="30">
        <f t="shared" si="18"/>
        <v>57630</v>
      </c>
    </row>
    <row r="270" spans="1:10" outlineLevel="3">
      <c r="A270" s="29"/>
      <c r="B270" s="28" t="s">
        <v>218</v>
      </c>
      <c r="C270" s="30">
        <v>780</v>
      </c>
      <c r="D270" s="30">
        <f t="shared" si="18"/>
        <v>780</v>
      </c>
      <c r="E270" s="30">
        <f t="shared" si="18"/>
        <v>780</v>
      </c>
    </row>
    <row r="271" spans="1:10" outlineLevel="3">
      <c r="A271" s="29"/>
      <c r="B271" s="28" t="s">
        <v>219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220</v>
      </c>
      <c r="C272" s="30">
        <v>20262</v>
      </c>
      <c r="D272" s="30">
        <f t="shared" si="18"/>
        <v>20262</v>
      </c>
      <c r="E272" s="30">
        <f t="shared" si="18"/>
        <v>20262</v>
      </c>
    </row>
    <row r="273" spans="1:5" outlineLevel="3">
      <c r="A273" s="29"/>
      <c r="B273" s="28" t="s">
        <v>221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222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223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224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225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226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227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228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229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230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231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232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233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234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235</v>
      </c>
      <c r="C287" s="30">
        <v>109985</v>
      </c>
      <c r="D287" s="30">
        <f t="shared" si="19"/>
        <v>109985</v>
      </c>
      <c r="E287" s="30">
        <f t="shared" si="19"/>
        <v>109985</v>
      </c>
    </row>
    <row r="288" spans="1:5" outlineLevel="3">
      <c r="A288" s="29"/>
      <c r="B288" s="28" t="s">
        <v>236</v>
      </c>
      <c r="C288" s="30">
        <v>12000</v>
      </c>
      <c r="D288" s="30">
        <f t="shared" si="19"/>
        <v>12000</v>
      </c>
      <c r="E288" s="30">
        <f t="shared" si="19"/>
        <v>12000</v>
      </c>
    </row>
    <row r="289" spans="1:5" outlineLevel="2">
      <c r="A289" s="29"/>
      <c r="B289" s="28" t="s">
        <v>237</v>
      </c>
      <c r="C289" s="30">
        <v>2000</v>
      </c>
      <c r="D289" s="30">
        <f>SUM(D290:D295)</f>
        <v>14400</v>
      </c>
      <c r="E289" s="30">
        <f>SUM(E290:E295)</f>
        <v>14400</v>
      </c>
    </row>
    <row r="290" spans="1:5" outlineLevel="3">
      <c r="A290" s="6">
        <v>1101</v>
      </c>
      <c r="B290" s="4" t="s">
        <v>36</v>
      </c>
      <c r="C290" s="5">
        <f>C291+C293</f>
        <v>7200</v>
      </c>
      <c r="D290" s="5">
        <f>C290</f>
        <v>7200</v>
      </c>
      <c r="E290" s="5">
        <f>D290</f>
        <v>7200</v>
      </c>
    </row>
    <row r="291" spans="1:5" outlineLevel="3">
      <c r="A291" s="29"/>
      <c r="B291" s="28" t="s">
        <v>238</v>
      </c>
      <c r="C291" s="30">
        <v>5700</v>
      </c>
      <c r="D291" s="30">
        <f t="shared" ref="D291:E295" si="20">C291</f>
        <v>5700</v>
      </c>
      <c r="E291" s="30">
        <f t="shared" si="20"/>
        <v>5700</v>
      </c>
    </row>
    <row r="292" spans="1:5" outlineLevel="3">
      <c r="A292" s="29"/>
      <c r="B292" s="28" t="s">
        <v>239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240</v>
      </c>
      <c r="C293" s="30">
        <v>1500</v>
      </c>
      <c r="D293" s="30">
        <f t="shared" si="20"/>
        <v>1500</v>
      </c>
      <c r="E293" s="30">
        <f t="shared" si="20"/>
        <v>1500</v>
      </c>
    </row>
    <row r="294" spans="1:5" outlineLevel="3">
      <c r="A294" s="29"/>
      <c r="B294" s="28" t="s">
        <v>241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242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29"/>
      <c r="B296" s="28" t="s">
        <v>243</v>
      </c>
      <c r="C296" s="30">
        <f>SUM(C297)</f>
        <v>600</v>
      </c>
      <c r="D296" s="30">
        <f>SUM(D297)</f>
        <v>600</v>
      </c>
      <c r="E296" s="30">
        <f>SUM(E297)</f>
        <v>600</v>
      </c>
    </row>
    <row r="297" spans="1:5" outlineLevel="3">
      <c r="A297" s="6">
        <v>1101</v>
      </c>
      <c r="B297" s="4" t="s">
        <v>244</v>
      </c>
      <c r="C297" s="5">
        <f>C298</f>
        <v>600</v>
      </c>
      <c r="D297" s="5">
        <f>C297</f>
        <v>600</v>
      </c>
      <c r="E297" s="5">
        <f>D297</f>
        <v>600</v>
      </c>
    </row>
    <row r="298" spans="1:5" outlineLevel="2">
      <c r="A298" s="29"/>
      <c r="B298" s="28" t="s">
        <v>108</v>
      </c>
      <c r="C298" s="30">
        <v>600</v>
      </c>
      <c r="D298" s="30">
        <f>SUM(D299:D301)</f>
        <v>24104.368000000002</v>
      </c>
      <c r="E298" s="30">
        <f>SUM(E299:E301)</f>
        <v>24104.368000000002</v>
      </c>
    </row>
    <row r="299" spans="1:5" outlineLevel="3">
      <c r="A299" s="6">
        <v>1101</v>
      </c>
      <c r="B299" s="4" t="s">
        <v>37</v>
      </c>
      <c r="C299" s="5">
        <f>C300+C301</f>
        <v>12052.184000000001</v>
      </c>
      <c r="D299" s="5">
        <f>C299</f>
        <v>12052.184000000001</v>
      </c>
      <c r="E299" s="5">
        <f>D299</f>
        <v>12052.184000000001</v>
      </c>
    </row>
    <row r="300" spans="1:5" outlineLevel="3">
      <c r="A300" s="29"/>
      <c r="B300" s="28" t="s">
        <v>245</v>
      </c>
      <c r="C300" s="30">
        <v>4808.1840000000002</v>
      </c>
      <c r="D300" s="30">
        <f t="shared" ref="D300:E301" si="21">C300</f>
        <v>4808.1840000000002</v>
      </c>
      <c r="E300" s="30">
        <f t="shared" si="21"/>
        <v>4808.1840000000002</v>
      </c>
    </row>
    <row r="301" spans="1:5" outlineLevel="3">
      <c r="A301" s="29"/>
      <c r="B301" s="28" t="s">
        <v>246</v>
      </c>
      <c r="C301" s="30">
        <v>7244</v>
      </c>
      <c r="D301" s="30">
        <f t="shared" si="21"/>
        <v>7244</v>
      </c>
      <c r="E301" s="30">
        <f t="shared" si="21"/>
        <v>7244</v>
      </c>
    </row>
    <row r="302" spans="1:5" outlineLevel="2">
      <c r="A302" s="29"/>
      <c r="B302" s="28" t="s">
        <v>247</v>
      </c>
      <c r="C302" s="30">
        <f>SUM(C303:C304)</f>
        <v>2250</v>
      </c>
      <c r="D302" s="30">
        <f>SUM(D303:D304)</f>
        <v>2250</v>
      </c>
      <c r="E302" s="30">
        <f>SUM(E303:E304)</f>
        <v>2250</v>
      </c>
    </row>
    <row r="303" spans="1:5" outlineLevel="3">
      <c r="A303" s="6">
        <v>1101</v>
      </c>
      <c r="B303" s="4" t="s">
        <v>248</v>
      </c>
      <c r="C303" s="5">
        <f>C304+C305</f>
        <v>1500</v>
      </c>
      <c r="D303" s="5">
        <f>C303</f>
        <v>1500</v>
      </c>
      <c r="E303" s="5">
        <f>D303</f>
        <v>1500</v>
      </c>
    </row>
    <row r="304" spans="1:5" outlineLevel="3">
      <c r="A304" s="29"/>
      <c r="B304" s="28" t="s">
        <v>249</v>
      </c>
      <c r="C304" s="30">
        <v>750</v>
      </c>
      <c r="D304" s="30">
        <f>C304</f>
        <v>750</v>
      </c>
      <c r="E304" s="30">
        <f>D304</f>
        <v>750</v>
      </c>
    </row>
    <row r="305" spans="1:5" outlineLevel="2">
      <c r="A305" s="29"/>
      <c r="B305" s="28" t="s">
        <v>250</v>
      </c>
      <c r="C305" s="30">
        <v>750</v>
      </c>
      <c r="D305" s="30">
        <f>SUM(D306:D307)</f>
        <v>7740.5479999999989</v>
      </c>
      <c r="E305" s="30">
        <f>SUM(E306:E307)</f>
        <v>7740.5479999999989</v>
      </c>
    </row>
    <row r="306" spans="1:5" outlineLevel="3">
      <c r="A306" s="6">
        <v>1101</v>
      </c>
      <c r="B306" s="4" t="s">
        <v>38</v>
      </c>
      <c r="C306" s="5">
        <f>C307+C308</f>
        <v>4870.2739999999994</v>
      </c>
      <c r="D306" s="5">
        <f>C306</f>
        <v>4870.2739999999994</v>
      </c>
      <c r="E306" s="5">
        <f>D306</f>
        <v>4870.2739999999994</v>
      </c>
    </row>
    <row r="307" spans="1:5" outlineLevel="3">
      <c r="A307" s="29"/>
      <c r="B307" s="28" t="s">
        <v>251</v>
      </c>
      <c r="C307" s="30">
        <v>2870.2739999999999</v>
      </c>
      <c r="D307" s="30">
        <f>C307</f>
        <v>2870.2739999999999</v>
      </c>
      <c r="E307" s="30">
        <f>D307</f>
        <v>2870.2739999999999</v>
      </c>
    </row>
    <row r="308" spans="1:5" outlineLevel="2">
      <c r="A308" s="29"/>
      <c r="B308" s="28" t="s">
        <v>252</v>
      </c>
      <c r="C308" s="30">
        <v>2000</v>
      </c>
      <c r="D308" s="30">
        <f>SUM(D309:D312)</f>
        <v>102455.36399999999</v>
      </c>
      <c r="E308" s="30">
        <f>SUM(E309:E312)</f>
        <v>102455.36399999999</v>
      </c>
    </row>
    <row r="309" spans="1:5" outlineLevel="3">
      <c r="A309" s="6">
        <v>1101</v>
      </c>
      <c r="B309" s="4" t="s">
        <v>39</v>
      </c>
      <c r="C309" s="5">
        <f>C310+C311+C313</f>
        <v>53603.061999999998</v>
      </c>
      <c r="D309" s="5">
        <f>C309</f>
        <v>53603.061999999998</v>
      </c>
      <c r="E309" s="5">
        <f>D309</f>
        <v>53603.061999999998</v>
      </c>
    </row>
    <row r="310" spans="1:5" outlineLevel="3">
      <c r="A310" s="29"/>
      <c r="B310" s="28" t="s">
        <v>253</v>
      </c>
      <c r="C310" s="30">
        <v>36227.572</v>
      </c>
      <c r="D310" s="30">
        <f t="shared" ref="D310:E312" si="22">C310</f>
        <v>36227.572</v>
      </c>
      <c r="E310" s="30">
        <f t="shared" si="22"/>
        <v>36227.572</v>
      </c>
    </row>
    <row r="311" spans="1:5" outlineLevel="3">
      <c r="A311" s="29"/>
      <c r="B311" s="28" t="s">
        <v>254</v>
      </c>
      <c r="C311" s="30">
        <v>12624.73</v>
      </c>
      <c r="D311" s="30">
        <f t="shared" si="22"/>
        <v>12624.73</v>
      </c>
      <c r="E311" s="30">
        <f t="shared" si="22"/>
        <v>12624.73</v>
      </c>
    </row>
    <row r="312" spans="1:5" outlineLevel="3">
      <c r="A312" s="29"/>
      <c r="B312" s="28" t="s">
        <v>255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29"/>
      <c r="B313" s="28" t="s">
        <v>256</v>
      </c>
      <c r="C313" s="30">
        <v>4750.76</v>
      </c>
      <c r="D313" s="30">
        <f>C313</f>
        <v>4750.76</v>
      </c>
      <c r="E313" s="30">
        <f>D313</f>
        <v>4750.76</v>
      </c>
    </row>
    <row r="314" spans="1:5" outlineLevel="1">
      <c r="A314" s="176">
        <v>1101</v>
      </c>
      <c r="B314" s="175" t="s">
        <v>947</v>
      </c>
      <c r="C314" s="32">
        <v>187720.5</v>
      </c>
      <c r="D314" s="32">
        <f>D315+D325+D331+D336+D337+D338+D328</f>
        <v>0</v>
      </c>
      <c r="E314" s="32">
        <f>E315+E325+E331+E336+E337+E338+E328</f>
        <v>0</v>
      </c>
    </row>
    <row r="315" spans="1:5" ht="15" customHeight="1" outlineLevel="2">
      <c r="A315" s="219" t="s">
        <v>598</v>
      </c>
      <c r="B315" s="220"/>
      <c r="C315" s="31">
        <f>SUM(C316:C324)</f>
        <v>0</v>
      </c>
      <c r="D315" s="31">
        <f>SUM(D316:D324)</f>
        <v>0</v>
      </c>
      <c r="E315" s="31">
        <f>SUM(E316:E324)</f>
        <v>0</v>
      </c>
    </row>
    <row r="316" spans="1:5" outlineLevel="3">
      <c r="A316" s="6">
        <v>1102</v>
      </c>
      <c r="B316" s="4" t="s">
        <v>65</v>
      </c>
      <c r="C316" s="5"/>
      <c r="D316" s="5">
        <f>C316</f>
        <v>0</v>
      </c>
      <c r="E316" s="5">
        <f>D316</f>
        <v>0</v>
      </c>
    </row>
    <row r="317" spans="1:5" outlineLevel="3">
      <c r="A317" s="29"/>
      <c r="B317" s="28" t="s">
        <v>257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215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258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245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259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249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250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235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29"/>
      <c r="B325" s="28" t="s">
        <v>236</v>
      </c>
      <c r="C325" s="30">
        <f>SUM(C326:C327)</f>
        <v>0</v>
      </c>
      <c r="D325" s="30">
        <f>SUM(D326:D327)</f>
        <v>0</v>
      </c>
      <c r="E325" s="30">
        <f>SUM(E326:E327)</f>
        <v>0</v>
      </c>
    </row>
    <row r="326" spans="1:5" outlineLevel="3">
      <c r="A326" s="6">
        <v>1102</v>
      </c>
      <c r="B326" s="4" t="s">
        <v>260</v>
      </c>
      <c r="C326" s="5">
        <v>0</v>
      </c>
      <c r="D326" s="5">
        <f>C326</f>
        <v>0</v>
      </c>
      <c r="E326" s="5">
        <f>D326</f>
        <v>0</v>
      </c>
    </row>
    <row r="327" spans="1:5" outlineLevel="3">
      <c r="A327" s="29"/>
      <c r="B327" s="28" t="s">
        <v>261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29"/>
      <c r="B328" s="28" t="s">
        <v>262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6">
        <v>1102</v>
      </c>
      <c r="B329" s="4" t="s">
        <v>38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251</v>
      </c>
      <c r="C330" s="30"/>
      <c r="D330" s="30">
        <f>C330</f>
        <v>0</v>
      </c>
      <c r="E330" s="30">
        <f>D330</f>
        <v>0</v>
      </c>
    </row>
    <row r="331" spans="1:5" outlineLevel="2">
      <c r="A331" s="29"/>
      <c r="B331" s="28" t="s">
        <v>252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6">
        <v>1102</v>
      </c>
      <c r="B332" s="4" t="s">
        <v>39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253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254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255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29"/>
      <c r="B336" s="28" t="s">
        <v>256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450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449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/>
      <c r="B339" s="175"/>
      <c r="C339" s="32"/>
      <c r="D339" s="32">
        <f>D340+D444+D482</f>
        <v>970930</v>
      </c>
      <c r="E339" s="32">
        <f>E340+E444+E482</f>
        <v>970930</v>
      </c>
      <c r="G339" s="39" t="s">
        <v>588</v>
      </c>
      <c r="H339" s="41"/>
      <c r="I339" s="42"/>
      <c r="J339" s="40" t="b">
        <f>AND(H339=I339)</f>
        <v>1</v>
      </c>
    </row>
    <row r="340" spans="1:10" outlineLevel="1">
      <c r="A340" s="174"/>
      <c r="B340" s="34"/>
      <c r="C340" s="177"/>
      <c r="D340" s="177">
        <f>D341+D342+D343+D344+D347+D348+D353+D356+D357+D362+D367+BH290669+D371+D372+D373+D376+D377+D378+D382+D388+D391+D392+D395+D398+D399+D404+D407+D408+D409+D412+D415+D416+D419+D420+D421+D422+D429+D443</f>
        <v>970930</v>
      </c>
      <c r="E340" s="177">
        <f>E341+E342+E343+E344+E347+E348+E353+E356+E357+E362+E367+BI290669+E371+E372+E373+E376+E377+E378+E382+E388+E391+E392+E395+E398+E399+E404+E407+E408+E409+E412+E415+E416+E419+E420+E421+E422+E429+E443</f>
        <v>970930</v>
      </c>
    </row>
    <row r="341" spans="1:10" ht="15" customHeight="1" outlineLevel="2">
      <c r="A341" s="217" t="s">
        <v>267</v>
      </c>
      <c r="B341" s="218"/>
      <c r="C341" s="202">
        <v>0</v>
      </c>
      <c r="D341" s="202">
        <f>C341</f>
        <v>0</v>
      </c>
      <c r="E341" s="202">
        <f>D341</f>
        <v>0</v>
      </c>
    </row>
    <row r="342" spans="1:10" outlineLevel="2">
      <c r="A342" s="219" t="s">
        <v>268</v>
      </c>
      <c r="B342" s="220"/>
      <c r="C342" s="31">
        <f>SUM(C343:C444)</f>
        <v>590640</v>
      </c>
      <c r="D342" s="31">
        <f t="shared" ref="D342:E343" si="26">C342</f>
        <v>590640</v>
      </c>
      <c r="E342" s="31">
        <f t="shared" si="26"/>
        <v>590640</v>
      </c>
    </row>
    <row r="343" spans="1:10" outlineLevel="2">
      <c r="A343" s="6">
        <v>2201</v>
      </c>
      <c r="B343" s="34" t="s">
        <v>269</v>
      </c>
      <c r="C343" s="5">
        <v>700</v>
      </c>
      <c r="D343" s="5">
        <f t="shared" si="26"/>
        <v>700</v>
      </c>
      <c r="E343" s="5">
        <f t="shared" si="26"/>
        <v>700</v>
      </c>
    </row>
    <row r="344" spans="1:10" outlineLevel="2">
      <c r="A344" s="6">
        <v>2201</v>
      </c>
      <c r="B344" s="4" t="s">
        <v>40</v>
      </c>
      <c r="C344" s="5">
        <v>1000</v>
      </c>
      <c r="D344" s="5">
        <f>SUM(D345:D346)</f>
        <v>96000</v>
      </c>
      <c r="E344" s="5">
        <f>SUM(E345:E346)</f>
        <v>96000</v>
      </c>
    </row>
    <row r="345" spans="1:10" outlineLevel="3">
      <c r="A345" s="6">
        <v>2201</v>
      </c>
      <c r="B345" s="4" t="s">
        <v>41</v>
      </c>
      <c r="C345" s="5">
        <v>90000</v>
      </c>
      <c r="D345" s="5">
        <f t="shared" ref="D345:E347" si="27">C345</f>
        <v>90000</v>
      </c>
      <c r="E345" s="5">
        <f t="shared" si="27"/>
        <v>90000</v>
      </c>
    </row>
    <row r="346" spans="1:10" outlineLevel="3">
      <c r="A346" s="6">
        <v>2201</v>
      </c>
      <c r="B346" s="4" t="s">
        <v>270</v>
      </c>
      <c r="C346" s="5">
        <v>6000</v>
      </c>
      <c r="D346" s="5">
        <f t="shared" si="27"/>
        <v>6000</v>
      </c>
      <c r="E346" s="5">
        <f t="shared" si="27"/>
        <v>6000</v>
      </c>
    </row>
    <row r="347" spans="1:10" outlineLevel="2">
      <c r="A347" s="29"/>
      <c r="B347" s="28" t="s">
        <v>271</v>
      </c>
      <c r="C347" s="30">
        <v>3000</v>
      </c>
      <c r="D347" s="30">
        <f t="shared" si="27"/>
        <v>3000</v>
      </c>
      <c r="E347" s="30">
        <f t="shared" si="27"/>
        <v>3000</v>
      </c>
    </row>
    <row r="348" spans="1:10" outlineLevel="2">
      <c r="A348" s="29"/>
      <c r="B348" s="28" t="s">
        <v>272</v>
      </c>
      <c r="C348" s="30">
        <v>3000</v>
      </c>
      <c r="D348" s="30">
        <f>SUM(D349:D352)</f>
        <v>53650</v>
      </c>
      <c r="E348" s="30">
        <f>SUM(E349:E352)</f>
        <v>53650</v>
      </c>
    </row>
    <row r="349" spans="1:10" outlineLevel="3">
      <c r="A349" s="6">
        <v>2201</v>
      </c>
      <c r="B349" s="4" t="s">
        <v>273</v>
      </c>
      <c r="C349" s="5"/>
      <c r="D349" s="5">
        <f>C349</f>
        <v>0</v>
      </c>
      <c r="E349" s="5">
        <f>D349</f>
        <v>0</v>
      </c>
    </row>
    <row r="350" spans="1:10" outlineLevel="3">
      <c r="A350" s="6">
        <v>2201</v>
      </c>
      <c r="B350" s="4" t="s">
        <v>274</v>
      </c>
      <c r="C350" s="5">
        <f>C351+C353</f>
        <v>28650</v>
      </c>
      <c r="D350" s="5">
        <f t="shared" ref="D350:E352" si="28">C350</f>
        <v>28650</v>
      </c>
      <c r="E350" s="5">
        <f t="shared" si="28"/>
        <v>28650</v>
      </c>
    </row>
    <row r="351" spans="1:10" outlineLevel="3">
      <c r="A351" s="29"/>
      <c r="B351" s="28" t="s">
        <v>275</v>
      </c>
      <c r="C351" s="5">
        <v>25000</v>
      </c>
      <c r="D351" s="5">
        <f t="shared" si="28"/>
        <v>25000</v>
      </c>
      <c r="E351" s="5">
        <f t="shared" si="28"/>
        <v>25000</v>
      </c>
    </row>
    <row r="352" spans="1:10" outlineLevel="3">
      <c r="A352" s="29"/>
      <c r="B352" s="28" t="s">
        <v>276</v>
      </c>
      <c r="C352" s="5">
        <v>0</v>
      </c>
      <c r="D352" s="5">
        <f t="shared" si="28"/>
        <v>0</v>
      </c>
      <c r="E352" s="5">
        <f t="shared" si="28"/>
        <v>0</v>
      </c>
    </row>
    <row r="353" spans="1:5" outlineLevel="2">
      <c r="A353" s="29"/>
      <c r="B353" s="28" t="s">
        <v>277</v>
      </c>
      <c r="C353" s="5">
        <v>3650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278</v>
      </c>
      <c r="C354" s="5"/>
      <c r="D354" s="5">
        <f t="shared" ref="D354:E356" si="29">C354</f>
        <v>0</v>
      </c>
      <c r="E354" s="5">
        <f t="shared" si="29"/>
        <v>0</v>
      </c>
    </row>
    <row r="355" spans="1:5" outlineLevel="3">
      <c r="A355" s="6">
        <v>2201</v>
      </c>
      <c r="B355" s="4" t="s">
        <v>279</v>
      </c>
      <c r="C355" s="5">
        <f>C356</f>
        <v>300</v>
      </c>
      <c r="D355" s="5">
        <f t="shared" si="29"/>
        <v>300</v>
      </c>
      <c r="E355" s="5">
        <f t="shared" si="29"/>
        <v>300</v>
      </c>
    </row>
    <row r="356" spans="1:5" outlineLevel="2">
      <c r="A356" s="29"/>
      <c r="B356" s="28" t="s">
        <v>42</v>
      </c>
      <c r="C356" s="30">
        <v>300</v>
      </c>
      <c r="D356" s="30">
        <f t="shared" si="29"/>
        <v>300</v>
      </c>
      <c r="E356" s="30">
        <f t="shared" si="29"/>
        <v>300</v>
      </c>
    </row>
    <row r="357" spans="1:5" outlineLevel="2">
      <c r="A357" s="29"/>
      <c r="B357" s="28" t="s">
        <v>280</v>
      </c>
      <c r="C357" s="30">
        <f>SUM(C358:C361)</f>
        <v>13000</v>
      </c>
      <c r="D357" s="30">
        <f>SUM(D358:D361)</f>
        <v>13000</v>
      </c>
      <c r="E357" s="30">
        <f>SUM(E358:E361)</f>
        <v>13000</v>
      </c>
    </row>
    <row r="358" spans="1:5" outlineLevel="3">
      <c r="A358" s="6">
        <v>2201</v>
      </c>
      <c r="B358" s="4" t="s">
        <v>281</v>
      </c>
      <c r="C358" s="5">
        <v>1000</v>
      </c>
      <c r="D358" s="5">
        <f>C358</f>
        <v>1000</v>
      </c>
      <c r="E358" s="5">
        <f>D358</f>
        <v>1000</v>
      </c>
    </row>
    <row r="359" spans="1:5" outlineLevel="3">
      <c r="A359" s="6">
        <v>2201</v>
      </c>
      <c r="B359" s="4" t="s">
        <v>282</v>
      </c>
      <c r="C359" s="5">
        <f>C360+C361</f>
        <v>6000</v>
      </c>
      <c r="D359" s="5">
        <f t="shared" ref="D359:E361" si="30">C359</f>
        <v>6000</v>
      </c>
      <c r="E359" s="5">
        <f t="shared" si="30"/>
        <v>6000</v>
      </c>
    </row>
    <row r="360" spans="1:5" outlineLevel="3">
      <c r="A360" s="29"/>
      <c r="B360" s="28" t="s">
        <v>283</v>
      </c>
      <c r="C360" s="30">
        <v>5874</v>
      </c>
      <c r="D360" s="30">
        <f t="shared" si="30"/>
        <v>5874</v>
      </c>
      <c r="E360" s="30">
        <f t="shared" si="30"/>
        <v>5874</v>
      </c>
    </row>
    <row r="361" spans="1:5" outlineLevel="3">
      <c r="A361" s="29"/>
      <c r="B361" s="28" t="s">
        <v>284</v>
      </c>
      <c r="C361" s="30">
        <v>126</v>
      </c>
      <c r="D361" s="30">
        <f t="shared" si="30"/>
        <v>126</v>
      </c>
      <c r="E361" s="30">
        <f t="shared" si="30"/>
        <v>126</v>
      </c>
    </row>
    <row r="362" spans="1:5" outlineLevel="2">
      <c r="A362" s="29"/>
      <c r="B362" s="28" t="s">
        <v>285</v>
      </c>
      <c r="C362" s="30">
        <f>SUM(C363:C366)</f>
        <v>72000</v>
      </c>
      <c r="D362" s="30">
        <f>SUM(D363:D366)</f>
        <v>72000</v>
      </c>
      <c r="E362" s="30">
        <f>SUM(E363:E366)</f>
        <v>72000</v>
      </c>
    </row>
    <row r="363" spans="1:5" outlineLevel="3">
      <c r="A363" s="29"/>
      <c r="B363" s="28" t="s">
        <v>286</v>
      </c>
      <c r="C363" s="30"/>
      <c r="D363" s="30">
        <f>C363</f>
        <v>0</v>
      </c>
      <c r="E363" s="30">
        <f>D363</f>
        <v>0</v>
      </c>
    </row>
    <row r="364" spans="1:5" outlineLevel="3">
      <c r="A364" s="6">
        <v>2201</v>
      </c>
      <c r="B364" s="4" t="s">
        <v>287</v>
      </c>
      <c r="C364" s="5">
        <f>C365+C366</f>
        <v>36000</v>
      </c>
      <c r="D364" s="5">
        <f t="shared" ref="D364:E366" si="31">C364</f>
        <v>36000</v>
      </c>
      <c r="E364" s="5">
        <f t="shared" si="31"/>
        <v>36000</v>
      </c>
    </row>
    <row r="365" spans="1:5" outlineLevel="3">
      <c r="A365" s="29"/>
      <c r="B365" s="28" t="s">
        <v>288</v>
      </c>
      <c r="C365" s="30">
        <v>6000</v>
      </c>
      <c r="D365" s="30">
        <f t="shared" si="31"/>
        <v>6000</v>
      </c>
      <c r="E365" s="30">
        <f t="shared" si="31"/>
        <v>6000</v>
      </c>
    </row>
    <row r="366" spans="1:5" outlineLevel="3">
      <c r="A366" s="29"/>
      <c r="B366" s="28" t="s">
        <v>289</v>
      </c>
      <c r="C366" s="30">
        <v>30000</v>
      </c>
      <c r="D366" s="30">
        <f t="shared" si="31"/>
        <v>30000</v>
      </c>
      <c r="E366" s="30">
        <f t="shared" si="31"/>
        <v>30000</v>
      </c>
    </row>
    <row r="367" spans="1:5" outlineLevel="2">
      <c r="A367" s="29"/>
      <c r="B367" s="28" t="s">
        <v>290</v>
      </c>
      <c r="C367" s="30"/>
      <c r="D367" s="30">
        <f>C367</f>
        <v>0</v>
      </c>
      <c r="E367" s="30">
        <f>D367</f>
        <v>0</v>
      </c>
    </row>
    <row r="368" spans="1:5" outlineLevel="2" collapsed="1">
      <c r="A368" s="29"/>
      <c r="B368" s="28" t="s">
        <v>291</v>
      </c>
      <c r="C368" s="30">
        <f>SUM(C369:C370)</f>
        <v>1000</v>
      </c>
      <c r="D368" s="30">
        <f>SUM(D369:D370)</f>
        <v>1000</v>
      </c>
      <c r="E368" s="30">
        <f>SUM(E369:E370)</f>
        <v>1000</v>
      </c>
    </row>
    <row r="369" spans="1:5" outlineLevel="3">
      <c r="A369" s="6">
        <v>2201</v>
      </c>
      <c r="B369" s="4" t="s">
        <v>43</v>
      </c>
      <c r="C369" s="5">
        <v>1000</v>
      </c>
      <c r="D369" s="5">
        <f t="shared" ref="D369:E372" si="32">C369</f>
        <v>1000</v>
      </c>
      <c r="E369" s="5">
        <f t="shared" si="32"/>
        <v>1000</v>
      </c>
    </row>
    <row r="370" spans="1:5" outlineLevel="3">
      <c r="A370" s="6">
        <v>2201</v>
      </c>
      <c r="B370" s="4" t="s">
        <v>292</v>
      </c>
      <c r="C370" s="5">
        <v>0</v>
      </c>
      <c r="D370" s="5">
        <f t="shared" si="32"/>
        <v>0</v>
      </c>
      <c r="E370" s="5">
        <f t="shared" si="32"/>
        <v>0</v>
      </c>
    </row>
    <row r="371" spans="1:5" outlineLevel="2">
      <c r="A371" s="29"/>
      <c r="B371" s="28" t="s">
        <v>293</v>
      </c>
      <c r="C371" s="30"/>
      <c r="D371" s="30">
        <f t="shared" si="32"/>
        <v>0</v>
      </c>
      <c r="E371" s="30">
        <f t="shared" si="32"/>
        <v>0</v>
      </c>
    </row>
    <row r="372" spans="1:5" outlineLevel="2">
      <c r="A372" s="29"/>
      <c r="B372" s="28" t="s">
        <v>294</v>
      </c>
      <c r="C372" s="30"/>
      <c r="D372" s="30">
        <f t="shared" si="32"/>
        <v>0</v>
      </c>
      <c r="E372" s="30">
        <f t="shared" si="32"/>
        <v>0</v>
      </c>
    </row>
    <row r="373" spans="1:5" outlineLevel="2" collapsed="1">
      <c r="A373" s="6">
        <v>2201</v>
      </c>
      <c r="B373" s="4" t="s">
        <v>44</v>
      </c>
      <c r="C373" s="5">
        <v>1500</v>
      </c>
      <c r="D373" s="5">
        <f>SUM(D374:D375)</f>
        <v>3000</v>
      </c>
      <c r="E373" s="5">
        <f>SUM(E374:E375)</f>
        <v>3000</v>
      </c>
    </row>
    <row r="374" spans="1:5" outlineLevel="3">
      <c r="A374" s="6">
        <v>2201</v>
      </c>
      <c r="B374" s="4" t="s">
        <v>45</v>
      </c>
      <c r="C374" s="5">
        <v>3000</v>
      </c>
      <c r="D374" s="5">
        <f t="shared" ref="D374:E377" si="33">C374</f>
        <v>3000</v>
      </c>
      <c r="E374" s="5">
        <f t="shared" si="33"/>
        <v>3000</v>
      </c>
    </row>
    <row r="375" spans="1:5" outlineLevel="3">
      <c r="A375" s="6">
        <v>2201</v>
      </c>
      <c r="B375" s="4" t="s">
        <v>295</v>
      </c>
      <c r="C375" s="5">
        <v>0</v>
      </c>
      <c r="D375" s="5">
        <f t="shared" si="33"/>
        <v>0</v>
      </c>
      <c r="E375" s="5">
        <f t="shared" si="33"/>
        <v>0</v>
      </c>
    </row>
    <row r="376" spans="1:5" outlineLevel="2">
      <c r="A376" s="29"/>
      <c r="B376" s="28" t="s">
        <v>296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29"/>
      <c r="B377" s="28" t="s">
        <v>297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298</v>
      </c>
      <c r="C378" s="5">
        <v>400</v>
      </c>
      <c r="D378" s="5">
        <f>SUM(D379:D381)</f>
        <v>15000</v>
      </c>
      <c r="E378" s="5">
        <f>SUM(E379:E381)</f>
        <v>15000</v>
      </c>
    </row>
    <row r="379" spans="1:5" outlineLevel="3">
      <c r="A379" s="6">
        <v>2201</v>
      </c>
      <c r="B379" s="4" t="s">
        <v>299</v>
      </c>
      <c r="C379" s="5">
        <v>1000</v>
      </c>
      <c r="D379" s="5">
        <f>C379</f>
        <v>1000</v>
      </c>
      <c r="E379" s="5">
        <f>D379</f>
        <v>1000</v>
      </c>
    </row>
    <row r="380" spans="1:5" outlineLevel="3">
      <c r="A380" s="6">
        <v>2201</v>
      </c>
      <c r="B380" s="4" t="s">
        <v>300</v>
      </c>
      <c r="C380" s="5">
        <v>10500</v>
      </c>
      <c r="D380" s="5">
        <f t="shared" ref="D380:E381" si="34">C380</f>
        <v>10500</v>
      </c>
      <c r="E380" s="5">
        <f t="shared" si="34"/>
        <v>10500</v>
      </c>
    </row>
    <row r="381" spans="1:5" outlineLevel="3">
      <c r="A381" s="29"/>
      <c r="B381" s="28" t="s">
        <v>46</v>
      </c>
      <c r="C381" s="30">
        <v>3500</v>
      </c>
      <c r="D381" s="30">
        <f t="shared" si="34"/>
        <v>3500</v>
      </c>
      <c r="E381" s="30">
        <f t="shared" si="34"/>
        <v>3500</v>
      </c>
    </row>
    <row r="382" spans="1:5" outlineLevel="2">
      <c r="A382" s="29"/>
      <c r="B382" s="28" t="s">
        <v>110</v>
      </c>
      <c r="C382" s="30">
        <v>5500</v>
      </c>
      <c r="D382" s="30">
        <f>SUM(D383:D387)</f>
        <v>5700</v>
      </c>
      <c r="E382" s="30">
        <f>SUM(E383:E387)</f>
        <v>5700</v>
      </c>
    </row>
    <row r="383" spans="1:5" outlineLevel="3">
      <c r="A383" s="29"/>
      <c r="B383" s="28" t="s">
        <v>47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6">
        <v>2201</v>
      </c>
      <c r="B384" s="4" t="s">
        <v>111</v>
      </c>
      <c r="C384" s="5">
        <f>C385+C388</f>
        <v>3200</v>
      </c>
      <c r="D384" s="5">
        <f t="shared" ref="D384:E387" si="35">C384</f>
        <v>3200</v>
      </c>
      <c r="E384" s="5">
        <f t="shared" si="35"/>
        <v>3200</v>
      </c>
    </row>
    <row r="385" spans="1:5" outlineLevel="3">
      <c r="A385" s="29"/>
      <c r="B385" s="28" t="s">
        <v>301</v>
      </c>
      <c r="C385" s="30">
        <v>1000</v>
      </c>
      <c r="D385" s="30">
        <f t="shared" si="35"/>
        <v>1000</v>
      </c>
      <c r="E385" s="30">
        <f t="shared" si="35"/>
        <v>1000</v>
      </c>
    </row>
    <row r="386" spans="1:5" outlineLevel="3">
      <c r="A386" s="29"/>
      <c r="B386" s="28" t="s">
        <v>302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303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29"/>
      <c r="B388" s="28" t="s">
        <v>304</v>
      </c>
      <c r="C388" s="30">
        <v>2200</v>
      </c>
      <c r="D388" s="30">
        <f>SUM(D389:D390)</f>
        <v>270</v>
      </c>
      <c r="E388" s="30">
        <f>SUM(E389:E390)</f>
        <v>270</v>
      </c>
    </row>
    <row r="389" spans="1:5" outlineLevel="3">
      <c r="A389" s="29"/>
      <c r="B389" s="28" t="s">
        <v>305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6">
        <v>2201</v>
      </c>
      <c r="B390" s="4" t="s">
        <v>306</v>
      </c>
      <c r="C390" s="5">
        <f>C391</f>
        <v>270</v>
      </c>
      <c r="D390" s="5">
        <f t="shared" si="36"/>
        <v>270</v>
      </c>
      <c r="E390" s="5">
        <f t="shared" si="36"/>
        <v>270</v>
      </c>
    </row>
    <row r="391" spans="1:5" outlineLevel="2">
      <c r="A391" s="29"/>
      <c r="B391" s="28" t="s">
        <v>48</v>
      </c>
      <c r="C391" s="30">
        <v>270</v>
      </c>
      <c r="D391" s="30">
        <f t="shared" si="36"/>
        <v>270</v>
      </c>
      <c r="E391" s="30">
        <f t="shared" si="36"/>
        <v>270</v>
      </c>
    </row>
    <row r="392" spans="1:5" outlineLevel="2" collapsed="1">
      <c r="A392" s="29"/>
      <c r="B392" s="28" t="s">
        <v>307</v>
      </c>
      <c r="C392" s="30">
        <f>SUM(C393:C394)</f>
        <v>7500</v>
      </c>
      <c r="D392" s="30">
        <f>SUM(D393:D394)</f>
        <v>7500</v>
      </c>
      <c r="E392" s="30">
        <f>SUM(E393:E394)</f>
        <v>7500</v>
      </c>
    </row>
    <row r="393" spans="1:5" outlineLevel="3">
      <c r="A393" s="6">
        <v>2201</v>
      </c>
      <c r="B393" s="4" t="s">
        <v>308</v>
      </c>
      <c r="C393" s="5">
        <v>0</v>
      </c>
      <c r="D393" s="5">
        <f>C393</f>
        <v>0</v>
      </c>
      <c r="E393" s="5">
        <f>D393</f>
        <v>0</v>
      </c>
    </row>
    <row r="394" spans="1:5" outlineLevel="3">
      <c r="A394" s="6">
        <v>2201</v>
      </c>
      <c r="B394" s="4" t="s">
        <v>309</v>
      </c>
      <c r="C394" s="5">
        <v>7500</v>
      </c>
      <c r="D394" s="5">
        <f>C394</f>
        <v>7500</v>
      </c>
      <c r="E394" s="5">
        <f>D394</f>
        <v>7500</v>
      </c>
    </row>
    <row r="395" spans="1:5" outlineLevel="2">
      <c r="A395" s="29"/>
      <c r="B395" s="28" t="s">
        <v>310</v>
      </c>
      <c r="C395" s="30"/>
      <c r="D395" s="30">
        <f>SUM(D396:D397)</f>
        <v>7500</v>
      </c>
      <c r="E395" s="30">
        <f>SUM(E396:E397)</f>
        <v>7500</v>
      </c>
    </row>
    <row r="396" spans="1:5" outlineLevel="3">
      <c r="A396" s="29"/>
      <c r="B396" s="28" t="s">
        <v>311</v>
      </c>
      <c r="C396" s="30">
        <v>7500</v>
      </c>
      <c r="D396" s="30">
        <f t="shared" ref="D396:E398" si="37">C396</f>
        <v>7500</v>
      </c>
      <c r="E396" s="30">
        <f t="shared" si="37"/>
        <v>7500</v>
      </c>
    </row>
    <row r="397" spans="1:5" outlineLevel="3">
      <c r="A397" s="6">
        <v>2201</v>
      </c>
      <c r="B397" s="4" t="s">
        <v>112</v>
      </c>
      <c r="C397" s="5">
        <v>0</v>
      </c>
      <c r="D397" s="5">
        <f t="shared" si="37"/>
        <v>0</v>
      </c>
      <c r="E397" s="5">
        <f t="shared" si="37"/>
        <v>0</v>
      </c>
    </row>
    <row r="398" spans="1:5" outlineLevel="2">
      <c r="A398" s="29"/>
      <c r="B398" s="28" t="s">
        <v>312</v>
      </c>
      <c r="C398" s="30">
        <v>0</v>
      </c>
      <c r="D398" s="30">
        <f t="shared" si="37"/>
        <v>0</v>
      </c>
      <c r="E398" s="30">
        <f t="shared" si="37"/>
        <v>0</v>
      </c>
    </row>
    <row r="399" spans="1:5" outlineLevel="2" collapsed="1">
      <c r="A399" s="29"/>
      <c r="B399" s="28" t="s">
        <v>313</v>
      </c>
      <c r="C399" s="30">
        <f>SUM(C400:C403)</f>
        <v>0</v>
      </c>
      <c r="D399" s="30">
        <f>SUM(D400:D403)</f>
        <v>0</v>
      </c>
      <c r="E399" s="30">
        <f>SUM(E400:E403)</f>
        <v>0</v>
      </c>
    </row>
    <row r="400" spans="1:5" outlineLevel="3">
      <c r="A400" s="6">
        <v>2201</v>
      </c>
      <c r="B400" s="4" t="s">
        <v>314</v>
      </c>
      <c r="C400" s="5">
        <v>0</v>
      </c>
      <c r="D400" s="5">
        <f>C400</f>
        <v>0</v>
      </c>
      <c r="E400" s="5">
        <f>D400</f>
        <v>0</v>
      </c>
    </row>
    <row r="401" spans="1:5" outlineLevel="3">
      <c r="A401" s="6">
        <v>2201</v>
      </c>
      <c r="B401" s="4" t="s">
        <v>113</v>
      </c>
      <c r="C401" s="5"/>
      <c r="D401" s="5">
        <f t="shared" ref="D401:E403" si="38">C401</f>
        <v>0</v>
      </c>
      <c r="E401" s="5">
        <f t="shared" si="38"/>
        <v>0</v>
      </c>
    </row>
    <row r="402" spans="1:5" outlineLevel="3">
      <c r="A402" s="29"/>
      <c r="B402" s="28" t="s">
        <v>315</v>
      </c>
      <c r="C402" s="5">
        <v>0</v>
      </c>
      <c r="D402" s="5">
        <f t="shared" si="38"/>
        <v>0</v>
      </c>
      <c r="E402" s="5">
        <f t="shared" si="38"/>
        <v>0</v>
      </c>
    </row>
    <row r="403" spans="1:5" outlineLevel="3">
      <c r="A403" s="29"/>
      <c r="B403" s="28" t="s">
        <v>316</v>
      </c>
      <c r="C403" s="5">
        <v>0</v>
      </c>
      <c r="D403" s="5">
        <f t="shared" si="38"/>
        <v>0</v>
      </c>
      <c r="E403" s="5">
        <f t="shared" si="38"/>
        <v>0</v>
      </c>
    </row>
    <row r="404" spans="1:5" outlineLevel="2">
      <c r="A404" s="29"/>
      <c r="B404" s="28" t="s">
        <v>317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318</v>
      </c>
      <c r="C405" s="5">
        <v>0</v>
      </c>
      <c r="D405" s="5">
        <f t="shared" ref="D405:E408" si="39">C405</f>
        <v>0</v>
      </c>
      <c r="E405" s="5">
        <f t="shared" si="39"/>
        <v>0</v>
      </c>
    </row>
    <row r="406" spans="1:5" outlineLevel="3">
      <c r="A406" s="6">
        <v>2201</v>
      </c>
      <c r="B406" s="4" t="s">
        <v>319</v>
      </c>
      <c r="C406" s="5">
        <v>0</v>
      </c>
      <c r="D406" s="5">
        <f t="shared" si="39"/>
        <v>0</v>
      </c>
      <c r="E406" s="5">
        <f t="shared" si="39"/>
        <v>0</v>
      </c>
    </row>
    <row r="407" spans="1:5" outlineLevel="2">
      <c r="A407" s="29"/>
      <c r="B407" s="28" t="s">
        <v>320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29"/>
      <c r="B408" s="28" t="s">
        <v>321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322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6">
        <v>2201</v>
      </c>
      <c r="B410" s="4" t="s">
        <v>323</v>
      </c>
      <c r="C410" s="5"/>
      <c r="D410" s="5">
        <f>C410</f>
        <v>0</v>
      </c>
      <c r="E410" s="5">
        <f>D410</f>
        <v>0</v>
      </c>
    </row>
    <row r="411" spans="1:5" outlineLevel="3">
      <c r="A411" s="6">
        <v>2201</v>
      </c>
      <c r="B411" s="4" t="s">
        <v>324</v>
      </c>
      <c r="C411" s="5">
        <v>1000</v>
      </c>
      <c r="D411" s="5">
        <f>C411</f>
        <v>1000</v>
      </c>
      <c r="E411" s="5">
        <f>D411</f>
        <v>1000</v>
      </c>
    </row>
    <row r="412" spans="1:5" outlineLevel="2">
      <c r="A412" s="29"/>
      <c r="B412" s="28" t="s">
        <v>49</v>
      </c>
      <c r="C412" s="5">
        <v>1000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50</v>
      </c>
      <c r="C413" s="5"/>
      <c r="D413" s="5">
        <f t="shared" ref="D413:E415" si="40">C413</f>
        <v>0</v>
      </c>
      <c r="E413" s="5">
        <f t="shared" si="40"/>
        <v>0</v>
      </c>
    </row>
    <row r="414" spans="1:5" outlineLevel="3">
      <c r="A414" s="6">
        <v>2201</v>
      </c>
      <c r="B414" s="4" t="s">
        <v>114</v>
      </c>
      <c r="C414" s="5">
        <f>C415</f>
        <v>2000</v>
      </c>
      <c r="D414" s="5">
        <f t="shared" si="40"/>
        <v>2000</v>
      </c>
      <c r="E414" s="5">
        <f t="shared" si="40"/>
        <v>2000</v>
      </c>
    </row>
    <row r="415" spans="1:5" outlineLevel="2">
      <c r="A415" s="29"/>
      <c r="B415" s="28" t="s">
        <v>325</v>
      </c>
      <c r="C415" s="30">
        <v>2000</v>
      </c>
      <c r="D415" s="30">
        <f t="shared" si="40"/>
        <v>2000</v>
      </c>
      <c r="E415" s="30">
        <f t="shared" si="40"/>
        <v>2000</v>
      </c>
    </row>
    <row r="416" spans="1:5" outlineLevel="2" collapsed="1">
      <c r="A416" s="29"/>
      <c r="B416" s="28" t="s">
        <v>326</v>
      </c>
      <c r="C416" s="30">
        <f>SUM(C417:C418)</f>
        <v>1000</v>
      </c>
      <c r="D416" s="30">
        <f>SUM(D417:D418)</f>
        <v>1000</v>
      </c>
      <c r="E416" s="30">
        <f>SUM(E417:E418)</f>
        <v>1000</v>
      </c>
    </row>
    <row r="417" spans="1:5" outlineLevel="3" collapsed="1">
      <c r="A417" s="6">
        <v>2201</v>
      </c>
      <c r="B417" s="4" t="s">
        <v>115</v>
      </c>
      <c r="C417" s="5">
        <v>500</v>
      </c>
      <c r="D417" s="5">
        <f t="shared" ref="D417:E421" si="41">C417</f>
        <v>500</v>
      </c>
      <c r="E417" s="5">
        <f t="shared" si="41"/>
        <v>500</v>
      </c>
    </row>
    <row r="418" spans="1:5" outlineLevel="3">
      <c r="A418" s="6">
        <v>2201</v>
      </c>
      <c r="B418" s="4" t="s">
        <v>329</v>
      </c>
      <c r="C418" s="5">
        <f>C419</f>
        <v>500</v>
      </c>
      <c r="D418" s="5">
        <f t="shared" si="41"/>
        <v>500</v>
      </c>
      <c r="E418" s="5">
        <f t="shared" si="41"/>
        <v>500</v>
      </c>
    </row>
    <row r="419" spans="1:5" outlineLevel="2">
      <c r="A419" s="29"/>
      <c r="B419" s="28" t="s">
        <v>327</v>
      </c>
      <c r="C419" s="30">
        <v>500</v>
      </c>
      <c r="D419" s="30">
        <f t="shared" si="41"/>
        <v>500</v>
      </c>
      <c r="E419" s="30">
        <f t="shared" si="41"/>
        <v>500</v>
      </c>
    </row>
    <row r="420" spans="1:5" outlineLevel="2">
      <c r="A420" s="29"/>
      <c r="B420" s="28" t="s">
        <v>328</v>
      </c>
      <c r="C420" s="30">
        <v>0</v>
      </c>
      <c r="D420" s="30">
        <f t="shared" si="41"/>
        <v>0</v>
      </c>
      <c r="E420" s="30">
        <f t="shared" si="41"/>
        <v>0</v>
      </c>
    </row>
    <row r="421" spans="1:5" outlineLevel="2" collapsed="1">
      <c r="A421" s="6">
        <v>2201</v>
      </c>
      <c r="B421" s="4" t="s">
        <v>330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331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6">
        <v>2201</v>
      </c>
      <c r="B423" s="4" t="s">
        <v>332</v>
      </c>
      <c r="C423" s="5">
        <v>0</v>
      </c>
      <c r="D423" s="5">
        <f>C423</f>
        <v>0</v>
      </c>
      <c r="E423" s="5">
        <f>D423</f>
        <v>0</v>
      </c>
    </row>
    <row r="424" spans="1:5" outlineLevel="3">
      <c r="A424" s="6">
        <v>2201</v>
      </c>
      <c r="B424" s="4" t="s">
        <v>116</v>
      </c>
      <c r="C424" s="5"/>
      <c r="D424" s="5">
        <f t="shared" ref="D424:E428" si="42">C424</f>
        <v>0</v>
      </c>
      <c r="E424" s="5">
        <f t="shared" si="42"/>
        <v>0</v>
      </c>
    </row>
    <row r="425" spans="1:5" outlineLevel="3">
      <c r="A425" s="29"/>
      <c r="B425" s="28" t="s">
        <v>333</v>
      </c>
      <c r="C425" s="5"/>
      <c r="D425" s="5">
        <f t="shared" si="42"/>
        <v>0</v>
      </c>
      <c r="E425" s="5">
        <f t="shared" si="42"/>
        <v>0</v>
      </c>
    </row>
    <row r="426" spans="1:5" outlineLevel="3">
      <c r="A426" s="29"/>
      <c r="B426" s="28" t="s">
        <v>334</v>
      </c>
      <c r="C426" s="5"/>
      <c r="D426" s="5">
        <f t="shared" si="42"/>
        <v>0</v>
      </c>
      <c r="E426" s="5">
        <f t="shared" si="42"/>
        <v>0</v>
      </c>
    </row>
    <row r="427" spans="1:5" outlineLevel="3">
      <c r="A427" s="29"/>
      <c r="B427" s="28" t="s">
        <v>335</v>
      </c>
      <c r="C427" s="5"/>
      <c r="D427" s="5">
        <f t="shared" si="42"/>
        <v>0</v>
      </c>
      <c r="E427" s="5">
        <f t="shared" si="42"/>
        <v>0</v>
      </c>
    </row>
    <row r="428" spans="1:5" outlineLevel="3">
      <c r="A428" s="29"/>
      <c r="B428" s="28" t="s">
        <v>336</v>
      </c>
      <c r="C428" s="5">
        <v>0</v>
      </c>
      <c r="D428" s="5">
        <f t="shared" si="42"/>
        <v>0</v>
      </c>
      <c r="E428" s="5">
        <f t="shared" si="42"/>
        <v>0</v>
      </c>
    </row>
    <row r="429" spans="1:5" outlineLevel="2">
      <c r="A429" s="29"/>
      <c r="B429" s="28" t="s">
        <v>337</v>
      </c>
      <c r="C429" s="5">
        <f>SUM(C430:C442)</f>
        <v>95600</v>
      </c>
      <c r="D429" s="5">
        <f>SUM(D430:D442)</f>
        <v>95600</v>
      </c>
      <c r="E429" s="5">
        <f>SUM(E430:E442)</f>
        <v>95600</v>
      </c>
    </row>
    <row r="430" spans="1:5" outlineLevel="3">
      <c r="A430" s="29"/>
      <c r="B430" s="28" t="s">
        <v>338</v>
      </c>
      <c r="C430" s="5"/>
      <c r="D430" s="5">
        <f>C430</f>
        <v>0</v>
      </c>
      <c r="E430" s="5">
        <f>D430</f>
        <v>0</v>
      </c>
    </row>
    <row r="431" spans="1:5" outlineLevel="3">
      <c r="A431" s="6">
        <v>2201</v>
      </c>
      <c r="B431" s="4" t="s">
        <v>339</v>
      </c>
      <c r="C431" s="5">
        <f>C433+C441</f>
        <v>47800</v>
      </c>
      <c r="D431" s="5">
        <f t="shared" ref="D431:E442" si="43">C431</f>
        <v>47800</v>
      </c>
      <c r="E431" s="5">
        <f t="shared" si="43"/>
        <v>47800</v>
      </c>
    </row>
    <row r="432" spans="1:5" outlineLevel="3">
      <c r="A432" s="29"/>
      <c r="B432" s="28" t="s">
        <v>340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341</v>
      </c>
      <c r="C433" s="30">
        <v>41300</v>
      </c>
      <c r="D433" s="30">
        <f t="shared" si="43"/>
        <v>41300</v>
      </c>
      <c r="E433" s="30">
        <f t="shared" si="43"/>
        <v>41300</v>
      </c>
    </row>
    <row r="434" spans="1:5" outlineLevel="3">
      <c r="A434" s="29"/>
      <c r="B434" s="28" t="s">
        <v>342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343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344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345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346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347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348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349</v>
      </c>
      <c r="C441" s="30">
        <v>6500</v>
      </c>
      <c r="D441" s="30">
        <f t="shared" si="43"/>
        <v>6500</v>
      </c>
      <c r="E441" s="30">
        <f t="shared" si="43"/>
        <v>6500</v>
      </c>
    </row>
    <row r="442" spans="1:5" outlineLevel="3">
      <c r="A442" s="29"/>
      <c r="B442" s="28" t="s">
        <v>350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29"/>
      <c r="B443" s="28" t="s">
        <v>351</v>
      </c>
      <c r="C443" s="30">
        <v>0</v>
      </c>
      <c r="D443" s="30">
        <f>C443</f>
        <v>0</v>
      </c>
      <c r="E443" s="30">
        <f>D443</f>
        <v>0</v>
      </c>
    </row>
    <row r="444" spans="1:5" outlineLevel="1">
      <c r="A444" s="6"/>
      <c r="B444" s="4"/>
      <c r="C444" s="177"/>
      <c r="D444" s="177"/>
      <c r="E444" s="177"/>
    </row>
    <row r="445" spans="1:5" ht="15" customHeight="1" outlineLevel="2">
      <c r="A445" s="6"/>
      <c r="B445" s="4"/>
      <c r="C445" s="5"/>
      <c r="D445" s="5"/>
      <c r="E445" s="5"/>
    </row>
    <row r="446" spans="1:5" ht="15" customHeight="1" outlineLevel="3">
      <c r="A446" s="219" t="s">
        <v>354</v>
      </c>
      <c r="B446" s="220"/>
      <c r="C446" s="31">
        <f>C447+C456+C476+C479</f>
        <v>25500</v>
      </c>
      <c r="D446" s="31">
        <f>C446</f>
        <v>25500</v>
      </c>
      <c r="E446" s="31">
        <f>D446</f>
        <v>25500</v>
      </c>
    </row>
    <row r="447" spans="1:5" ht="15" customHeight="1" outlineLevel="3">
      <c r="A447" s="6">
        <v>2202</v>
      </c>
      <c r="B447" s="4" t="s">
        <v>355</v>
      </c>
      <c r="C447" s="5">
        <f>C449+C451</f>
        <v>10000</v>
      </c>
      <c r="D447" s="5">
        <f t="shared" ref="D447:E449" si="44">C447</f>
        <v>10000</v>
      </c>
      <c r="E447" s="5">
        <f t="shared" si="44"/>
        <v>10000</v>
      </c>
    </row>
    <row r="448" spans="1:5" ht="15" customHeight="1" outlineLevel="3">
      <c r="A448" s="28"/>
      <c r="B448" s="28" t="s">
        <v>356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357</v>
      </c>
      <c r="C449" s="30">
        <v>2000</v>
      </c>
      <c r="D449" s="30">
        <f t="shared" si="44"/>
        <v>2000</v>
      </c>
      <c r="E449" s="30">
        <f t="shared" si="44"/>
        <v>2000</v>
      </c>
    </row>
    <row r="450" spans="1:5" ht="15" customHeight="1" outlineLevel="2">
      <c r="A450" s="28"/>
      <c r="B450" s="28" t="s">
        <v>358</v>
      </c>
      <c r="C450" s="30"/>
      <c r="D450" s="30">
        <f>SUM(D451:D453)</f>
        <v>8000</v>
      </c>
      <c r="E450" s="30">
        <f>SUM(E451:E453)</f>
        <v>8000</v>
      </c>
    </row>
    <row r="451" spans="1:5" ht="15" customHeight="1" outlineLevel="3">
      <c r="A451" s="28"/>
      <c r="B451" s="28" t="s">
        <v>359</v>
      </c>
      <c r="C451" s="30">
        <v>8000</v>
      </c>
      <c r="D451" s="30">
        <f>C451</f>
        <v>8000</v>
      </c>
      <c r="E451" s="30">
        <f>D451</f>
        <v>8000</v>
      </c>
    </row>
    <row r="452" spans="1:5" ht="15" customHeight="1" outlineLevel="3">
      <c r="A452" s="6">
        <v>2202</v>
      </c>
      <c r="B452" s="4" t="s">
        <v>360</v>
      </c>
      <c r="C452" s="5">
        <v>0</v>
      </c>
      <c r="D452" s="5">
        <f t="shared" ref="D452:E453" si="45">C452</f>
        <v>0</v>
      </c>
      <c r="E452" s="5">
        <f t="shared" si="45"/>
        <v>0</v>
      </c>
    </row>
    <row r="453" spans="1:5" ht="15" customHeight="1" outlineLevel="3">
      <c r="A453" s="28"/>
      <c r="B453" s="28" t="s">
        <v>361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28"/>
      <c r="B454" s="28" t="s">
        <v>362</v>
      </c>
      <c r="C454" s="30"/>
      <c r="D454" s="30">
        <f>C454</f>
        <v>0</v>
      </c>
      <c r="E454" s="30">
        <f>D454</f>
        <v>0</v>
      </c>
    </row>
    <row r="455" spans="1:5" outlineLevel="2">
      <c r="A455" s="28"/>
      <c r="B455" s="28" t="s">
        <v>363</v>
      </c>
      <c r="C455" s="30"/>
      <c r="D455" s="30"/>
      <c r="E455" s="30"/>
    </row>
    <row r="456" spans="1:5" ht="15" customHeight="1" outlineLevel="3">
      <c r="A456" s="6">
        <v>2202</v>
      </c>
      <c r="B456" s="4" t="s">
        <v>51</v>
      </c>
      <c r="C456" s="5">
        <v>9000</v>
      </c>
      <c r="D456" s="5">
        <f>C456</f>
        <v>9000</v>
      </c>
      <c r="E456" s="5">
        <f>D456</f>
        <v>9000</v>
      </c>
    </row>
    <row r="457" spans="1:5" ht="15" customHeight="1" outlineLevel="3">
      <c r="A457" s="6">
        <v>2202</v>
      </c>
      <c r="B457" s="4" t="s">
        <v>117</v>
      </c>
      <c r="C457" s="5"/>
      <c r="D457" s="5">
        <f t="shared" ref="D457:E458" si="46">C457</f>
        <v>0</v>
      </c>
      <c r="E457" s="5">
        <f t="shared" si="46"/>
        <v>0</v>
      </c>
    </row>
    <row r="458" spans="1:5" ht="15" customHeight="1" outlineLevel="3">
      <c r="A458" s="28"/>
      <c r="B458" s="28" t="s">
        <v>364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28"/>
      <c r="B459" s="28" t="s">
        <v>365</v>
      </c>
      <c r="C459" s="30">
        <f>SUM(C460:C461)</f>
        <v>0</v>
      </c>
      <c r="D459" s="30">
        <f>SUM(D460:D461)</f>
        <v>0</v>
      </c>
      <c r="E459" s="30">
        <f>SUM(E460:E461)</f>
        <v>0</v>
      </c>
    </row>
    <row r="460" spans="1:5" ht="15" customHeight="1" outlineLevel="3">
      <c r="A460" s="28"/>
      <c r="B460" s="28" t="s">
        <v>358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6">
        <v>2202</v>
      </c>
      <c r="B461" s="4" t="s">
        <v>118</v>
      </c>
      <c r="C461" s="5"/>
      <c r="D461" s="5">
        <f t="shared" si="47"/>
        <v>0</v>
      </c>
      <c r="E461" s="5">
        <f t="shared" si="47"/>
        <v>0</v>
      </c>
    </row>
    <row r="462" spans="1:5" outlineLevel="2">
      <c r="A462" s="4"/>
      <c r="B462" s="4" t="s">
        <v>366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4"/>
      <c r="B463" s="4" t="s">
        <v>367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6">
        <v>2202</v>
      </c>
      <c r="B464" s="4" t="s">
        <v>1036</v>
      </c>
      <c r="C464" s="5">
        <v>0</v>
      </c>
      <c r="D464" s="5">
        <f>C464</f>
        <v>0</v>
      </c>
      <c r="E464" s="5">
        <f>D464</f>
        <v>0</v>
      </c>
    </row>
    <row r="465" spans="1:5" ht="15" customHeight="1" outlineLevel="3">
      <c r="A465" s="6">
        <v>2202</v>
      </c>
      <c r="B465" s="4" t="s">
        <v>369</v>
      </c>
      <c r="C465" s="5">
        <v>0</v>
      </c>
      <c r="D465" s="5">
        <f t="shared" ref="D465:E467" si="48">C465</f>
        <v>0</v>
      </c>
      <c r="E465" s="5">
        <f t="shared" si="48"/>
        <v>0</v>
      </c>
    </row>
    <row r="466" spans="1:5" ht="15" customHeight="1" outlineLevel="3">
      <c r="A466" s="4"/>
      <c r="B466" s="4" t="s">
        <v>370</v>
      </c>
      <c r="C466" s="5">
        <v>0</v>
      </c>
      <c r="D466" s="5">
        <f t="shared" si="48"/>
        <v>0</v>
      </c>
      <c r="E466" s="5">
        <f t="shared" si="48"/>
        <v>0</v>
      </c>
    </row>
    <row r="467" spans="1:5" ht="15" customHeight="1" outlineLevel="3">
      <c r="A467" s="4"/>
      <c r="B467" s="4" t="s">
        <v>371</v>
      </c>
      <c r="C467" s="5">
        <v>0</v>
      </c>
      <c r="D467" s="5">
        <f t="shared" si="48"/>
        <v>0</v>
      </c>
      <c r="E467" s="5">
        <f t="shared" si="48"/>
        <v>0</v>
      </c>
    </row>
    <row r="468" spans="1:5" outlineLevel="2">
      <c r="A468" s="4"/>
      <c r="B468" s="4" t="s">
        <v>372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4"/>
      <c r="B469" s="4" t="s">
        <v>373</v>
      </c>
      <c r="C469" s="5">
        <v>0</v>
      </c>
      <c r="D469" s="5">
        <f>C469</f>
        <v>0</v>
      </c>
      <c r="E469" s="5">
        <f>D469</f>
        <v>0</v>
      </c>
    </row>
    <row r="470" spans="1:5" ht="15" customHeight="1" outlineLevel="3">
      <c r="A470" s="6">
        <v>2202</v>
      </c>
      <c r="B470" s="4" t="s">
        <v>374</v>
      </c>
      <c r="C470" s="5">
        <v>0</v>
      </c>
      <c r="D470" s="5">
        <f t="shared" ref="D470:E473" si="49">C470</f>
        <v>0</v>
      </c>
      <c r="E470" s="5">
        <f t="shared" si="49"/>
        <v>0</v>
      </c>
    </row>
    <row r="471" spans="1:5" ht="15" customHeight="1" outlineLevel="3">
      <c r="A471" s="4"/>
      <c r="B471" s="4" t="s">
        <v>375</v>
      </c>
      <c r="C471" s="5">
        <v>0</v>
      </c>
      <c r="D471" s="5">
        <f t="shared" si="49"/>
        <v>0</v>
      </c>
      <c r="E471" s="5">
        <f t="shared" si="49"/>
        <v>0</v>
      </c>
    </row>
    <row r="472" spans="1:5" ht="15" customHeight="1" outlineLevel="3">
      <c r="A472" s="4"/>
      <c r="B472" s="4" t="s">
        <v>376</v>
      </c>
      <c r="C472" s="5">
        <v>0</v>
      </c>
      <c r="D472" s="5">
        <f t="shared" si="49"/>
        <v>0</v>
      </c>
      <c r="E472" s="5">
        <f t="shared" si="49"/>
        <v>0</v>
      </c>
    </row>
    <row r="473" spans="1:5" ht="15" customHeight="1" outlineLevel="3">
      <c r="A473" s="4"/>
      <c r="B473" s="4" t="s">
        <v>377</v>
      </c>
      <c r="C473" s="5">
        <v>0</v>
      </c>
      <c r="D473" s="5">
        <f t="shared" si="49"/>
        <v>0</v>
      </c>
      <c r="E473" s="5">
        <f t="shared" si="49"/>
        <v>0</v>
      </c>
    </row>
    <row r="474" spans="1:5" outlineLevel="2">
      <c r="A474" s="4"/>
      <c r="B474" s="4" t="s">
        <v>378</v>
      </c>
      <c r="C474" s="5"/>
      <c r="D474" s="5"/>
      <c r="E474" s="5">
        <f>SUM(E475:E476)</f>
        <v>1000</v>
      </c>
    </row>
    <row r="475" spans="1:5" ht="15" customHeight="1" outlineLevel="3">
      <c r="A475" s="4"/>
      <c r="B475" s="4" t="s">
        <v>379</v>
      </c>
      <c r="C475" s="5"/>
      <c r="D475" s="5">
        <f>C475</f>
        <v>0</v>
      </c>
      <c r="E475" s="5">
        <f>D475</f>
        <v>0</v>
      </c>
    </row>
    <row r="476" spans="1:5" ht="15" customHeight="1" outlineLevel="3">
      <c r="A476" s="6">
        <v>2202</v>
      </c>
      <c r="B476" s="4" t="s">
        <v>119</v>
      </c>
      <c r="C476" s="5">
        <f>C477</f>
        <v>1000</v>
      </c>
      <c r="D476" s="5">
        <f>C476</f>
        <v>1000</v>
      </c>
      <c r="E476" s="5">
        <f>D476</f>
        <v>1000</v>
      </c>
    </row>
    <row r="477" spans="1:5" outlineLevel="2">
      <c r="A477" s="28"/>
      <c r="B477" s="28" t="s">
        <v>380</v>
      </c>
      <c r="C477" s="30">
        <v>1000</v>
      </c>
      <c r="D477" s="30"/>
      <c r="E477" s="30"/>
    </row>
    <row r="478" spans="1:5" ht="15" customHeight="1" outlineLevel="3">
      <c r="A478" s="28"/>
      <c r="B478" s="28" t="s">
        <v>381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6">
        <v>2202</v>
      </c>
      <c r="B479" s="4" t="s">
        <v>382</v>
      </c>
      <c r="C479" s="5">
        <f>C480</f>
        <v>5500</v>
      </c>
      <c r="D479" s="5">
        <f t="shared" si="50"/>
        <v>5500</v>
      </c>
      <c r="E479" s="5">
        <f t="shared" si="50"/>
        <v>5500</v>
      </c>
    </row>
    <row r="480" spans="1:5" outlineLevel="2">
      <c r="A480" s="28"/>
      <c r="B480" s="28" t="s">
        <v>380</v>
      </c>
      <c r="C480" s="30">
        <v>5500</v>
      </c>
      <c r="D480" s="30">
        <f t="shared" si="50"/>
        <v>5500</v>
      </c>
      <c r="E480" s="30">
        <f t="shared" si="50"/>
        <v>5500</v>
      </c>
    </row>
    <row r="481" spans="1:10" outlineLevel="2" collapsed="1">
      <c r="A481" s="28"/>
      <c r="B481" s="28"/>
      <c r="C481" s="30">
        <v>0</v>
      </c>
      <c r="D481" s="30">
        <f t="shared" si="50"/>
        <v>0</v>
      </c>
      <c r="E481" s="30">
        <f t="shared" si="50"/>
        <v>0</v>
      </c>
    </row>
    <row r="482" spans="1:10" outlineLevel="1">
      <c r="A482" s="29"/>
      <c r="B482" s="28"/>
      <c r="C482" s="200"/>
      <c r="D482" s="200">
        <v>0</v>
      </c>
      <c r="E482" s="200">
        <v>0</v>
      </c>
    </row>
    <row r="483" spans="1:10">
      <c r="A483" s="29"/>
      <c r="B483" s="28"/>
      <c r="C483" s="208"/>
      <c r="D483" s="208">
        <f>D484+D504+D510+D523+D529+D539+D509</f>
        <v>0</v>
      </c>
      <c r="E483" s="208">
        <f>E484+E504+E510+E523+E529+E539+E509</f>
        <v>0</v>
      </c>
      <c r="G483" s="39" t="s">
        <v>589</v>
      </c>
      <c r="H483" s="41"/>
      <c r="I483" s="42"/>
      <c r="J483" s="40" t="b">
        <f>AND(H483=I483)</f>
        <v>1</v>
      </c>
    </row>
    <row r="484" spans="1:10" outlineLevel="1">
      <c r="A484" s="203"/>
      <c r="B484" s="28"/>
      <c r="C484" s="200"/>
      <c r="D484" s="200">
        <f>D485+D486+D490+D491+D494+D497+D500+D501+D502+D503</f>
        <v>0</v>
      </c>
      <c r="E484" s="200">
        <f>E485+E486+E490+E491+E494+E497+E500+E501+E502+E503</f>
        <v>0</v>
      </c>
    </row>
    <row r="485" spans="1:10" ht="15" customHeight="1" outlineLevel="2">
      <c r="A485" s="182" t="s">
        <v>386</v>
      </c>
      <c r="B485" s="4" t="s">
        <v>384</v>
      </c>
      <c r="C485" s="5">
        <v>0</v>
      </c>
      <c r="D485" s="5">
        <f>C485</f>
        <v>0</v>
      </c>
      <c r="E485" s="5">
        <f>D485</f>
        <v>0</v>
      </c>
    </row>
    <row r="486" spans="1:10" ht="15" customHeight="1" outlineLevel="2">
      <c r="A486" s="181" t="s">
        <v>387</v>
      </c>
      <c r="B486" s="179"/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6">
        <v>3302</v>
      </c>
      <c r="B487" s="180"/>
      <c r="C487" s="5">
        <v>0</v>
      </c>
      <c r="D487" s="5">
        <f>C487</f>
        <v>0</v>
      </c>
      <c r="E487" s="5">
        <f>D487</f>
        <v>0</v>
      </c>
    </row>
    <row r="488" spans="1:10" ht="15" customHeight="1" outlineLevel="3">
      <c r="A488" s="6">
        <v>3302</v>
      </c>
      <c r="B488" s="179"/>
      <c r="C488" s="5"/>
      <c r="D488" s="5">
        <f t="shared" ref="D488:E489" si="51">C488</f>
        <v>0</v>
      </c>
      <c r="E488" s="5">
        <f t="shared" si="51"/>
        <v>0</v>
      </c>
    </row>
    <row r="489" spans="1:10" ht="15" customHeight="1" outlineLevel="3">
      <c r="A489" s="4"/>
      <c r="B489" s="4" t="s">
        <v>388</v>
      </c>
      <c r="C489" s="5">
        <v>0</v>
      </c>
      <c r="D489" s="5">
        <f t="shared" si="51"/>
        <v>0</v>
      </c>
      <c r="E489" s="5">
        <f t="shared" si="51"/>
        <v>0</v>
      </c>
    </row>
    <row r="490" spans="1:10" outlineLevel="2">
      <c r="A490" s="4"/>
      <c r="B490" s="4" t="s">
        <v>389</v>
      </c>
      <c r="C490" s="5"/>
      <c r="D490" s="5">
        <f>C490</f>
        <v>0</v>
      </c>
      <c r="E490" s="5">
        <f>D490</f>
        <v>0</v>
      </c>
    </row>
    <row r="491" spans="1:10" outlineLevel="2">
      <c r="A491" s="4"/>
      <c r="B491" s="4" t="s">
        <v>390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6">
        <v>3302</v>
      </c>
      <c r="B492" s="4" t="s">
        <v>391</v>
      </c>
      <c r="C492" s="5">
        <v>0</v>
      </c>
      <c r="D492" s="5">
        <f>C492</f>
        <v>0</v>
      </c>
      <c r="E492" s="5">
        <f>D492</f>
        <v>0</v>
      </c>
    </row>
    <row r="493" spans="1:10" ht="15" customHeight="1" outlineLevel="3">
      <c r="A493" s="6">
        <v>3302</v>
      </c>
      <c r="B493" s="4" t="s">
        <v>392</v>
      </c>
      <c r="C493" s="5">
        <v>0</v>
      </c>
      <c r="D493" s="5">
        <f>C493</f>
        <v>0</v>
      </c>
      <c r="E493" s="5">
        <f>D493</f>
        <v>0</v>
      </c>
    </row>
    <row r="494" spans="1:10" outlineLevel="2">
      <c r="A494" s="4"/>
      <c r="B494" s="4" t="s">
        <v>393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4"/>
      <c r="B495" s="4" t="s">
        <v>394</v>
      </c>
      <c r="C495" s="5"/>
      <c r="D495" s="5">
        <f>C495</f>
        <v>0</v>
      </c>
      <c r="E495" s="5">
        <f>D495</f>
        <v>0</v>
      </c>
    </row>
    <row r="496" spans="1:10" ht="15" customHeight="1" outlineLevel="3">
      <c r="A496" s="6">
        <v>3302</v>
      </c>
      <c r="B496" s="4" t="s">
        <v>395</v>
      </c>
      <c r="C496" s="5">
        <v>0</v>
      </c>
      <c r="D496" s="5">
        <f>C496</f>
        <v>0</v>
      </c>
      <c r="E496" s="5">
        <f>D496</f>
        <v>0</v>
      </c>
    </row>
    <row r="497" spans="1:12" outlineLevel="2">
      <c r="A497" s="4"/>
      <c r="B497" s="4" t="s">
        <v>396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4"/>
      <c r="B498" s="4" t="s">
        <v>397</v>
      </c>
      <c r="C498" s="5"/>
      <c r="D498" s="5">
        <f t="shared" ref="D498:E503" si="52">C498</f>
        <v>0</v>
      </c>
      <c r="E498" s="5">
        <f t="shared" si="52"/>
        <v>0</v>
      </c>
    </row>
    <row r="499" spans="1:12" ht="15" customHeight="1" outlineLevel="3">
      <c r="A499" s="6">
        <v>3302</v>
      </c>
      <c r="B499" s="4" t="s">
        <v>398</v>
      </c>
      <c r="C499" s="5">
        <v>0</v>
      </c>
      <c r="D499" s="5">
        <f t="shared" si="52"/>
        <v>0</v>
      </c>
      <c r="E499" s="5">
        <f t="shared" si="52"/>
        <v>0</v>
      </c>
    </row>
    <row r="500" spans="1:12" outlineLevel="2">
      <c r="A500" s="4"/>
      <c r="B500" s="4" t="s">
        <v>399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4"/>
      <c r="B501" s="4" t="s">
        <v>400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401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402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6"/>
      <c r="B504" s="4" t="s">
        <v>235</v>
      </c>
      <c r="C504" s="177">
        <v>109985</v>
      </c>
      <c r="D504" s="177">
        <f>SUM(D505:D508)</f>
        <v>0</v>
      </c>
      <c r="E504" s="177">
        <f>SUM(E505:E508)</f>
        <v>0</v>
      </c>
    </row>
    <row r="505" spans="1:12" ht="15" customHeight="1" outlineLevel="2" collapsed="1">
      <c r="A505" s="6">
        <v>3302</v>
      </c>
      <c r="B505" s="4" t="s">
        <v>403</v>
      </c>
      <c r="C505" s="5"/>
      <c r="D505" s="5">
        <f>C505</f>
        <v>0</v>
      </c>
      <c r="E505" s="5">
        <f>D505</f>
        <v>0</v>
      </c>
    </row>
    <row r="506" spans="1:12" ht="15" customHeight="1" outlineLevel="2">
      <c r="A506" s="161" t="s">
        <v>407</v>
      </c>
      <c r="B506" s="4" t="s">
        <v>404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405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406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6">
        <v>3303</v>
      </c>
      <c r="B509" s="162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6"/>
      <c r="B510" s="179" t="s">
        <v>948</v>
      </c>
      <c r="C510" s="177">
        <v>12000</v>
      </c>
      <c r="D510" s="177">
        <f>D511+D512+D513+D514+D518+D519+D520+D521+D522</f>
        <v>0</v>
      </c>
      <c r="E510" s="177">
        <f>E511+E512+E513+E514+E518+E519+E520+E521+E522</f>
        <v>0</v>
      </c>
      <c r="F510" s="51"/>
      <c r="L510" s="51"/>
    </row>
    <row r="511" spans="1:12" ht="15" customHeight="1" outlineLevel="2" collapsed="1">
      <c r="A511" s="161" t="s">
        <v>943</v>
      </c>
      <c r="B511" s="4" t="s">
        <v>408</v>
      </c>
      <c r="C511" s="5">
        <v>0</v>
      </c>
      <c r="D511" s="5">
        <f>C511</f>
        <v>0</v>
      </c>
      <c r="E511" s="5">
        <f>D511</f>
        <v>0</v>
      </c>
    </row>
    <row r="512" spans="1:12" ht="15" customHeight="1" outlineLevel="2">
      <c r="A512" s="161" t="s">
        <v>411</v>
      </c>
      <c r="B512" s="4" t="s">
        <v>409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410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406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6">
        <v>3305</v>
      </c>
      <c r="B515" s="179"/>
      <c r="C515" s="5"/>
      <c r="D515" s="5">
        <f t="shared" ref="D515:E522" si="55">C515</f>
        <v>0</v>
      </c>
      <c r="E515" s="5">
        <f t="shared" si="55"/>
        <v>0</v>
      </c>
    </row>
    <row r="516" spans="1:5" ht="15" customHeight="1" outlineLevel="3">
      <c r="A516" s="6">
        <v>3305</v>
      </c>
      <c r="B516" s="179"/>
      <c r="C516" s="5">
        <v>0</v>
      </c>
      <c r="D516" s="5">
        <f t="shared" si="55"/>
        <v>0</v>
      </c>
      <c r="E516" s="5">
        <f t="shared" si="55"/>
        <v>0</v>
      </c>
    </row>
    <row r="517" spans="1:5" ht="15" customHeight="1" outlineLevel="3">
      <c r="A517" s="29"/>
      <c r="B517" s="4" t="s">
        <v>412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29"/>
      <c r="B518" s="4" t="s">
        <v>413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29"/>
      <c r="B519" s="4" t="s">
        <v>414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415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416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417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6"/>
      <c r="B523" s="4" t="s">
        <v>949</v>
      </c>
      <c r="C523" s="177">
        <v>2000</v>
      </c>
      <c r="D523" s="177">
        <f>SUM(D524:D528)</f>
        <v>0</v>
      </c>
      <c r="E523" s="177">
        <f>SUM(E524:E528)</f>
        <v>0</v>
      </c>
    </row>
    <row r="524" spans="1:5" ht="15" customHeight="1" outlineLevel="2" collapsed="1">
      <c r="A524" s="6">
        <v>3305</v>
      </c>
      <c r="B524" s="4" t="s">
        <v>949</v>
      </c>
      <c r="C524" s="5">
        <v>0</v>
      </c>
      <c r="D524" s="5">
        <f>C524</f>
        <v>0</v>
      </c>
      <c r="E524" s="5">
        <f>D524</f>
        <v>0</v>
      </c>
    </row>
    <row r="525" spans="1:5" ht="15" customHeight="1" outlineLevel="2">
      <c r="A525" s="161" t="s">
        <v>423</v>
      </c>
      <c r="B525" s="28" t="s">
        <v>418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419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420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421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/>
      <c r="B529" s="175" t="s">
        <v>950</v>
      </c>
      <c r="C529" s="32">
        <f>C539+C548</f>
        <v>7200</v>
      </c>
      <c r="D529" s="32">
        <f>D530+D532+D538</f>
        <v>0</v>
      </c>
      <c r="E529" s="32">
        <f>E530+E532+E538</f>
        <v>0</v>
      </c>
    </row>
    <row r="530" spans="1:5" ht="15" customHeight="1" outlineLevel="2" collapsed="1">
      <c r="A530" s="6">
        <v>3306</v>
      </c>
      <c r="B530" s="4" t="s">
        <v>422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161" t="s">
        <v>429</v>
      </c>
      <c r="B531" s="4" t="s">
        <v>406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162"/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4" t="s">
        <v>424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6">
        <v>3307</v>
      </c>
      <c r="B534" s="4" t="s">
        <v>425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4" t="s">
        <v>426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4" t="s">
        <v>427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4" t="s">
        <v>428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29"/>
      <c r="B538" s="162"/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6"/>
      <c r="B539" s="4" t="s">
        <v>238</v>
      </c>
      <c r="C539" s="177">
        <v>5700</v>
      </c>
      <c r="D539" s="177">
        <f>SUM(D540:D545)</f>
        <v>0</v>
      </c>
      <c r="E539" s="177">
        <f>SUM(E540:E545)</f>
        <v>0</v>
      </c>
    </row>
    <row r="540" spans="1:5" ht="15" customHeight="1" outlineLevel="2" collapsed="1">
      <c r="A540" s="6">
        <v>3307</v>
      </c>
      <c r="B540" s="4" t="s">
        <v>431</v>
      </c>
      <c r="C540" s="5">
        <v>0</v>
      </c>
      <c r="D540" s="5">
        <f>C540</f>
        <v>0</v>
      </c>
      <c r="E540" s="5">
        <f>D540</f>
        <v>0</v>
      </c>
    </row>
    <row r="541" spans="1:5" ht="15" customHeight="1" outlineLevel="2" collapsed="1">
      <c r="A541" s="181" t="s">
        <v>438</v>
      </c>
      <c r="B541" s="4" t="s">
        <v>415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432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433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434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435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6">
        <v>3310</v>
      </c>
      <c r="B546" s="4" t="s">
        <v>436</v>
      </c>
      <c r="C546" s="5">
        <v>0</v>
      </c>
      <c r="D546" s="5">
        <f>C546</f>
        <v>0</v>
      </c>
      <c r="E546" s="5">
        <f>D546</f>
        <v>0</v>
      </c>
    </row>
    <row r="547" spans="1:10" ht="15" customHeight="1" outlineLevel="2">
      <c r="A547" s="6">
        <v>3310</v>
      </c>
      <c r="B547" s="4" t="s">
        <v>437</v>
      </c>
      <c r="C547" s="5">
        <v>0</v>
      </c>
      <c r="D547" s="5">
        <f>C547</f>
        <v>0</v>
      </c>
      <c r="E547" s="5">
        <f>D547</f>
        <v>0</v>
      </c>
    </row>
    <row r="548" spans="1:10">
      <c r="A548" s="6"/>
      <c r="B548" s="179" t="s">
        <v>951</v>
      </c>
      <c r="C548" s="178">
        <v>1500</v>
      </c>
      <c r="D548" s="178">
        <f>D549+D550</f>
        <v>1200</v>
      </c>
      <c r="E548" s="178">
        <f>E549+E550</f>
        <v>1200</v>
      </c>
      <c r="G548" s="39" t="s">
        <v>590</v>
      </c>
      <c r="H548" s="41"/>
      <c r="I548" s="42"/>
      <c r="J548" s="40" t="b">
        <f>AND(H548=I548)</f>
        <v>1</v>
      </c>
    </row>
    <row r="549" spans="1:10" ht="15" customHeight="1" outlineLevel="1">
      <c r="A549" s="176"/>
      <c r="B549" s="175" t="s">
        <v>952</v>
      </c>
      <c r="C549" s="32">
        <f>C550</f>
        <v>600</v>
      </c>
      <c r="D549" s="32">
        <f>C549</f>
        <v>600</v>
      </c>
      <c r="E549" s="32">
        <f>D549</f>
        <v>600</v>
      </c>
    </row>
    <row r="550" spans="1:10" ht="15" customHeight="1" outlineLevel="1">
      <c r="A550" s="183"/>
      <c r="B550" s="4" t="s">
        <v>108</v>
      </c>
      <c r="C550" s="177">
        <v>600</v>
      </c>
      <c r="D550" s="177">
        <f>C550</f>
        <v>600</v>
      </c>
      <c r="E550" s="177">
        <f>D550</f>
        <v>600</v>
      </c>
    </row>
    <row r="551" spans="1:10">
      <c r="A551" s="161"/>
      <c r="B551" s="175" t="s">
        <v>953</v>
      </c>
      <c r="C551" s="184">
        <f>C552+C553</f>
        <v>12052.184000000001</v>
      </c>
      <c r="D551" s="184">
        <f>D552</f>
        <v>0</v>
      </c>
      <c r="E551" s="184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1"/>
      <c r="B552" s="4" t="s">
        <v>954</v>
      </c>
      <c r="C552" s="177">
        <v>4808.1840000000002</v>
      </c>
      <c r="D552" s="177">
        <f>D553+D557</f>
        <v>0</v>
      </c>
      <c r="E552" s="177">
        <f>E553+E557</f>
        <v>0</v>
      </c>
      <c r="G552" s="39" t="s">
        <v>591</v>
      </c>
      <c r="H552" s="41"/>
      <c r="I552" s="42"/>
      <c r="J552" s="40" t="b">
        <f>AND(H552=I552)</f>
        <v>1</v>
      </c>
    </row>
    <row r="553" spans="1:10" outlineLevel="1">
      <c r="A553" s="185"/>
      <c r="B553" s="4" t="s">
        <v>955</v>
      </c>
      <c r="C553" s="177">
        <v>7244</v>
      </c>
      <c r="D553" s="177">
        <f>SUM(D554:D556)</f>
        <v>0</v>
      </c>
      <c r="E553" s="177">
        <f>SUM(E554:E556)</f>
        <v>0</v>
      </c>
    </row>
    <row r="554" spans="1:10" ht="15" customHeight="1" outlineLevel="2" collapsed="1">
      <c r="A554" s="163" t="s">
        <v>453</v>
      </c>
      <c r="B554" s="4" t="s">
        <v>443</v>
      </c>
      <c r="C554" s="5"/>
      <c r="D554" s="5">
        <f t="shared" ref="D554:E556" si="59">C554</f>
        <v>0</v>
      </c>
      <c r="E554" s="5">
        <f t="shared" si="59"/>
        <v>0</v>
      </c>
    </row>
    <row r="555" spans="1:10" ht="15" customHeight="1" outlineLevel="2" collapsed="1">
      <c r="A555" s="161" t="s">
        <v>454</v>
      </c>
      <c r="B555" s="28" t="s">
        <v>444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28" t="s">
        <v>445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/>
      <c r="B557" s="187" t="s">
        <v>956</v>
      </c>
      <c r="C557" s="32">
        <f>C560+C561</f>
        <v>1500</v>
      </c>
      <c r="D557" s="32">
        <f>SUM(D558:D559)</f>
        <v>0</v>
      </c>
      <c r="E557" s="32">
        <f>SUM(E558:E559)</f>
        <v>0</v>
      </c>
    </row>
    <row r="558" spans="1:10" ht="15" customHeight="1" outlineLevel="2" collapsed="1">
      <c r="A558" s="6">
        <v>5500</v>
      </c>
      <c r="B558" s="162"/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161" t="s">
        <v>458</v>
      </c>
      <c r="B559" s="162"/>
      <c r="C559" s="5">
        <v>0</v>
      </c>
      <c r="D559" s="5">
        <f>C559</f>
        <v>0</v>
      </c>
      <c r="E559" s="5">
        <f>D559</f>
        <v>0</v>
      </c>
    </row>
    <row r="560" spans="1:10">
      <c r="A560" s="6"/>
      <c r="B560" s="188" t="s">
        <v>957</v>
      </c>
      <c r="C560" s="186">
        <v>750</v>
      </c>
      <c r="D560" s="189">
        <f>D561+D717+D726</f>
        <v>86624.73</v>
      </c>
      <c r="E560" s="189">
        <f>E561+E717+E726</f>
        <v>86624.73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6"/>
      <c r="B561" s="179" t="s">
        <v>958</v>
      </c>
      <c r="C561" s="186">
        <v>750</v>
      </c>
      <c r="D561" s="186">
        <f>D562+D639+D643+D646</f>
        <v>86624.73</v>
      </c>
      <c r="E561" s="186">
        <f>E562+E639+E643+E646</f>
        <v>86624.73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90"/>
      <c r="B562" s="162" t="s">
        <v>38</v>
      </c>
      <c r="C562" s="191">
        <f>C563+C568+C569+C570+C577+C578+C582+C585+C586+C587+C588+C593+C596+C600+C604+C611+C617+C629</f>
        <v>273076.39799999999</v>
      </c>
      <c r="D562" s="191">
        <f>D563+D568+D569+D570+D577+D578+D582+D585+D586+D587+D588+D593+D596+D600+D604+D611+D617+D629</f>
        <v>15324.73</v>
      </c>
      <c r="E562" s="191">
        <f>E563+E568+E569+E570+E577+E578+E582+E585+E586+E587+E588+E593+E596+E600+E604+E611+E617+E629</f>
        <v>15324.73</v>
      </c>
      <c r="G562" s="39" t="s">
        <v>592</v>
      </c>
      <c r="H562" s="41"/>
      <c r="I562" s="42"/>
      <c r="J562" s="40" t="b">
        <f>AND(H562=I562)</f>
        <v>1</v>
      </c>
    </row>
    <row r="563" spans="1:10" outlineLevel="1">
      <c r="A563" s="185"/>
      <c r="B563" s="179" t="s">
        <v>251</v>
      </c>
      <c r="C563" s="177">
        <v>2870.2739999999999</v>
      </c>
      <c r="D563" s="177">
        <f>SUM(D564:D567)</f>
        <v>0</v>
      </c>
      <c r="E563" s="177">
        <f>SUM(E564:E567)</f>
        <v>0</v>
      </c>
    </row>
    <row r="564" spans="1:10" ht="15" customHeight="1" outlineLevel="2">
      <c r="A564" s="163" t="s">
        <v>462</v>
      </c>
      <c r="B564" s="4" t="s">
        <v>455</v>
      </c>
      <c r="C564" s="5">
        <v>0</v>
      </c>
      <c r="D564" s="5">
        <f>C564</f>
        <v>0</v>
      </c>
      <c r="E564" s="5">
        <f>D564</f>
        <v>0</v>
      </c>
    </row>
    <row r="565" spans="1:10" ht="15" customHeight="1" outlineLevel="2">
      <c r="A565" s="161" t="s">
        <v>463</v>
      </c>
      <c r="B565" s="4" t="s">
        <v>456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457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7">
        <v>6600</v>
      </c>
      <c r="B567" s="162"/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7"/>
      <c r="B568" s="4" t="s">
        <v>959</v>
      </c>
      <c r="C568" s="5">
        <v>2000</v>
      </c>
      <c r="D568" s="5">
        <f>C568</f>
        <v>2000</v>
      </c>
      <c r="E568" s="5">
        <f>D568</f>
        <v>2000</v>
      </c>
    </row>
    <row r="569" spans="1:10" outlineLevel="1">
      <c r="A569" s="176"/>
      <c r="B569" s="175" t="s">
        <v>39</v>
      </c>
      <c r="C569" s="32">
        <f>C570+C577+C578</f>
        <v>53603.061999999998</v>
      </c>
      <c r="D569" s="32"/>
      <c r="E569" s="32">
        <f>D569</f>
        <v>0</v>
      </c>
    </row>
    <row r="570" spans="1:10" outlineLevel="1">
      <c r="A570" s="181"/>
      <c r="B570" s="188" t="s">
        <v>253</v>
      </c>
      <c r="C570" s="177">
        <v>36227.572</v>
      </c>
      <c r="D570" s="177">
        <f>SUM(D571:D576)</f>
        <v>0</v>
      </c>
      <c r="E570" s="177">
        <f>SUM(E571:E576)</f>
        <v>0</v>
      </c>
    </row>
    <row r="571" spans="1:10" ht="15" customHeight="1" outlineLevel="2">
      <c r="A571" s="161" t="s">
        <v>469</v>
      </c>
      <c r="B571" s="165"/>
      <c r="C571" s="5">
        <v>0</v>
      </c>
      <c r="D571" s="5">
        <f>C571</f>
        <v>0</v>
      </c>
      <c r="E571" s="5">
        <f>D571</f>
        <v>0</v>
      </c>
    </row>
    <row r="572" spans="1:10" ht="15" customHeight="1" outlineLevel="2">
      <c r="A572" s="161" t="s">
        <v>470</v>
      </c>
      <c r="B572" s="164"/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162"/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465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466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467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7"/>
      <c r="B577" s="4" t="s">
        <v>254</v>
      </c>
      <c r="C577" s="177">
        <v>12624.73</v>
      </c>
      <c r="D577" s="177">
        <f>C577</f>
        <v>12624.73</v>
      </c>
      <c r="E577" s="177">
        <f>D577</f>
        <v>12624.73</v>
      </c>
    </row>
    <row r="578" spans="1:5" outlineLevel="1">
      <c r="A578" s="7"/>
      <c r="B578" s="179" t="s">
        <v>256</v>
      </c>
      <c r="C578" s="177">
        <v>4750.76</v>
      </c>
      <c r="D578" s="177">
        <f>SUM(D579:D581)</f>
        <v>0</v>
      </c>
      <c r="E578" s="177">
        <f>SUM(E579:E581)</f>
        <v>0</v>
      </c>
    </row>
    <row r="579" spans="1:5" ht="15" customHeight="1" outlineLevel="2">
      <c r="A579" s="161" t="s">
        <v>477</v>
      </c>
      <c r="B579" s="162"/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t="15" customHeight="1" outlineLevel="2">
      <c r="A580" s="161" t="s">
        <v>478</v>
      </c>
      <c r="B580" s="162"/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471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96">
        <v>1102</v>
      </c>
      <c r="B582" s="175" t="s">
        <v>1018</v>
      </c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t="15" customHeight="1" outlineLevel="2">
      <c r="A583" s="7">
        <v>6605</v>
      </c>
      <c r="B583" s="4" t="s">
        <v>473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t="15" customHeight="1" outlineLevel="2">
      <c r="A584" s="161" t="s">
        <v>482</v>
      </c>
      <c r="B584" s="4" t="s">
        <v>474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97" t="s">
        <v>588</v>
      </c>
      <c r="B585" s="198" t="s">
        <v>1019</v>
      </c>
      <c r="C585" s="199">
        <v>0</v>
      </c>
      <c r="D585" s="199">
        <f t="shared" si="63"/>
        <v>0</v>
      </c>
      <c r="E585" s="199">
        <f t="shared" si="63"/>
        <v>0</v>
      </c>
    </row>
    <row r="586" spans="1:5" outlineLevel="1" collapsed="1">
      <c r="A586" s="194">
        <v>2201</v>
      </c>
      <c r="B586" s="195" t="s">
        <v>1020</v>
      </c>
      <c r="C586" s="33">
        <v>0</v>
      </c>
      <c r="D586" s="33">
        <f t="shared" si="63"/>
        <v>0</v>
      </c>
      <c r="E586" s="33">
        <f t="shared" si="63"/>
        <v>0</v>
      </c>
    </row>
    <row r="587" spans="1:5" outlineLevel="1" collapsed="1">
      <c r="A587" s="161"/>
      <c r="B587" s="162" t="s">
        <v>1021</v>
      </c>
      <c r="C587" s="32">
        <v>700</v>
      </c>
      <c r="D587" s="32">
        <f t="shared" si="63"/>
        <v>700</v>
      </c>
      <c r="E587" s="32">
        <f t="shared" si="63"/>
        <v>700</v>
      </c>
    </row>
    <row r="588" spans="1:5" outlineLevel="1">
      <c r="A588" s="161"/>
      <c r="B588" s="162" t="s">
        <v>40</v>
      </c>
      <c r="C588" s="32">
        <v>1000</v>
      </c>
      <c r="D588" s="32">
        <f>SUM(D589:D592)</f>
        <v>0</v>
      </c>
      <c r="E588" s="32">
        <f>SUM(E589:E592)</f>
        <v>0</v>
      </c>
    </row>
    <row r="589" spans="1:5" ht="15" customHeight="1" outlineLevel="2">
      <c r="A589" s="161" t="s">
        <v>487</v>
      </c>
      <c r="B589" s="4" t="s">
        <v>479</v>
      </c>
      <c r="C589" s="5">
        <v>0</v>
      </c>
      <c r="D589" s="5">
        <f>C589</f>
        <v>0</v>
      </c>
      <c r="E589" s="5">
        <f>D589</f>
        <v>0</v>
      </c>
    </row>
    <row r="590" spans="1:5" ht="15" customHeight="1" outlineLevel="2">
      <c r="A590" s="161" t="s">
        <v>488</v>
      </c>
      <c r="B590" s="4" t="s">
        <v>480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481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162"/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96"/>
      <c r="B593" s="175" t="s">
        <v>1022</v>
      </c>
      <c r="C593" s="32">
        <v>90000</v>
      </c>
      <c r="D593" s="32">
        <f>SUM(D594:D595)</f>
        <v>0</v>
      </c>
      <c r="E593" s="32">
        <f>SUM(E594:E595)</f>
        <v>0</v>
      </c>
    </row>
    <row r="594" spans="1:5" ht="15" customHeight="1" outlineLevel="2">
      <c r="A594" s="7">
        <v>6610</v>
      </c>
      <c r="B594" s="4" t="s">
        <v>484</v>
      </c>
      <c r="C594" s="5">
        <v>0</v>
      </c>
      <c r="D594" s="5">
        <f>C594</f>
        <v>0</v>
      </c>
      <c r="E594" s="5">
        <f>D594</f>
        <v>0</v>
      </c>
    </row>
    <row r="595" spans="1:5" ht="15" customHeight="1" outlineLevel="2">
      <c r="A595" s="161" t="s">
        <v>495</v>
      </c>
      <c r="B595" s="162"/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96"/>
      <c r="B596" s="170" t="s">
        <v>270</v>
      </c>
      <c r="C596" s="32">
        <v>6000</v>
      </c>
      <c r="D596" s="32">
        <f>SUM(D597:D599)</f>
        <v>0</v>
      </c>
      <c r="E596" s="32">
        <f>SUM(E597:E599)</f>
        <v>0</v>
      </c>
    </row>
    <row r="597" spans="1:5" ht="15" customHeight="1" outlineLevel="2">
      <c r="A597" s="7">
        <v>6611</v>
      </c>
      <c r="B597" s="162"/>
      <c r="C597" s="5">
        <v>0</v>
      </c>
      <c r="D597" s="5">
        <f>C597</f>
        <v>0</v>
      </c>
      <c r="E597" s="5">
        <f>D597</f>
        <v>0</v>
      </c>
    </row>
    <row r="598" spans="1:5" ht="15" customHeight="1" outlineLevel="2">
      <c r="A598" s="161" t="s">
        <v>499</v>
      </c>
      <c r="B598" s="162"/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489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7"/>
      <c r="B600" s="4" t="s">
        <v>271</v>
      </c>
      <c r="C600" s="32">
        <v>3000</v>
      </c>
      <c r="D600" s="32">
        <f>SUM(D601:D603)</f>
        <v>0</v>
      </c>
      <c r="E600" s="32">
        <f>SUM(E601:E603)</f>
        <v>0</v>
      </c>
    </row>
    <row r="601" spans="1:5" ht="15" customHeight="1" outlineLevel="2">
      <c r="A601" s="7">
        <v>6612</v>
      </c>
      <c r="B601" s="4" t="s">
        <v>491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t="15" customHeight="1" outlineLevel="2">
      <c r="A602" s="161" t="s">
        <v>500</v>
      </c>
      <c r="B602" s="4" t="s">
        <v>492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162"/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7"/>
      <c r="B604" s="4" t="s">
        <v>272</v>
      </c>
      <c r="C604" s="32">
        <v>3000</v>
      </c>
      <c r="D604" s="32">
        <f>SUM(D605:D610)</f>
        <v>0</v>
      </c>
      <c r="E604" s="32">
        <f>SUM(E605:E610)</f>
        <v>0</v>
      </c>
    </row>
    <row r="605" spans="1:5" ht="15" customHeight="1" outlineLevel="2">
      <c r="A605" s="7">
        <v>6613</v>
      </c>
      <c r="B605" s="4" t="s">
        <v>494</v>
      </c>
      <c r="C605" s="5">
        <v>0</v>
      </c>
      <c r="D605" s="5">
        <f>C605</f>
        <v>0</v>
      </c>
      <c r="E605" s="5">
        <f>D605</f>
        <v>0</v>
      </c>
    </row>
    <row r="606" spans="1:5" ht="15" customHeight="1" outlineLevel="2">
      <c r="A606" s="161" t="s">
        <v>503</v>
      </c>
      <c r="B606" s="162"/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496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497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498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162"/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96"/>
      <c r="B611" s="175" t="s">
        <v>274</v>
      </c>
      <c r="C611" s="32">
        <v>28650</v>
      </c>
      <c r="D611" s="32">
        <f>SUM(D612:D616)</f>
        <v>0</v>
      </c>
      <c r="E611" s="32">
        <f>SUM(E612:E616)</f>
        <v>0</v>
      </c>
    </row>
    <row r="612" spans="1:5" ht="15" customHeight="1" outlineLevel="2">
      <c r="A612" s="7">
        <v>6614</v>
      </c>
      <c r="B612" s="4" t="s">
        <v>502</v>
      </c>
      <c r="C612" s="5">
        <v>0</v>
      </c>
      <c r="D612" s="5">
        <f>C612</f>
        <v>0</v>
      </c>
      <c r="E612" s="5">
        <f>D612</f>
        <v>0</v>
      </c>
    </row>
    <row r="613" spans="1:5" ht="15" customHeight="1" outlineLevel="2">
      <c r="A613" s="161" t="s">
        <v>510</v>
      </c>
      <c r="B613" s="4" t="s">
        <v>498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162"/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504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505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7"/>
      <c r="B617" s="4" t="s">
        <v>275</v>
      </c>
      <c r="C617" s="177">
        <v>25000</v>
      </c>
      <c r="D617" s="177">
        <f>SUM(D618:D628)</f>
        <v>0</v>
      </c>
      <c r="E617" s="177">
        <f>SUM(E618:E628)</f>
        <v>0</v>
      </c>
    </row>
    <row r="618" spans="1:5" ht="15" customHeight="1" outlineLevel="2">
      <c r="A618" s="7">
        <v>6615</v>
      </c>
      <c r="B618" s="4" t="s">
        <v>507</v>
      </c>
      <c r="C618" s="5">
        <v>0</v>
      </c>
      <c r="D618" s="5">
        <f>C618</f>
        <v>0</v>
      </c>
      <c r="E618" s="5">
        <f>D618</f>
        <v>0</v>
      </c>
    </row>
    <row r="619" spans="1:5" ht="15" customHeight="1" outlineLevel="2">
      <c r="A619" s="181" t="s">
        <v>516</v>
      </c>
      <c r="B619" s="4" t="s">
        <v>508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509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179"/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511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512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513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514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515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179"/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517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7"/>
      <c r="B629" s="4" t="s">
        <v>277</v>
      </c>
      <c r="C629" s="177">
        <v>3650</v>
      </c>
      <c r="D629" s="177">
        <f>SUM(D630:D638)</f>
        <v>0</v>
      </c>
      <c r="E629" s="177">
        <f>SUM(E630:E638)</f>
        <v>0</v>
      </c>
    </row>
    <row r="630" spans="1:10" ht="15" customHeight="1" outlineLevel="2">
      <c r="A630" s="7">
        <v>6616</v>
      </c>
      <c r="B630" s="4" t="s">
        <v>519</v>
      </c>
      <c r="C630" s="5">
        <v>0</v>
      </c>
      <c r="D630" s="5">
        <f>C630</f>
        <v>0</v>
      </c>
      <c r="E630" s="5">
        <f>D630</f>
        <v>0</v>
      </c>
    </row>
    <row r="631" spans="1:10" ht="15" customHeight="1" outlineLevel="2">
      <c r="A631" s="161" t="s">
        <v>528</v>
      </c>
      <c r="B631" s="4" t="s">
        <v>520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521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522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523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524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525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526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527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96"/>
      <c r="B639" s="170" t="s">
        <v>279</v>
      </c>
      <c r="C639" s="191">
        <f>C640+C641+C642</f>
        <v>2300</v>
      </c>
      <c r="D639" s="191">
        <f>D640+D641+D642</f>
        <v>2300</v>
      </c>
      <c r="E639" s="191">
        <f>E640+E641+E642</f>
        <v>2300</v>
      </c>
      <c r="G639" s="39" t="s">
        <v>593</v>
      </c>
      <c r="H639" s="41"/>
      <c r="I639" s="42"/>
      <c r="J639" s="40" t="b">
        <f>AND(H639=I639)</f>
        <v>1</v>
      </c>
    </row>
    <row r="640" spans="1:10" outlineLevel="1">
      <c r="A640" s="7"/>
      <c r="B640" s="4" t="s">
        <v>42</v>
      </c>
      <c r="C640" s="32">
        <v>300</v>
      </c>
      <c r="D640" s="32">
        <f t="shared" ref="D640:E642" si="71">C640</f>
        <v>300</v>
      </c>
      <c r="E640" s="32">
        <f t="shared" si="71"/>
        <v>300</v>
      </c>
    </row>
    <row r="641" spans="1:10" outlineLevel="1">
      <c r="A641" s="169"/>
      <c r="B641" s="175" t="s">
        <v>1023</v>
      </c>
      <c r="C641" s="32">
        <f>C642</f>
        <v>1000</v>
      </c>
      <c r="D641" s="32">
        <f t="shared" si="71"/>
        <v>1000</v>
      </c>
      <c r="E641" s="32">
        <f t="shared" si="71"/>
        <v>1000</v>
      </c>
    </row>
    <row r="642" spans="1:10" outlineLevel="1">
      <c r="A642" s="181"/>
      <c r="B642" s="4" t="s">
        <v>281</v>
      </c>
      <c r="C642" s="177">
        <v>1000</v>
      </c>
      <c r="D642" s="177">
        <f t="shared" si="71"/>
        <v>1000</v>
      </c>
      <c r="E642" s="177">
        <f t="shared" si="71"/>
        <v>1000</v>
      </c>
    </row>
    <row r="643" spans="1:10">
      <c r="A643" s="169"/>
      <c r="B643" s="175" t="s">
        <v>282</v>
      </c>
      <c r="C643" s="191">
        <f>C644+C645</f>
        <v>6000</v>
      </c>
      <c r="D643" s="191">
        <f>D644+D645</f>
        <v>6000</v>
      </c>
      <c r="E643" s="191">
        <f>E644+E645</f>
        <v>6000</v>
      </c>
      <c r="G643" s="39" t="s">
        <v>594</v>
      </c>
      <c r="H643" s="41"/>
      <c r="I643" s="42"/>
      <c r="J643" s="40" t="b">
        <f>AND(H643=I643)</f>
        <v>1</v>
      </c>
    </row>
    <row r="644" spans="1:10" outlineLevel="1">
      <c r="A644" s="181"/>
      <c r="B644" s="4" t="s">
        <v>283</v>
      </c>
      <c r="C644" s="177">
        <v>5874</v>
      </c>
      <c r="D644" s="177">
        <f>C644</f>
        <v>5874</v>
      </c>
      <c r="E644" s="177">
        <f>D644</f>
        <v>5874</v>
      </c>
    </row>
    <row r="645" spans="1:10" outlineLevel="1">
      <c r="A645" s="181"/>
      <c r="B645" s="4" t="s">
        <v>1024</v>
      </c>
      <c r="C645" s="177">
        <v>126</v>
      </c>
      <c r="D645" s="177">
        <f>C645</f>
        <v>126</v>
      </c>
      <c r="E645" s="177">
        <f>D645</f>
        <v>126</v>
      </c>
    </row>
    <row r="646" spans="1:10">
      <c r="A646" s="169"/>
      <c r="B646" s="175" t="s">
        <v>287</v>
      </c>
      <c r="C646" s="191">
        <f>C647+C652+C653+C654+C661+C662+C666+C669+C670+C671+C672+C677+C680+C684+C688+C695+C701+C713+C714+C715+C716</f>
        <v>84640</v>
      </c>
      <c r="D646" s="191">
        <f>D647+D652+D653+D654+D661+D662+D666+D669+D670+D671+D672+D677+D680+D684+D688+D695+D701+D713+D714+D715+D716</f>
        <v>63000</v>
      </c>
      <c r="E646" s="191">
        <f>E647+E652+E653+E654+E661+E662+E666+E669+E670+E671+E672+E677+E680+E684+E688+E695+E701+E713+E714+E715+E716</f>
        <v>63000</v>
      </c>
      <c r="G646" s="39" t="s">
        <v>595</v>
      </c>
      <c r="H646" s="41"/>
      <c r="I646" s="42"/>
      <c r="J646" s="40" t="b">
        <f>AND(H646=I646)</f>
        <v>1</v>
      </c>
    </row>
    <row r="647" spans="1:10" outlineLevel="1">
      <c r="A647" s="181"/>
      <c r="B647" s="4" t="s">
        <v>288</v>
      </c>
      <c r="C647" s="177">
        <v>6000</v>
      </c>
      <c r="D647" s="177">
        <f>SUM(D648:D651)</f>
        <v>0</v>
      </c>
      <c r="E647" s="177">
        <f>SUM(E648:E651)</f>
        <v>0</v>
      </c>
    </row>
    <row r="648" spans="1:10" ht="15" customHeight="1" outlineLevel="2">
      <c r="A648" s="181" t="s">
        <v>545</v>
      </c>
      <c r="B648" s="4" t="s">
        <v>537</v>
      </c>
      <c r="C648" s="5">
        <v>0</v>
      </c>
      <c r="D648" s="5">
        <f>C648</f>
        <v>0</v>
      </c>
      <c r="E648" s="5">
        <f>D648</f>
        <v>0</v>
      </c>
    </row>
    <row r="649" spans="1:10" ht="15" customHeight="1" outlineLevel="2">
      <c r="A649" s="181" t="s">
        <v>546</v>
      </c>
      <c r="B649" s="179"/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179"/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179"/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7"/>
      <c r="B652" s="179" t="s">
        <v>1025</v>
      </c>
      <c r="C652" s="5">
        <v>30000</v>
      </c>
      <c r="D652" s="5">
        <f>C652</f>
        <v>30000</v>
      </c>
      <c r="E652" s="5">
        <f>D652</f>
        <v>30000</v>
      </c>
    </row>
    <row r="653" spans="1:10" outlineLevel="1">
      <c r="A653" s="196"/>
      <c r="B653" s="170" t="s">
        <v>43</v>
      </c>
      <c r="C653" s="32">
        <v>1000</v>
      </c>
      <c r="D653" s="32">
        <f>C653</f>
        <v>1000</v>
      </c>
      <c r="E653" s="32">
        <f>D653</f>
        <v>1000</v>
      </c>
    </row>
    <row r="654" spans="1:10" outlineLevel="1">
      <c r="A654" s="161"/>
      <c r="B654" s="162" t="s">
        <v>44</v>
      </c>
      <c r="C654" s="32">
        <v>1500</v>
      </c>
      <c r="D654" s="32">
        <f>SUM(D655:D660)</f>
        <v>0</v>
      </c>
      <c r="E654" s="32">
        <f>SUM(E655:E660)</f>
        <v>0</v>
      </c>
    </row>
    <row r="655" spans="1:10" ht="15" customHeight="1" outlineLevel="2">
      <c r="A655" s="161" t="s">
        <v>548</v>
      </c>
      <c r="B655" s="162"/>
      <c r="C655" s="5">
        <v>0</v>
      </c>
      <c r="D655" s="5">
        <f>C655</f>
        <v>0</v>
      </c>
      <c r="E655" s="5">
        <f>D655</f>
        <v>0</v>
      </c>
    </row>
    <row r="656" spans="1:10" ht="15" customHeight="1" outlineLevel="2">
      <c r="A656" s="161" t="s">
        <v>549</v>
      </c>
      <c r="B656" s="164"/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162"/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465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466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467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7"/>
      <c r="B661" s="4" t="s">
        <v>45</v>
      </c>
      <c r="C661" s="32">
        <v>3000</v>
      </c>
      <c r="D661" s="32">
        <f>C661</f>
        <v>3000</v>
      </c>
      <c r="E661" s="32">
        <f>D661</f>
        <v>3000</v>
      </c>
    </row>
    <row r="662" spans="1:5" outlineLevel="1">
      <c r="A662" s="196"/>
      <c r="B662" s="170" t="s">
        <v>298</v>
      </c>
      <c r="C662" s="32">
        <v>400</v>
      </c>
      <c r="D662" s="32">
        <f>SUM(D663:D665)</f>
        <v>0</v>
      </c>
      <c r="E662" s="32">
        <f>SUM(E663:E665)</f>
        <v>0</v>
      </c>
    </row>
    <row r="663" spans="1:5" ht="15" customHeight="1" outlineLevel="2">
      <c r="A663" s="161" t="s">
        <v>550</v>
      </c>
      <c r="B663" s="162"/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t="15" customHeight="1" outlineLevel="2">
      <c r="A664" s="161" t="s">
        <v>551</v>
      </c>
      <c r="B664" s="162"/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471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96"/>
      <c r="B666" s="175" t="s">
        <v>299</v>
      </c>
      <c r="C666" s="32">
        <v>1000</v>
      </c>
      <c r="D666" s="32">
        <f>SUM(D667:D668)</f>
        <v>0</v>
      </c>
      <c r="E666" s="32">
        <f>SUM(E667:E668)</f>
        <v>0</v>
      </c>
    </row>
    <row r="667" spans="1:5" ht="15" customHeight="1" outlineLevel="2">
      <c r="A667" s="196">
        <v>9605</v>
      </c>
      <c r="B667" s="175" t="s">
        <v>473</v>
      </c>
      <c r="C667" s="31">
        <v>0</v>
      </c>
      <c r="D667" s="31">
        <f t="shared" ref="D667:E671" si="75">C667</f>
        <v>0</v>
      </c>
      <c r="E667" s="31">
        <f t="shared" si="75"/>
        <v>0</v>
      </c>
    </row>
    <row r="668" spans="1:5" ht="15" customHeight="1" outlineLevel="2">
      <c r="A668" s="169" t="s">
        <v>552</v>
      </c>
      <c r="B668" s="175" t="s">
        <v>474</v>
      </c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>
      <c r="A669" s="196"/>
      <c r="B669" s="175" t="s">
        <v>1026</v>
      </c>
      <c r="C669" s="32">
        <v>10500</v>
      </c>
      <c r="D669" s="32">
        <f t="shared" si="75"/>
        <v>10500</v>
      </c>
      <c r="E669" s="32">
        <f t="shared" si="75"/>
        <v>10500</v>
      </c>
    </row>
    <row r="670" spans="1:5" outlineLevel="1" collapsed="1">
      <c r="A670" s="7"/>
      <c r="B670" s="4" t="s">
        <v>1027</v>
      </c>
      <c r="C670" s="177">
        <v>3500</v>
      </c>
      <c r="D670" s="177">
        <f t="shared" si="75"/>
        <v>3500</v>
      </c>
      <c r="E670" s="177">
        <f t="shared" si="75"/>
        <v>3500</v>
      </c>
    </row>
    <row r="671" spans="1:5" outlineLevel="1" collapsed="1">
      <c r="A671" s="181"/>
      <c r="B671" s="179" t="s">
        <v>1028</v>
      </c>
      <c r="C671" s="177">
        <v>5500</v>
      </c>
      <c r="D671" s="177">
        <f t="shared" si="75"/>
        <v>5500</v>
      </c>
      <c r="E671" s="177">
        <f t="shared" si="75"/>
        <v>5500</v>
      </c>
    </row>
    <row r="672" spans="1:5" outlineLevel="1">
      <c r="A672" s="181"/>
      <c r="B672" s="179" t="s">
        <v>47</v>
      </c>
      <c r="C672" s="177">
        <v>1500</v>
      </c>
      <c r="D672" s="177">
        <f>SUM(D673:D676)</f>
        <v>0</v>
      </c>
      <c r="E672" s="177">
        <f>SUM(E673:E676)</f>
        <v>0</v>
      </c>
    </row>
    <row r="673" spans="1:5" ht="15" customHeight="1" outlineLevel="2">
      <c r="A673" s="161" t="s">
        <v>555</v>
      </c>
      <c r="B673" s="4" t="s">
        <v>479</v>
      </c>
      <c r="C673" s="5">
        <v>0</v>
      </c>
      <c r="D673" s="5">
        <f>C673</f>
        <v>0</v>
      </c>
      <c r="E673" s="5">
        <f>D673</f>
        <v>0</v>
      </c>
    </row>
    <row r="674" spans="1:5" ht="15" customHeight="1" outlineLevel="2">
      <c r="A674" s="161" t="s">
        <v>556</v>
      </c>
      <c r="B674" s="4" t="s">
        <v>480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481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162"/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96"/>
      <c r="B677" s="175" t="s">
        <v>111</v>
      </c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t="15" customHeight="1" outlineLevel="2">
      <c r="A678" s="7">
        <v>9610</v>
      </c>
      <c r="B678" s="4" t="s">
        <v>484</v>
      </c>
      <c r="C678" s="5">
        <v>0</v>
      </c>
      <c r="D678" s="5">
        <f>C678</f>
        <v>0</v>
      </c>
      <c r="E678" s="5">
        <f>D678</f>
        <v>0</v>
      </c>
    </row>
    <row r="679" spans="1:5" ht="15" customHeight="1" outlineLevel="2">
      <c r="A679" s="161" t="s">
        <v>557</v>
      </c>
      <c r="B679" s="162"/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7"/>
      <c r="B680" s="179" t="s">
        <v>1029</v>
      </c>
      <c r="C680" s="177">
        <v>1000</v>
      </c>
      <c r="D680" s="177">
        <f>SUM(D681:D683)</f>
        <v>0</v>
      </c>
      <c r="E680" s="177">
        <f>SUM(E681:E683)</f>
        <v>0</v>
      </c>
    </row>
    <row r="681" spans="1:5" ht="15" customHeight="1" outlineLevel="2">
      <c r="A681" s="7">
        <v>9611</v>
      </c>
      <c r="B681" s="179"/>
      <c r="C681" s="5">
        <v>0</v>
      </c>
      <c r="D681" s="5">
        <f>C681</f>
        <v>0</v>
      </c>
      <c r="E681" s="5">
        <f>D681</f>
        <v>0</v>
      </c>
    </row>
    <row r="682" spans="1:5" ht="15" customHeight="1" outlineLevel="2">
      <c r="A682" s="181" t="s">
        <v>558</v>
      </c>
      <c r="B682" s="179"/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489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7"/>
      <c r="B684" s="4" t="s">
        <v>1030</v>
      </c>
      <c r="C684" s="177">
        <v>2200</v>
      </c>
      <c r="D684" s="177">
        <f>SUM(D685:D687)</f>
        <v>0</v>
      </c>
      <c r="E684" s="177">
        <f>SUM(E685:E687)</f>
        <v>0</v>
      </c>
    </row>
    <row r="685" spans="1:5" ht="15" customHeight="1" outlineLevel="2">
      <c r="A685" s="7">
        <v>9612</v>
      </c>
      <c r="B685" s="4" t="s">
        <v>491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t="15" customHeight="1" outlineLevel="2">
      <c r="A686" s="161" t="s">
        <v>559</v>
      </c>
      <c r="B686" s="4" t="s">
        <v>492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162"/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96"/>
      <c r="B688" s="175" t="s">
        <v>306</v>
      </c>
      <c r="C688" s="31">
        <f>C695</f>
        <v>270</v>
      </c>
      <c r="D688" s="32">
        <f>SUM(D689:D694)</f>
        <v>0</v>
      </c>
      <c r="E688" s="32">
        <f>SUM(E689:E694)</f>
        <v>0</v>
      </c>
    </row>
    <row r="689" spans="1:5" ht="15" customHeight="1" outlineLevel="2">
      <c r="A689" s="7">
        <v>9613</v>
      </c>
      <c r="B689" s="4" t="s">
        <v>494</v>
      </c>
      <c r="C689" s="5">
        <v>0</v>
      </c>
      <c r="D689" s="5">
        <f>C689</f>
        <v>0</v>
      </c>
      <c r="E689" s="5">
        <f>D689</f>
        <v>0</v>
      </c>
    </row>
    <row r="690" spans="1:5" ht="15" customHeight="1" outlineLevel="2">
      <c r="A690" s="161" t="s">
        <v>560</v>
      </c>
      <c r="B690" s="162"/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496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497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498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162"/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7"/>
      <c r="B695" s="4" t="s">
        <v>1031</v>
      </c>
      <c r="C695" s="177">
        <v>270</v>
      </c>
      <c r="D695" s="177">
        <f>SUM(D696:D700)</f>
        <v>0</v>
      </c>
      <c r="E695" s="177">
        <f>SUM(E696:E700)</f>
        <v>0</v>
      </c>
    </row>
    <row r="696" spans="1:5" ht="15" customHeight="1" outlineLevel="2">
      <c r="A696" s="7">
        <v>9614</v>
      </c>
      <c r="B696" s="4" t="s">
        <v>502</v>
      </c>
      <c r="C696" s="5">
        <v>0</v>
      </c>
      <c r="D696" s="5">
        <f>C696</f>
        <v>0</v>
      </c>
      <c r="E696" s="5">
        <f>D696</f>
        <v>0</v>
      </c>
    </row>
    <row r="697" spans="1:5" ht="15" customHeight="1" outlineLevel="2">
      <c r="A697" s="161" t="s">
        <v>561</v>
      </c>
      <c r="B697" s="4" t="s">
        <v>498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162"/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504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505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96"/>
      <c r="B701" s="175" t="s">
        <v>1032</v>
      </c>
      <c r="C701" s="32">
        <v>7500</v>
      </c>
      <c r="D701" s="32">
        <f>SUM(D702:D712)</f>
        <v>0</v>
      </c>
      <c r="E701" s="32">
        <f>SUM(E702:E712)</f>
        <v>0</v>
      </c>
    </row>
    <row r="702" spans="1:5" ht="15" customHeight="1" outlineLevel="2">
      <c r="A702" s="7">
        <v>9615</v>
      </c>
      <c r="B702" s="4" t="s">
        <v>507</v>
      </c>
      <c r="C702" s="5">
        <v>0</v>
      </c>
      <c r="D702" s="5">
        <f>C702</f>
        <v>0</v>
      </c>
      <c r="E702" s="5">
        <f>D702</f>
        <v>0</v>
      </c>
    </row>
    <row r="703" spans="1:5" ht="15" customHeight="1" outlineLevel="2">
      <c r="A703" s="161" t="s">
        <v>562</v>
      </c>
      <c r="B703" s="4" t="s">
        <v>508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509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162"/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511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512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513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514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515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162"/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517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7"/>
      <c r="B713" s="4" t="s">
        <v>1033</v>
      </c>
      <c r="C713" s="5">
        <v>7500</v>
      </c>
      <c r="D713" s="5">
        <f>C713</f>
        <v>7500</v>
      </c>
      <c r="E713" s="5">
        <f>D713</f>
        <v>7500</v>
      </c>
    </row>
    <row r="714" spans="1:10" outlineLevel="1">
      <c r="A714" s="196"/>
      <c r="B714" s="175" t="s">
        <v>324</v>
      </c>
      <c r="C714" s="32">
        <f>C715</f>
        <v>1000</v>
      </c>
      <c r="D714" s="31">
        <f t="shared" ref="D714:E716" si="82">C714</f>
        <v>1000</v>
      </c>
      <c r="E714" s="31">
        <f t="shared" si="82"/>
        <v>1000</v>
      </c>
    </row>
    <row r="715" spans="1:10" outlineLevel="1">
      <c r="A715" s="161"/>
      <c r="B715" s="4" t="s">
        <v>49</v>
      </c>
      <c r="C715" s="32">
        <v>1000</v>
      </c>
      <c r="D715" s="31">
        <f t="shared" si="82"/>
        <v>1000</v>
      </c>
      <c r="E715" s="31">
        <f t="shared" si="82"/>
        <v>1000</v>
      </c>
    </row>
    <row r="716" spans="1:10" outlineLevel="1">
      <c r="A716" s="169"/>
      <c r="B716" s="175" t="s">
        <v>114</v>
      </c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/>
      <c r="B717" s="4" t="s">
        <v>325</v>
      </c>
      <c r="C717" s="186">
        <v>2000</v>
      </c>
      <c r="D717" s="186">
        <f>D718</f>
        <v>0</v>
      </c>
      <c r="E717" s="18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/>
      <c r="B718" s="175" t="s">
        <v>115</v>
      </c>
      <c r="C718" s="32">
        <v>500</v>
      </c>
      <c r="D718" s="32">
        <f>D719+D723</f>
        <v>0</v>
      </c>
      <c r="E718" s="32">
        <f>E719+E723</f>
        <v>0</v>
      </c>
      <c r="G718" s="39" t="s">
        <v>596</v>
      </c>
      <c r="H718" s="41"/>
      <c r="I718" s="42"/>
      <c r="J718" s="40" t="b">
        <f>AND(H718=I718)</f>
        <v>1</v>
      </c>
    </row>
    <row r="719" spans="1:10" outlineLevel="1" collapsed="1">
      <c r="A719" s="204"/>
      <c r="B719" s="175" t="s">
        <v>329</v>
      </c>
      <c r="C719" s="31">
        <v>500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163" t="s">
        <v>568</v>
      </c>
      <c r="B720" s="4" t="s">
        <v>525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166" t="s">
        <v>848</v>
      </c>
      <c r="B721" s="4" t="s">
        <v>526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527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76"/>
      <c r="B723" s="170" t="s">
        <v>339</v>
      </c>
      <c r="C723" s="31">
        <f>SUM(C726:C727)</f>
        <v>47800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10950</v>
      </c>
      <c r="B724" s="162"/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166" t="s">
        <v>847</v>
      </c>
      <c r="B725" s="162"/>
      <c r="C725" s="5">
        <v>0</v>
      </c>
      <c r="D725" s="5">
        <f>C725</f>
        <v>0</v>
      </c>
      <c r="E725" s="5">
        <f>D725</f>
        <v>0</v>
      </c>
    </row>
    <row r="726" spans="1:10">
      <c r="A726" s="6"/>
      <c r="B726" s="179" t="s">
        <v>341</v>
      </c>
      <c r="C726" s="186">
        <v>41300</v>
      </c>
      <c r="D726" s="186">
        <f>D727</f>
        <v>0</v>
      </c>
      <c r="E726" s="186">
        <f>E727</f>
        <v>0</v>
      </c>
      <c r="G726" s="39" t="s">
        <v>213</v>
      </c>
      <c r="H726" s="41"/>
      <c r="I726" s="42"/>
      <c r="J726" s="40" t="b">
        <f>AND(H726=I726)</f>
        <v>1</v>
      </c>
    </row>
    <row r="727" spans="1:10">
      <c r="A727" s="6"/>
      <c r="B727" s="188" t="s">
        <v>1034</v>
      </c>
      <c r="C727" s="177">
        <v>6500</v>
      </c>
      <c r="D727" s="177">
        <f>D728+D731+D734+D740+D742+D744+D751+D756+D761+D766+D768+D772+D778</f>
        <v>0</v>
      </c>
      <c r="E727" s="177">
        <f>E728+E731+E734+E740+E742+E744+E751+E756+E761+E766+E768+E772+E778</f>
        <v>0</v>
      </c>
      <c r="G727" s="39" t="s">
        <v>597</v>
      </c>
      <c r="H727" s="41"/>
      <c r="I727" s="42"/>
      <c r="J727" s="40" t="b">
        <f>AND(H727=I727)</f>
        <v>1</v>
      </c>
    </row>
    <row r="728" spans="1:10" outlineLevel="1">
      <c r="A728" s="205">
        <v>2202</v>
      </c>
      <c r="B728" s="168" t="s">
        <v>1035</v>
      </c>
      <c r="C728" s="202">
        <f>SUM(C729:C730)</f>
        <v>0</v>
      </c>
      <c r="D728" s="202">
        <f>SUM(D729:D730)</f>
        <v>0</v>
      </c>
      <c r="E728" s="202">
        <f>SUM(E729:E730)</f>
        <v>0</v>
      </c>
    </row>
    <row r="729" spans="1:10" ht="15" customHeight="1" outlineLevel="2">
      <c r="A729" s="163" t="s">
        <v>585</v>
      </c>
      <c r="B729" s="167"/>
      <c r="C729" s="5"/>
      <c r="D729" s="5">
        <f>C729</f>
        <v>0</v>
      </c>
      <c r="E729" s="5">
        <f>D729</f>
        <v>0</v>
      </c>
    </row>
    <row r="730" spans="1:10" ht="15" customHeight="1" outlineLevel="2">
      <c r="A730" s="166" t="s">
        <v>846</v>
      </c>
      <c r="B730" s="4" t="s">
        <v>569</v>
      </c>
      <c r="C730" s="5"/>
      <c r="D730" s="5">
        <f>C730</f>
        <v>0</v>
      </c>
      <c r="E730" s="5">
        <f>D730</f>
        <v>0</v>
      </c>
    </row>
    <row r="731" spans="1:10" outlineLevel="1">
      <c r="A731" s="176"/>
      <c r="B731" s="175" t="s">
        <v>355</v>
      </c>
      <c r="C731" s="31">
        <v>10000</v>
      </c>
      <c r="D731" s="31">
        <f t="shared" ref="C731:E732" si="84">D732</f>
        <v>0</v>
      </c>
      <c r="E731" s="31">
        <f t="shared" si="84"/>
        <v>0</v>
      </c>
    </row>
    <row r="732" spans="1:10" ht="15" customHeight="1" outlineLevel="2">
      <c r="A732" s="6">
        <v>4</v>
      </c>
      <c r="B732" s="4" t="s">
        <v>571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t="15" customHeight="1" outlineLevel="3">
      <c r="A733" s="166" t="s">
        <v>845</v>
      </c>
      <c r="B733" s="167"/>
      <c r="C733" s="30"/>
      <c r="D733" s="30">
        <f>C733</f>
        <v>0</v>
      </c>
      <c r="E733" s="30">
        <f>D733</f>
        <v>0</v>
      </c>
    </row>
    <row r="734" spans="1:10" outlineLevel="1">
      <c r="A734" s="6"/>
      <c r="B734" s="4" t="s">
        <v>357</v>
      </c>
      <c r="C734" s="5">
        <v>2000</v>
      </c>
      <c r="D734" s="5">
        <f>D735+D738+D739</f>
        <v>0</v>
      </c>
      <c r="E734" s="5">
        <f>E735+E738+E739</f>
        <v>0</v>
      </c>
    </row>
    <row r="735" spans="1:10" ht="15" customHeight="1" outlineLevel="2">
      <c r="A735" s="6"/>
      <c r="B735" s="4" t="s">
        <v>573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t="15" customHeight="1" outlineLevel="3">
      <c r="A736" s="206" t="s">
        <v>843</v>
      </c>
      <c r="B736" s="188"/>
      <c r="C736" s="5">
        <v>0</v>
      </c>
      <c r="D736" s="5">
        <f t="shared" ref="D736:E739" si="85">C736</f>
        <v>0</v>
      </c>
      <c r="E736" s="5">
        <f t="shared" si="85"/>
        <v>0</v>
      </c>
    </row>
    <row r="737" spans="1:5" outlineLevel="3">
      <c r="A737" s="6">
        <v>1</v>
      </c>
      <c r="B737" s="179"/>
      <c r="C737" s="5">
        <v>0</v>
      </c>
      <c r="D737" s="5">
        <f t="shared" si="85"/>
        <v>0</v>
      </c>
      <c r="E737" s="5">
        <f t="shared" si="85"/>
        <v>0</v>
      </c>
    </row>
    <row r="738" spans="1:5" outlineLevel="2">
      <c r="A738" s="6"/>
      <c r="B738" s="207"/>
      <c r="C738" s="5"/>
      <c r="D738" s="5">
        <f t="shared" si="85"/>
        <v>0</v>
      </c>
      <c r="E738" s="5">
        <f t="shared" si="85"/>
        <v>0</v>
      </c>
    </row>
    <row r="739" spans="1:5" outlineLevel="2">
      <c r="A739" s="6"/>
      <c r="B739" s="4" t="s">
        <v>824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6"/>
      <c r="B740" s="4" t="s">
        <v>359</v>
      </c>
      <c r="C740" s="5">
        <v>8000</v>
      </c>
      <c r="D740" s="5">
        <f>D741</f>
        <v>0</v>
      </c>
      <c r="E740" s="5">
        <f>E741</f>
        <v>0</v>
      </c>
    </row>
    <row r="741" spans="1:5" ht="15" customHeight="1" outlineLevel="2">
      <c r="A741" s="6">
        <v>4</v>
      </c>
      <c r="B741" s="167"/>
      <c r="C741" s="5"/>
      <c r="D741" s="5">
        <f>C741</f>
        <v>0</v>
      </c>
      <c r="E741" s="5">
        <f>D741</f>
        <v>0</v>
      </c>
    </row>
    <row r="742" spans="1:5" outlineLevel="1">
      <c r="A742" s="166"/>
      <c r="B742" s="4" t="s">
        <v>51</v>
      </c>
      <c r="C742" s="31">
        <v>9000</v>
      </c>
      <c r="D742" s="31">
        <f>SUM(D743)</f>
        <v>0</v>
      </c>
      <c r="E742" s="31">
        <f>SUM(E743)</f>
        <v>0</v>
      </c>
    </row>
    <row r="743" spans="1:5" ht="15" customHeight="1" outlineLevel="2">
      <c r="A743" s="6">
        <v>4</v>
      </c>
      <c r="B743" s="28" t="s">
        <v>844</v>
      </c>
      <c r="C743" s="5"/>
      <c r="D743" s="5">
        <f>C743</f>
        <v>0</v>
      </c>
      <c r="E743" s="5">
        <f>D743</f>
        <v>0</v>
      </c>
    </row>
    <row r="744" spans="1:5" outlineLevel="1">
      <c r="A744" s="166"/>
      <c r="B744" s="167" t="s">
        <v>119</v>
      </c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t="15" customHeight="1" outlineLevel="2">
      <c r="A745" s="6">
        <v>3</v>
      </c>
      <c r="B745" s="4" t="s">
        <v>837</v>
      </c>
      <c r="C745" s="5">
        <f>C746</f>
        <v>0</v>
      </c>
      <c r="D745" s="5">
        <f>D746</f>
        <v>0</v>
      </c>
      <c r="E745" s="5">
        <f>E746</f>
        <v>0</v>
      </c>
    </row>
    <row r="746" spans="1:5" ht="15" customHeight="1" outlineLevel="3">
      <c r="A746" s="166" t="s">
        <v>838</v>
      </c>
      <c r="B746" s="28" t="s">
        <v>842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1</v>
      </c>
      <c r="B747" s="28" t="s">
        <v>841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4" t="s">
        <v>824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2</v>
      </c>
      <c r="B749" s="4" t="s">
        <v>834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29"/>
      <c r="B750" s="167"/>
      <c r="C750" s="5"/>
      <c r="D750" s="5">
        <f t="shared" si="86"/>
        <v>0</v>
      </c>
      <c r="E750" s="5">
        <f t="shared" si="86"/>
        <v>0</v>
      </c>
    </row>
    <row r="751" spans="1:5" outlineLevel="1">
      <c r="A751" s="6">
        <v>3</v>
      </c>
      <c r="B751" s="4" t="s">
        <v>834</v>
      </c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t="15" customHeight="1" outlineLevel="2">
      <c r="A752" s="6">
        <v>4</v>
      </c>
      <c r="B752" s="167"/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t="15" customHeight="1" outlineLevel="3">
      <c r="A753" s="166" t="s">
        <v>833</v>
      </c>
      <c r="B753" s="4" t="s">
        <v>824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6">
        <v>2</v>
      </c>
      <c r="B754" s="167"/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126"/>
      <c r="B755" s="4" t="s">
        <v>837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26"/>
      <c r="B756" s="28" t="s">
        <v>836</v>
      </c>
      <c r="C756" s="31">
        <f>C757</f>
        <v>0</v>
      </c>
      <c r="D756" s="31">
        <f>D757</f>
        <v>0</v>
      </c>
      <c r="E756" s="31">
        <f>E757</f>
        <v>0</v>
      </c>
    </row>
    <row r="757" spans="1:5" ht="15" customHeight="1" outlineLevel="2">
      <c r="A757" s="6">
        <v>3</v>
      </c>
      <c r="B757" s="4" t="s">
        <v>819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t="15" customHeight="1" outlineLevel="3">
      <c r="A758" s="166" t="s">
        <v>831</v>
      </c>
      <c r="B758" s="28" t="s">
        <v>835</v>
      </c>
      <c r="C758" s="30"/>
      <c r="D758" s="30">
        <f>C758</f>
        <v>0</v>
      </c>
      <c r="E758" s="30">
        <f>D758</f>
        <v>0</v>
      </c>
    </row>
    <row r="759" spans="1:5" outlineLevel="3">
      <c r="A759" s="6">
        <v>2</v>
      </c>
      <c r="B759" s="4" t="s">
        <v>824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4" t="s">
        <v>834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29"/>
      <c r="B761" s="16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t="15" customHeight="1" outlineLevel="2">
      <c r="A762" s="29"/>
      <c r="B762" s="4" t="s">
        <v>819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t="15" customHeight="1" outlineLevel="3">
      <c r="A763" s="166" t="s">
        <v>827</v>
      </c>
      <c r="B763" s="125" t="s">
        <v>832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6">
        <v>2</v>
      </c>
      <c r="B764" s="125" t="s">
        <v>818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29"/>
      <c r="B765" s="4" t="s">
        <v>824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29"/>
      <c r="B766" s="16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t="15" customHeight="1" outlineLevel="2">
      <c r="A767" s="6">
        <v>3</v>
      </c>
      <c r="B767" s="4" t="s">
        <v>819</v>
      </c>
      <c r="C767" s="5"/>
      <c r="D767" s="5">
        <f>C767</f>
        <v>0</v>
      </c>
      <c r="E767" s="5">
        <f>D767</f>
        <v>0</v>
      </c>
    </row>
    <row r="768" spans="1:5" outlineLevel="1">
      <c r="A768" s="166" t="s">
        <v>825</v>
      </c>
      <c r="B768" s="28" t="s">
        <v>830</v>
      </c>
      <c r="C768" s="31">
        <f>C769</f>
        <v>0</v>
      </c>
      <c r="D768" s="31">
        <f>D769</f>
        <v>0</v>
      </c>
      <c r="E768" s="31">
        <f>E769</f>
        <v>0</v>
      </c>
    </row>
    <row r="769" spans="1:5" ht="15" customHeight="1" outlineLevel="2">
      <c r="A769" s="6">
        <v>3</v>
      </c>
      <c r="B769" s="28" t="s">
        <v>829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t="15" customHeight="1" outlineLevel="3">
      <c r="A770" s="166" t="s">
        <v>823</v>
      </c>
      <c r="B770" s="28" t="s">
        <v>828</v>
      </c>
      <c r="C770" s="30"/>
      <c r="D770" s="30">
        <f>C770</f>
        <v>0</v>
      </c>
      <c r="E770" s="30">
        <f>D770</f>
        <v>0</v>
      </c>
    </row>
    <row r="771" spans="1:5" outlineLevel="3">
      <c r="A771" s="6">
        <v>2</v>
      </c>
      <c r="B771" s="167"/>
      <c r="C771" s="30"/>
      <c r="D771" s="30">
        <f>C771</f>
        <v>0</v>
      </c>
      <c r="E771" s="30">
        <f>D771</f>
        <v>0</v>
      </c>
    </row>
    <row r="772" spans="1:5" outlineLevel="1">
      <c r="A772" s="29"/>
      <c r="B772" s="4" t="s">
        <v>819</v>
      </c>
      <c r="C772" s="31">
        <f>C773</f>
        <v>0</v>
      </c>
      <c r="D772" s="31">
        <f>D773</f>
        <v>0</v>
      </c>
      <c r="E772" s="31">
        <f>E773</f>
        <v>0</v>
      </c>
    </row>
    <row r="773" spans="1:5" ht="15" customHeight="1" outlineLevel="2">
      <c r="A773" s="29"/>
      <c r="B773" s="28" t="s">
        <v>826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t="15" customHeight="1" outlineLevel="3">
      <c r="A774" s="166" t="s">
        <v>820</v>
      </c>
      <c r="B774" s="28" t="s">
        <v>816</v>
      </c>
      <c r="C774" s="30"/>
      <c r="D774" s="30">
        <f>C774</f>
        <v>0</v>
      </c>
      <c r="E774" s="30">
        <f>D774</f>
        <v>0</v>
      </c>
    </row>
    <row r="775" spans="1:5" outlineLevel="3">
      <c r="A775" s="6">
        <v>2</v>
      </c>
      <c r="B775" s="4" t="s">
        <v>824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167"/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4" t="s">
        <v>824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29"/>
      <c r="B778" s="167"/>
      <c r="C778" s="31">
        <f>C779</f>
        <v>0</v>
      </c>
      <c r="D778" s="31">
        <f>D779</f>
        <v>0</v>
      </c>
      <c r="E778" s="31">
        <f>E779</f>
        <v>0</v>
      </c>
    </row>
    <row r="779" spans="1:5" ht="15" customHeight="1" outlineLevel="2">
      <c r="A779" s="29"/>
      <c r="B779" s="4" t="s">
        <v>819</v>
      </c>
      <c r="C779" s="5">
        <v>0</v>
      </c>
      <c r="D779" s="5">
        <f>C779</f>
        <v>0</v>
      </c>
      <c r="E779" s="5">
        <f>D779</f>
        <v>0</v>
      </c>
    </row>
    <row r="780" spans="1:5">
      <c r="A780" s="166" t="s">
        <v>814</v>
      </c>
      <c r="B780" s="28" t="s">
        <v>822</v>
      </c>
    </row>
    <row r="781" spans="1:5">
      <c r="A781" s="6"/>
      <c r="B781" s="28" t="s">
        <v>821</v>
      </c>
    </row>
    <row r="782" spans="1:5">
      <c r="B782" s="167"/>
    </row>
    <row r="783" spans="1:5">
      <c r="B783" s="4" t="s">
        <v>819</v>
      </c>
    </row>
    <row r="784" spans="1:5">
      <c r="B784" s="28" t="s">
        <v>818</v>
      </c>
    </row>
    <row r="785" spans="2:2">
      <c r="B785" s="28" t="s">
        <v>817</v>
      </c>
    </row>
    <row r="786" spans="2:2">
      <c r="B786" s="28" t="s">
        <v>816</v>
      </c>
    </row>
    <row r="787" spans="2:2">
      <c r="B787" s="28" t="s">
        <v>815</v>
      </c>
    </row>
    <row r="788" spans="2:2">
      <c r="B788" s="167"/>
    </row>
    <row r="789" spans="2:2">
      <c r="B789" s="4" t="s">
        <v>813</v>
      </c>
    </row>
  </sheetData>
  <mergeCells count="42">
    <mergeCell ref="A38:B38"/>
    <mergeCell ref="A135:B135"/>
    <mergeCell ref="A152:B152"/>
    <mergeCell ref="A153:B153"/>
    <mergeCell ref="A1:C1"/>
    <mergeCell ref="A2:B2"/>
    <mergeCell ref="A3:B3"/>
    <mergeCell ref="A4:B4"/>
    <mergeCell ref="A11:B11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78:B178"/>
    <mergeCell ref="A179:B179"/>
    <mergeCell ref="A184:B184"/>
    <mergeCell ref="A188:B188"/>
    <mergeCell ref="A197:B197"/>
    <mergeCell ref="A259:B259"/>
    <mergeCell ref="A203:B203"/>
    <mergeCell ref="A215:B215"/>
    <mergeCell ref="A222:B222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446:B446"/>
    <mergeCell ref="A342:B342"/>
    <mergeCell ref="A341:B341"/>
    <mergeCell ref="A315:B315"/>
    <mergeCell ref="A260:B260"/>
    <mergeCell ref="A264:B26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339" zoomScale="90" zoomScaleNormal="90" workbookViewId="0">
      <selection activeCell="J790" sqref="J789:J790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4" width="16.710937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29" t="s">
        <v>30</v>
      </c>
      <c r="B1" s="229"/>
      <c r="C1" s="229"/>
      <c r="D1" s="160" t="s">
        <v>850</v>
      </c>
      <c r="E1" s="160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237" t="s">
        <v>60</v>
      </c>
      <c r="B2" s="237"/>
      <c r="C2" s="26">
        <f>C3+C67</f>
        <v>1034000</v>
      </c>
      <c r="D2" s="26">
        <v>1034000</v>
      </c>
      <c r="E2" s="26"/>
      <c r="G2" s="39" t="s">
        <v>60</v>
      </c>
      <c r="H2" s="41"/>
      <c r="I2" s="42"/>
      <c r="J2" s="40" t="b">
        <f>AND(H2=I2)</f>
        <v>1</v>
      </c>
    </row>
    <row r="3" spans="1:14">
      <c r="A3" s="234" t="s">
        <v>575</v>
      </c>
      <c r="B3" s="234"/>
      <c r="C3" s="23">
        <f>C4+C11+C38+C61</f>
        <v>406200</v>
      </c>
      <c r="D3" s="23"/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30" t="s">
        <v>121</v>
      </c>
      <c r="B4" s="231"/>
      <c r="C4" s="21">
        <f>C5+C6+C7+C8+C10</f>
        <v>201500</v>
      </c>
      <c r="D4" s="21"/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114000</v>
      </c>
      <c r="D5" s="2"/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/>
      <c r="E6" s="2">
        <f t="shared" ref="E6:E10" si="0">D6</f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/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27000</v>
      </c>
      <c r="D8" s="2"/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120</v>
      </c>
      <c r="C9" s="2"/>
      <c r="D9" s="2"/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/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30" t="s">
        <v>122</v>
      </c>
      <c r="B11" s="231"/>
      <c r="C11" s="21">
        <f>SUM(C12:C37)</f>
        <v>86150</v>
      </c>
      <c r="D11" s="21"/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24000</v>
      </c>
      <c r="D12" s="2"/>
      <c r="E12" s="2">
        <f>D12</f>
        <v>0</v>
      </c>
    </row>
    <row r="13" spans="1:14" hidden="1" outlineLevel="1">
      <c r="A13" s="3">
        <v>2102</v>
      </c>
      <c r="B13" s="1" t="s">
        <v>123</v>
      </c>
      <c r="C13" s="2">
        <v>5000</v>
      </c>
      <c r="D13" s="2"/>
      <c r="E13" s="2">
        <f t="shared" ref="D13:E28" si="1">D13</f>
        <v>0</v>
      </c>
    </row>
    <row r="14" spans="1:14" hidden="1" outlineLevel="1">
      <c r="A14" s="3">
        <v>2201</v>
      </c>
      <c r="B14" s="1" t="s">
        <v>5</v>
      </c>
      <c r="C14" s="2">
        <v>2650</v>
      </c>
      <c r="D14" s="2"/>
      <c r="E14" s="2">
        <f t="shared" si="1"/>
        <v>0</v>
      </c>
    </row>
    <row r="15" spans="1:14" hidden="1" outlineLevel="1">
      <c r="A15" s="3">
        <v>2201</v>
      </c>
      <c r="B15" s="1" t="s">
        <v>124</v>
      </c>
      <c r="C15" s="2"/>
      <c r="D15" s="2"/>
      <c r="E15" s="2">
        <f t="shared" si="1"/>
        <v>0</v>
      </c>
    </row>
    <row r="16" spans="1:14" hidden="1" outlineLevel="1">
      <c r="A16" s="3">
        <v>2201</v>
      </c>
      <c r="B16" s="1" t="s">
        <v>125</v>
      </c>
      <c r="C16" s="2"/>
      <c r="D16" s="2"/>
      <c r="E16" s="2">
        <f t="shared" si="1"/>
        <v>0</v>
      </c>
    </row>
    <row r="17" spans="1:5" hidden="1" outlineLevel="1">
      <c r="A17" s="3">
        <v>2202</v>
      </c>
      <c r="B17" s="1" t="s">
        <v>126</v>
      </c>
      <c r="C17" s="2"/>
      <c r="D17" s="2"/>
      <c r="E17" s="2">
        <f t="shared" si="1"/>
        <v>0</v>
      </c>
    </row>
    <row r="18" spans="1:5" hidden="1" outlineLevel="1">
      <c r="A18" s="3">
        <v>2203</v>
      </c>
      <c r="B18" s="1" t="s">
        <v>127</v>
      </c>
      <c r="C18" s="2">
        <v>2500</v>
      </c>
      <c r="D18" s="2"/>
      <c r="E18" s="2">
        <f t="shared" si="1"/>
        <v>0</v>
      </c>
    </row>
    <row r="19" spans="1:5" hidden="1" outlineLevel="1">
      <c r="A19" s="3">
        <v>2204</v>
      </c>
      <c r="B19" s="1" t="s">
        <v>128</v>
      </c>
      <c r="C19" s="2"/>
      <c r="D19" s="2"/>
      <c r="E19" s="2">
        <f t="shared" si="1"/>
        <v>0</v>
      </c>
    </row>
    <row r="20" spans="1:5" hidden="1" outlineLevel="1">
      <c r="A20" s="3">
        <v>2299</v>
      </c>
      <c r="B20" s="1" t="s">
        <v>129</v>
      </c>
      <c r="C20" s="2"/>
      <c r="D20" s="2"/>
      <c r="E20" s="2">
        <f t="shared" si="1"/>
        <v>0</v>
      </c>
    </row>
    <row r="21" spans="1:5" hidden="1" outlineLevel="1">
      <c r="A21" s="3">
        <v>2301</v>
      </c>
      <c r="B21" s="1" t="s">
        <v>130</v>
      </c>
      <c r="C21" s="2"/>
      <c r="D21" s="2"/>
      <c r="E21" s="2">
        <f t="shared" si="1"/>
        <v>0</v>
      </c>
    </row>
    <row r="22" spans="1:5" hidden="1" outlineLevel="1">
      <c r="A22" s="3">
        <v>2302</v>
      </c>
      <c r="B22" s="1" t="s">
        <v>131</v>
      </c>
      <c r="C22" s="2"/>
      <c r="D22" s="2"/>
      <c r="E22" s="2">
        <f t="shared" si="1"/>
        <v>0</v>
      </c>
    </row>
    <row r="23" spans="1:5" hidden="1" outlineLevel="1">
      <c r="A23" s="3">
        <v>2303</v>
      </c>
      <c r="B23" s="1" t="s">
        <v>132</v>
      </c>
      <c r="C23" s="2"/>
      <c r="D23" s="2"/>
      <c r="E23" s="2">
        <f t="shared" si="1"/>
        <v>0</v>
      </c>
    </row>
    <row r="24" spans="1:5" hidden="1" outlineLevel="1">
      <c r="A24" s="3">
        <v>2304</v>
      </c>
      <c r="B24" s="1" t="s">
        <v>133</v>
      </c>
      <c r="C24" s="2"/>
      <c r="D24" s="2"/>
      <c r="E24" s="2">
        <f t="shared" si="1"/>
        <v>0</v>
      </c>
    </row>
    <row r="25" spans="1:5" hidden="1" outlineLevel="1">
      <c r="A25" s="3">
        <v>2305</v>
      </c>
      <c r="B25" s="1" t="s">
        <v>134</v>
      </c>
      <c r="C25" s="2"/>
      <c r="D25" s="2"/>
      <c r="E25" s="2">
        <f t="shared" si="1"/>
        <v>0</v>
      </c>
    </row>
    <row r="26" spans="1:5" hidden="1" outlineLevel="1">
      <c r="A26" s="3">
        <v>2306</v>
      </c>
      <c r="B26" s="1" t="s">
        <v>135</v>
      </c>
      <c r="C26" s="2"/>
      <c r="D26" s="2"/>
      <c r="E26" s="2">
        <f t="shared" si="1"/>
        <v>0</v>
      </c>
    </row>
    <row r="27" spans="1:5" hidden="1" outlineLevel="1">
      <c r="A27" s="3">
        <v>2307</v>
      </c>
      <c r="B27" s="1" t="s">
        <v>136</v>
      </c>
      <c r="C27" s="2"/>
      <c r="D27" s="2"/>
      <c r="E27" s="2">
        <f t="shared" si="1"/>
        <v>0</v>
      </c>
    </row>
    <row r="28" spans="1:5" hidden="1" outlineLevel="1">
      <c r="A28" s="3">
        <v>2308</v>
      </c>
      <c r="B28" s="1" t="s">
        <v>137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138</v>
      </c>
      <c r="C29" s="2"/>
      <c r="D29" s="2"/>
      <c r="E29" s="2">
        <f t="shared" ref="E29:E37" si="2">D29</f>
        <v>0</v>
      </c>
    </row>
    <row r="30" spans="1:5" ht="12.75" hidden="1" customHeight="1" outlineLevel="1">
      <c r="A30" s="3">
        <v>2401</v>
      </c>
      <c r="B30" s="1" t="s">
        <v>139</v>
      </c>
      <c r="C30" s="2"/>
      <c r="D30" s="2"/>
      <c r="E30" s="2">
        <f t="shared" si="2"/>
        <v>0</v>
      </c>
    </row>
    <row r="31" spans="1:5" hidden="1" outlineLevel="1">
      <c r="A31" s="3">
        <v>2401</v>
      </c>
      <c r="B31" s="1" t="s">
        <v>140</v>
      </c>
      <c r="C31" s="2"/>
      <c r="D31" s="2"/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5000</v>
      </c>
      <c r="D32" s="2"/>
      <c r="E32" s="2">
        <f t="shared" si="2"/>
        <v>0</v>
      </c>
    </row>
    <row r="33" spans="1:10" hidden="1" outlineLevel="1">
      <c r="A33" s="3">
        <v>2403</v>
      </c>
      <c r="B33" s="1" t="s">
        <v>141</v>
      </c>
      <c r="C33" s="2">
        <v>3000</v>
      </c>
      <c r="D33" s="2"/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24000</v>
      </c>
      <c r="D34" s="2"/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/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5000</v>
      </c>
      <c r="D36" s="2"/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>
        <v>15000</v>
      </c>
      <c r="D37" s="2"/>
      <c r="E37" s="2">
        <f t="shared" si="2"/>
        <v>0</v>
      </c>
    </row>
    <row r="38" spans="1:10" collapsed="1">
      <c r="A38" s="230" t="s">
        <v>142</v>
      </c>
      <c r="B38" s="231"/>
      <c r="C38" s="21">
        <f>SUM(C39:C60)</f>
        <v>118550</v>
      </c>
      <c r="D38" s="21"/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10000</v>
      </c>
      <c r="D39" s="2"/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>
        <v>5000</v>
      </c>
      <c r="D40" s="2"/>
      <c r="E40" s="2">
        <f t="shared" ref="E40:E55" si="3">D40</f>
        <v>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/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>
        <v>500</v>
      </c>
      <c r="D42" s="2"/>
      <c r="E42" s="2">
        <f t="shared" si="3"/>
        <v>0</v>
      </c>
    </row>
    <row r="43" spans="1:10" hidden="1" outlineLevel="1">
      <c r="A43" s="20">
        <v>3201</v>
      </c>
      <c r="B43" s="20" t="s">
        <v>143</v>
      </c>
      <c r="C43" s="2"/>
      <c r="D43" s="2"/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3000</v>
      </c>
      <c r="D44" s="2"/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5000</v>
      </c>
      <c r="D45" s="2"/>
      <c r="E45" s="2">
        <f t="shared" si="3"/>
        <v>0</v>
      </c>
    </row>
    <row r="46" spans="1:10" hidden="1" outlineLevel="1">
      <c r="A46" s="20">
        <v>3204</v>
      </c>
      <c r="B46" s="20" t="s">
        <v>144</v>
      </c>
      <c r="C46" s="2"/>
      <c r="D46" s="2"/>
      <c r="E46" s="2">
        <f t="shared" si="3"/>
        <v>0</v>
      </c>
    </row>
    <row r="47" spans="1:10" hidden="1" outlineLevel="1">
      <c r="A47" s="20">
        <v>3205</v>
      </c>
      <c r="B47" s="20" t="s">
        <v>145</v>
      </c>
      <c r="C47" s="2"/>
      <c r="D47" s="2"/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/>
      <c r="E48" s="2">
        <f t="shared" si="3"/>
        <v>0</v>
      </c>
    </row>
    <row r="49" spans="1:10" hidden="1" outlineLevel="1">
      <c r="A49" s="20">
        <v>3207</v>
      </c>
      <c r="B49" s="20" t="s">
        <v>146</v>
      </c>
      <c r="C49" s="2"/>
      <c r="D49" s="2"/>
      <c r="E49" s="2">
        <f t="shared" si="3"/>
        <v>0</v>
      </c>
    </row>
    <row r="50" spans="1:10" hidden="1" outlineLevel="1">
      <c r="A50" s="20">
        <v>3208</v>
      </c>
      <c r="B50" s="20" t="s">
        <v>147</v>
      </c>
      <c r="C50" s="2"/>
      <c r="D50" s="2"/>
      <c r="E50" s="2">
        <f t="shared" si="3"/>
        <v>0</v>
      </c>
    </row>
    <row r="51" spans="1:10" hidden="1" outlineLevel="1">
      <c r="A51" s="20">
        <v>3209</v>
      </c>
      <c r="B51" s="20" t="s">
        <v>148</v>
      </c>
      <c r="C51" s="2">
        <v>550</v>
      </c>
      <c r="D51" s="2"/>
      <c r="E51" s="2">
        <f t="shared" si="3"/>
        <v>0</v>
      </c>
    </row>
    <row r="52" spans="1:10" hidden="1" outlineLevel="1">
      <c r="A52" s="20">
        <v>3299</v>
      </c>
      <c r="B52" s="20" t="s">
        <v>149</v>
      </c>
      <c r="C52" s="2"/>
      <c r="D52" s="2"/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/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2500</v>
      </c>
      <c r="D54" s="2"/>
      <c r="E54" s="2">
        <f t="shared" si="3"/>
        <v>0</v>
      </c>
    </row>
    <row r="55" spans="1:10" hidden="1" outlineLevel="1">
      <c r="A55" s="20">
        <v>3303</v>
      </c>
      <c r="B55" s="20" t="s">
        <v>150</v>
      </c>
      <c r="C55" s="2">
        <v>30000</v>
      </c>
      <c r="D55" s="2"/>
      <c r="E55" s="2">
        <f t="shared" si="3"/>
        <v>0</v>
      </c>
    </row>
    <row r="56" spans="1:10" hidden="1" outlineLevel="1">
      <c r="A56" s="20">
        <v>3303</v>
      </c>
      <c r="B56" s="20" t="s">
        <v>151</v>
      </c>
      <c r="C56" s="2">
        <v>30000</v>
      </c>
      <c r="D56" s="2"/>
      <c r="E56" s="2">
        <f t="shared" ref="E56:E60" si="4">D56</f>
        <v>0</v>
      </c>
    </row>
    <row r="57" spans="1:10" hidden="1" outlineLevel="1">
      <c r="A57" s="20">
        <v>3304</v>
      </c>
      <c r="B57" s="20" t="s">
        <v>152</v>
      </c>
      <c r="C57" s="2"/>
      <c r="D57" s="2"/>
      <c r="E57" s="2">
        <f t="shared" si="4"/>
        <v>0</v>
      </c>
    </row>
    <row r="58" spans="1:10" hidden="1" outlineLevel="1">
      <c r="A58" s="20">
        <v>3305</v>
      </c>
      <c r="B58" s="20" t="s">
        <v>153</v>
      </c>
      <c r="C58" s="2"/>
      <c r="D58" s="2"/>
      <c r="E58" s="2">
        <f t="shared" si="4"/>
        <v>0</v>
      </c>
    </row>
    <row r="59" spans="1:10" hidden="1" outlineLevel="1">
      <c r="A59" s="20">
        <v>3306</v>
      </c>
      <c r="B59" s="20" t="s">
        <v>154</v>
      </c>
      <c r="C59" s="2"/>
      <c r="D59" s="2"/>
      <c r="E59" s="2">
        <f t="shared" si="4"/>
        <v>0</v>
      </c>
    </row>
    <row r="60" spans="1:10" hidden="1" outlineLevel="1">
      <c r="A60" s="20">
        <v>3399</v>
      </c>
      <c r="B60" s="20" t="s">
        <v>101</v>
      </c>
      <c r="C60" s="2">
        <v>12000</v>
      </c>
      <c r="D60" s="2"/>
      <c r="E60" s="2">
        <f t="shared" si="4"/>
        <v>0</v>
      </c>
    </row>
    <row r="61" spans="1:10" collapsed="1">
      <c r="A61" s="230" t="s">
        <v>155</v>
      </c>
      <c r="B61" s="231"/>
      <c r="C61" s="22">
        <f>SUM(C62:C66)</f>
        <v>0</v>
      </c>
      <c r="D61" s="22"/>
      <c r="E61" s="22">
        <f>SUM(E62:E66)</f>
        <v>0</v>
      </c>
      <c r="G61" s="39" t="s">
        <v>102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156</v>
      </c>
      <c r="C62" s="2"/>
      <c r="D62" s="2"/>
      <c r="E62" s="2">
        <f>D62</f>
        <v>0</v>
      </c>
    </row>
    <row r="63" spans="1:10" hidden="1" outlineLevel="1">
      <c r="A63" s="3">
        <v>4002</v>
      </c>
      <c r="B63" s="1" t="s">
        <v>157</v>
      </c>
      <c r="C63" s="2"/>
      <c r="D63" s="2"/>
      <c r="E63" s="2">
        <f t="shared" ref="E63:E66" si="5">D63</f>
        <v>0</v>
      </c>
    </row>
    <row r="64" spans="1:10" hidden="1" outlineLevel="1">
      <c r="A64" s="3">
        <v>4003</v>
      </c>
      <c r="B64" s="1" t="s">
        <v>103</v>
      </c>
      <c r="C64" s="2"/>
      <c r="D64" s="2"/>
      <c r="E64" s="2">
        <f t="shared" si="5"/>
        <v>0</v>
      </c>
    </row>
    <row r="65" spans="1:10" hidden="1" outlineLevel="1">
      <c r="A65" s="14">
        <v>4004</v>
      </c>
      <c r="B65" s="1" t="s">
        <v>158</v>
      </c>
      <c r="C65" s="2"/>
      <c r="D65" s="2"/>
      <c r="E65" s="2">
        <f t="shared" si="5"/>
        <v>0</v>
      </c>
    </row>
    <row r="66" spans="1:10" hidden="1" outlineLevel="1">
      <c r="A66" s="14">
        <v>4099</v>
      </c>
      <c r="B66" s="1" t="s">
        <v>159</v>
      </c>
      <c r="C66" s="2"/>
      <c r="D66" s="2"/>
      <c r="E66" s="2">
        <f t="shared" si="5"/>
        <v>0</v>
      </c>
    </row>
    <row r="67" spans="1:10" collapsed="1">
      <c r="A67" s="234" t="s">
        <v>576</v>
      </c>
      <c r="B67" s="234"/>
      <c r="C67" s="25">
        <f>C97+C68</f>
        <v>627800</v>
      </c>
      <c r="D67" s="25"/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230" t="s">
        <v>160</v>
      </c>
      <c r="B68" s="231"/>
      <c r="C68" s="21">
        <f>SUM(C69:C96)</f>
        <v>49300</v>
      </c>
      <c r="D68" s="21"/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161</v>
      </c>
      <c r="C69" s="2"/>
      <c r="D69" s="2"/>
      <c r="E69" s="2">
        <f>D69</f>
        <v>0</v>
      </c>
    </row>
    <row r="70" spans="1:10" ht="15" hidden="1" customHeight="1" outlineLevel="1">
      <c r="A70" s="3">
        <v>5102</v>
      </c>
      <c r="B70" s="2" t="s">
        <v>162</v>
      </c>
      <c r="C70" s="2"/>
      <c r="D70" s="2"/>
      <c r="E70" s="2">
        <f t="shared" ref="E70:E85" si="6">D70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/>
      <c r="E71" s="2">
        <f t="shared" si="6"/>
        <v>0</v>
      </c>
    </row>
    <row r="72" spans="1:10" ht="15" hidden="1" customHeight="1" outlineLevel="1">
      <c r="A72" s="3">
        <v>5102</v>
      </c>
      <c r="B72" s="2" t="s">
        <v>163</v>
      </c>
      <c r="C72" s="2"/>
      <c r="D72" s="2"/>
      <c r="E72" s="2">
        <f t="shared" si="6"/>
        <v>0</v>
      </c>
    </row>
    <row r="73" spans="1:10" ht="15" hidden="1" customHeight="1" outlineLevel="1">
      <c r="A73" s="3">
        <v>5103</v>
      </c>
      <c r="B73" s="2" t="s">
        <v>164</v>
      </c>
      <c r="C73" s="2"/>
      <c r="D73" s="2"/>
      <c r="E73" s="2">
        <f t="shared" si="6"/>
        <v>0</v>
      </c>
    </row>
    <row r="74" spans="1:10" ht="15" hidden="1" customHeight="1" outlineLevel="1">
      <c r="A74" s="3">
        <v>5104</v>
      </c>
      <c r="B74" s="2" t="s">
        <v>165</v>
      </c>
      <c r="C74" s="2"/>
      <c r="D74" s="2"/>
      <c r="E74" s="2">
        <f t="shared" si="6"/>
        <v>0</v>
      </c>
    </row>
    <row r="75" spans="1:10" ht="15" hidden="1" customHeight="1" outlineLevel="1">
      <c r="A75" s="3">
        <v>5105</v>
      </c>
      <c r="B75" s="2" t="s">
        <v>166</v>
      </c>
      <c r="C75" s="2"/>
      <c r="D75" s="2"/>
      <c r="E75" s="2">
        <f t="shared" si="6"/>
        <v>0</v>
      </c>
    </row>
    <row r="76" spans="1:10" ht="15" hidden="1" customHeight="1" outlineLevel="1">
      <c r="A76" s="3">
        <v>5106</v>
      </c>
      <c r="B76" s="2" t="s">
        <v>167</v>
      </c>
      <c r="C76" s="2">
        <v>8300</v>
      </c>
      <c r="D76" s="2"/>
      <c r="E76" s="2">
        <f t="shared" si="6"/>
        <v>0</v>
      </c>
    </row>
    <row r="77" spans="1:10" ht="15" hidden="1" customHeight="1" outlineLevel="1">
      <c r="A77" s="3">
        <v>5107</v>
      </c>
      <c r="B77" s="2" t="s">
        <v>168</v>
      </c>
      <c r="C77" s="2"/>
      <c r="D77" s="2"/>
      <c r="E77" s="2">
        <f t="shared" si="6"/>
        <v>0</v>
      </c>
    </row>
    <row r="78" spans="1:10" ht="15" hidden="1" customHeight="1" outlineLevel="1">
      <c r="A78" s="3">
        <v>5199</v>
      </c>
      <c r="B78" s="2" t="s">
        <v>170</v>
      </c>
      <c r="C78" s="2"/>
      <c r="D78" s="2"/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14000</v>
      </c>
      <c r="D79" s="2"/>
      <c r="E79" s="2">
        <f t="shared" si="6"/>
        <v>0</v>
      </c>
    </row>
    <row r="80" spans="1:10" ht="15" hidden="1" customHeight="1" outlineLevel="1">
      <c r="A80" s="3">
        <v>5202</v>
      </c>
      <c r="B80" s="2" t="s">
        <v>169</v>
      </c>
      <c r="C80" s="2">
        <v>20000</v>
      </c>
      <c r="D80" s="2"/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/>
      <c r="E81" s="2">
        <f t="shared" si="6"/>
        <v>0</v>
      </c>
    </row>
    <row r="82" spans="1:5" ht="15" hidden="1" customHeight="1" outlineLevel="1">
      <c r="A82" s="3">
        <v>5204</v>
      </c>
      <c r="B82" s="2" t="s">
        <v>171</v>
      </c>
      <c r="C82" s="2"/>
      <c r="D82" s="2"/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172</v>
      </c>
      <c r="C83" s="2"/>
      <c r="D83" s="2"/>
      <c r="E83" s="2">
        <f t="shared" si="6"/>
        <v>0</v>
      </c>
    </row>
    <row r="84" spans="1:5" ht="15" hidden="1" customHeight="1" outlineLevel="1">
      <c r="A84" s="3">
        <v>5206</v>
      </c>
      <c r="B84" s="2" t="s">
        <v>173</v>
      </c>
      <c r="C84" s="2"/>
      <c r="D84" s="2"/>
      <c r="E84" s="2">
        <f t="shared" si="6"/>
        <v>0</v>
      </c>
    </row>
    <row r="85" spans="1:5" ht="15" hidden="1" customHeight="1" outlineLevel="1">
      <c r="A85" s="3">
        <v>5206</v>
      </c>
      <c r="B85" s="2" t="s">
        <v>174</v>
      </c>
      <c r="C85" s="2"/>
      <c r="D85" s="2"/>
      <c r="E85" s="2">
        <f t="shared" si="6"/>
        <v>0</v>
      </c>
    </row>
    <row r="86" spans="1:5" ht="15" hidden="1" customHeight="1" outlineLevel="1">
      <c r="A86" s="3">
        <v>5206</v>
      </c>
      <c r="B86" s="2" t="s">
        <v>175</v>
      </c>
      <c r="C86" s="2"/>
      <c r="D86" s="2"/>
      <c r="E86" s="2">
        <f t="shared" ref="D86:E96" si="7">D86</f>
        <v>0</v>
      </c>
    </row>
    <row r="87" spans="1:5" ht="15" hidden="1" customHeight="1" outlineLevel="1">
      <c r="A87" s="3">
        <v>5207</v>
      </c>
      <c r="B87" s="2" t="s">
        <v>176</v>
      </c>
      <c r="C87" s="2"/>
      <c r="D87" s="2"/>
      <c r="E87" s="2">
        <f t="shared" si="7"/>
        <v>0</v>
      </c>
    </row>
    <row r="88" spans="1:5" ht="15" hidden="1" customHeight="1" outlineLevel="1">
      <c r="A88" s="3">
        <v>5208</v>
      </c>
      <c r="B88" s="2" t="s">
        <v>177</v>
      </c>
      <c r="C88" s="2"/>
      <c r="D88" s="2"/>
      <c r="E88" s="2">
        <f t="shared" si="7"/>
        <v>0</v>
      </c>
    </row>
    <row r="89" spans="1:5" ht="15" hidden="1" customHeight="1" outlineLevel="1">
      <c r="A89" s="3">
        <v>5209</v>
      </c>
      <c r="B89" s="2" t="s">
        <v>104</v>
      </c>
      <c r="C89" s="2"/>
      <c r="D89" s="2"/>
      <c r="E89" s="2">
        <f t="shared" si="7"/>
        <v>0</v>
      </c>
    </row>
    <row r="90" spans="1:5" ht="15" hidden="1" customHeight="1" outlineLevel="1">
      <c r="A90" s="3">
        <v>5210</v>
      </c>
      <c r="B90" s="2" t="s">
        <v>105</v>
      </c>
      <c r="C90" s="2">
        <v>1000</v>
      </c>
      <c r="D90" s="2"/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>
        <v>6000</v>
      </c>
      <c r="D91" s="2"/>
      <c r="E91" s="2">
        <f t="shared" si="7"/>
        <v>0</v>
      </c>
    </row>
    <row r="92" spans="1:5" ht="15" hidden="1" customHeight="1" outlineLevel="1">
      <c r="A92" s="3">
        <v>5212</v>
      </c>
      <c r="B92" s="2" t="s">
        <v>178</v>
      </c>
      <c r="C92" s="2"/>
      <c r="D92" s="2"/>
      <c r="E92" s="2">
        <f t="shared" si="7"/>
        <v>0</v>
      </c>
    </row>
    <row r="93" spans="1:5" ht="15" hidden="1" customHeight="1" outlineLevel="1">
      <c r="A93" s="3">
        <v>5299</v>
      </c>
      <c r="B93" s="2" t="s">
        <v>179</v>
      </c>
      <c r="C93" s="2"/>
      <c r="D93" s="2"/>
      <c r="E93" s="2">
        <f t="shared" si="7"/>
        <v>0</v>
      </c>
    </row>
    <row r="94" spans="1:5" ht="15" hidden="1" customHeight="1" outlineLevel="1">
      <c r="A94" s="3">
        <v>5301</v>
      </c>
      <c r="B94" s="2" t="s">
        <v>106</v>
      </c>
      <c r="C94" s="2"/>
      <c r="D94" s="2"/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/>
      <c r="E95" s="2">
        <f t="shared" si="7"/>
        <v>0</v>
      </c>
    </row>
    <row r="96" spans="1:5" ht="13.5" hidden="1" customHeight="1" outlineLevel="1">
      <c r="A96" s="3">
        <v>5399</v>
      </c>
      <c r="B96" s="2" t="s">
        <v>180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181</v>
      </c>
      <c r="B97" s="24"/>
      <c r="C97" s="21">
        <f>SUM(C98:C113)</f>
        <v>578500</v>
      </c>
      <c r="D97" s="21"/>
      <c r="E97" s="21"/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505000</v>
      </c>
      <c r="D98" s="2"/>
      <c r="E98" s="2">
        <f>D98</f>
        <v>0</v>
      </c>
    </row>
    <row r="99" spans="1:10" ht="15" hidden="1" customHeight="1" outlineLevel="1">
      <c r="A99" s="3">
        <v>6002</v>
      </c>
      <c r="B99" s="1" t="s">
        <v>182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183</v>
      </c>
      <c r="C100" s="2">
        <v>50000</v>
      </c>
      <c r="D100" s="2"/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184</v>
      </c>
      <c r="C101" s="2"/>
      <c r="D101" s="2"/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185</v>
      </c>
      <c r="C102" s="2"/>
      <c r="D102" s="2"/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/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/>
      <c r="E104" s="2">
        <f t="shared" si="8"/>
        <v>0</v>
      </c>
    </row>
    <row r="105" spans="1:10" hidden="1" outlineLevel="1">
      <c r="A105" s="3">
        <v>6008</v>
      </c>
      <c r="B105" s="1" t="s">
        <v>107</v>
      </c>
      <c r="C105" s="2"/>
      <c r="D105" s="2"/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8500</v>
      </c>
      <c r="D106" s="2"/>
      <c r="E106" s="2">
        <f t="shared" si="8"/>
        <v>0</v>
      </c>
    </row>
    <row r="107" spans="1:10" hidden="1" outlineLevel="1">
      <c r="A107" s="3">
        <v>6010</v>
      </c>
      <c r="B107" s="1" t="s">
        <v>186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187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188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189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190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191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15000</v>
      </c>
      <c r="D113" s="2">
        <f t="shared" si="8"/>
        <v>15000</v>
      </c>
      <c r="E113" s="2">
        <f t="shared" si="8"/>
        <v>15000</v>
      </c>
    </row>
    <row r="114" spans="1:10" collapsed="1">
      <c r="A114" s="235" t="s">
        <v>62</v>
      </c>
      <c r="B114" s="236"/>
      <c r="C114" s="26">
        <f>C115+C152</f>
        <v>360328.81</v>
      </c>
      <c r="D114" s="26">
        <v>363117.03700000001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32" t="s">
        <v>577</v>
      </c>
      <c r="B115" s="233"/>
      <c r="C115" s="23">
        <f>C116+C135</f>
        <v>215328.81</v>
      </c>
      <c r="D115" s="23"/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30" t="s">
        <v>192</v>
      </c>
      <c r="B116" s="231"/>
      <c r="C116" s="21">
        <f>C117+C120+C123+C126+C129+C132</f>
        <v>63000</v>
      </c>
      <c r="D116" s="21"/>
      <c r="E116" s="21">
        <f>E117+E120+E123+E126+E129+E132</f>
        <v>0</v>
      </c>
      <c r="G116" s="39" t="s">
        <v>580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193</v>
      </c>
      <c r="C117" s="2">
        <f>C118+C119</f>
        <v>63000</v>
      </c>
      <c r="D117" s="2"/>
      <c r="E117" s="2">
        <f>E118+E119</f>
        <v>0</v>
      </c>
    </row>
    <row r="118" spans="1:10" ht="15" hidden="1" customHeight="1" outlineLevel="2">
      <c r="A118" s="130"/>
      <c r="B118" s="129" t="s">
        <v>852</v>
      </c>
      <c r="C118" s="128"/>
      <c r="D118" s="128"/>
      <c r="E118" s="128">
        <f>D118</f>
        <v>0</v>
      </c>
    </row>
    <row r="119" spans="1:10" ht="15" hidden="1" customHeight="1" outlineLevel="2">
      <c r="A119" s="130"/>
      <c r="B119" s="129" t="s">
        <v>857</v>
      </c>
      <c r="C119" s="128">
        <v>63000</v>
      </c>
      <c r="D119" s="128"/>
      <c r="E119" s="128">
        <f>D119</f>
        <v>0</v>
      </c>
    </row>
    <row r="120" spans="1:10" ht="15" hidden="1" customHeight="1" outlineLevel="1">
      <c r="A120" s="3">
        <v>7001</v>
      </c>
      <c r="B120" s="1" t="s">
        <v>194</v>
      </c>
      <c r="C120" s="2">
        <f>C121+C122</f>
        <v>0</v>
      </c>
      <c r="D120" s="2"/>
      <c r="E120" s="2">
        <f>E121+E122</f>
        <v>0</v>
      </c>
    </row>
    <row r="121" spans="1:10" ht="15" hidden="1" customHeight="1" outlineLevel="2">
      <c r="A121" s="130"/>
      <c r="B121" s="129" t="s">
        <v>852</v>
      </c>
      <c r="C121" s="128"/>
      <c r="D121" s="128"/>
      <c r="E121" s="128">
        <f>D121</f>
        <v>0</v>
      </c>
    </row>
    <row r="122" spans="1:10" ht="15" hidden="1" customHeight="1" outlineLevel="2">
      <c r="A122" s="130"/>
      <c r="B122" s="129" t="s">
        <v>857</v>
      </c>
      <c r="C122" s="128"/>
      <c r="D122" s="128"/>
      <c r="E122" s="128">
        <f>D122</f>
        <v>0</v>
      </c>
    </row>
    <row r="123" spans="1:10" ht="15" hidden="1" customHeight="1" outlineLevel="1">
      <c r="A123" s="3">
        <v>7001</v>
      </c>
      <c r="B123" s="1" t="s">
        <v>195</v>
      </c>
      <c r="C123" s="2">
        <f>C124+C125</f>
        <v>0</v>
      </c>
      <c r="D123" s="2"/>
      <c r="E123" s="2">
        <f>E124+E125</f>
        <v>0</v>
      </c>
    </row>
    <row r="124" spans="1:10" ht="15" hidden="1" customHeight="1" outlineLevel="2">
      <c r="A124" s="130"/>
      <c r="B124" s="129" t="s">
        <v>852</v>
      </c>
      <c r="C124" s="128"/>
      <c r="D124" s="128"/>
      <c r="E124" s="128">
        <f>D124</f>
        <v>0</v>
      </c>
    </row>
    <row r="125" spans="1:10" ht="15" hidden="1" customHeight="1" outlineLevel="2">
      <c r="A125" s="130"/>
      <c r="B125" s="129" t="s">
        <v>857</v>
      </c>
      <c r="C125" s="128"/>
      <c r="D125" s="128"/>
      <c r="E125" s="128">
        <f>D125</f>
        <v>0</v>
      </c>
    </row>
    <row r="126" spans="1:10" ht="15" hidden="1" customHeight="1" outlineLevel="1">
      <c r="A126" s="3">
        <v>7001</v>
      </c>
      <c r="B126" s="1" t="s">
        <v>196</v>
      </c>
      <c r="C126" s="2">
        <f>C127+C128</f>
        <v>0</v>
      </c>
      <c r="D126" s="2"/>
      <c r="E126" s="2">
        <f>E127+E128</f>
        <v>0</v>
      </c>
    </row>
    <row r="127" spans="1:10" ht="15" hidden="1" customHeight="1" outlineLevel="2">
      <c r="A127" s="130"/>
      <c r="B127" s="129" t="s">
        <v>852</v>
      </c>
      <c r="C127" s="128"/>
      <c r="D127" s="128"/>
      <c r="E127" s="128">
        <f>D127</f>
        <v>0</v>
      </c>
    </row>
    <row r="128" spans="1:10" ht="15" hidden="1" customHeight="1" outlineLevel="2">
      <c r="A128" s="130"/>
      <c r="B128" s="129" t="s">
        <v>857</v>
      </c>
      <c r="C128" s="128"/>
      <c r="D128" s="128"/>
      <c r="E128" s="128">
        <f>D128</f>
        <v>0</v>
      </c>
    </row>
    <row r="129" spans="1:10" ht="15" hidden="1" customHeight="1" outlineLevel="1">
      <c r="A129" s="3">
        <v>7002</v>
      </c>
      <c r="B129" s="1" t="s">
        <v>197</v>
      </c>
      <c r="C129" s="2">
        <f>C130+C131</f>
        <v>0</v>
      </c>
      <c r="D129" s="2"/>
      <c r="E129" s="2">
        <f>E130+E131</f>
        <v>0</v>
      </c>
    </row>
    <row r="130" spans="1:10" ht="15" hidden="1" customHeight="1" outlineLevel="2">
      <c r="A130" s="130"/>
      <c r="B130" s="129" t="s">
        <v>852</v>
      </c>
      <c r="C130" s="128"/>
      <c r="D130" s="128"/>
      <c r="E130" s="128">
        <f>D130</f>
        <v>0</v>
      </c>
    </row>
    <row r="131" spans="1:10" ht="15" hidden="1" customHeight="1" outlineLevel="2">
      <c r="A131" s="130"/>
      <c r="B131" s="129" t="s">
        <v>857</v>
      </c>
      <c r="C131" s="128"/>
      <c r="D131" s="128"/>
      <c r="E131" s="128">
        <f>D131</f>
        <v>0</v>
      </c>
    </row>
    <row r="132" spans="1:10" ht="15" hidden="1" customHeight="1" outlineLevel="1">
      <c r="A132" s="3">
        <v>7002</v>
      </c>
      <c r="B132" s="1" t="s">
        <v>198</v>
      </c>
      <c r="C132" s="2">
        <f>C133+C134</f>
        <v>0</v>
      </c>
      <c r="D132" s="2"/>
      <c r="E132" s="2">
        <f>E133+E134</f>
        <v>0</v>
      </c>
    </row>
    <row r="133" spans="1:10" ht="15" hidden="1" customHeight="1" outlineLevel="2">
      <c r="A133" s="130"/>
      <c r="B133" s="129" t="s">
        <v>852</v>
      </c>
      <c r="C133" s="128"/>
      <c r="D133" s="128"/>
      <c r="E133" s="128">
        <f>D133</f>
        <v>0</v>
      </c>
    </row>
    <row r="134" spans="1:10" ht="15" hidden="1" customHeight="1" outlineLevel="2">
      <c r="A134" s="130"/>
      <c r="B134" s="129" t="s">
        <v>857</v>
      </c>
      <c r="C134" s="128"/>
      <c r="D134" s="128"/>
      <c r="E134" s="128">
        <f>D134</f>
        <v>0</v>
      </c>
    </row>
    <row r="135" spans="1:10" collapsed="1">
      <c r="A135" s="230" t="s">
        <v>199</v>
      </c>
      <c r="B135" s="231"/>
      <c r="C135" s="21">
        <f>C136+C140+C143+C146+C149</f>
        <v>152328.81</v>
      </c>
      <c r="D135" s="21"/>
      <c r="E135" s="21">
        <f>E136+E140+E143+E146+E149</f>
        <v>0</v>
      </c>
      <c r="G135" s="39" t="s">
        <v>581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200</v>
      </c>
      <c r="C136" s="2">
        <f>C137+C138+C139</f>
        <v>39968.595000000001</v>
      </c>
      <c r="D136" s="2"/>
      <c r="E136" s="2">
        <f>E137+E138+E139</f>
        <v>0</v>
      </c>
    </row>
    <row r="137" spans="1:10" ht="15" hidden="1" customHeight="1" outlineLevel="2">
      <c r="A137" s="130"/>
      <c r="B137" s="129" t="s">
        <v>852</v>
      </c>
      <c r="C137" s="128"/>
      <c r="D137" s="128"/>
      <c r="E137" s="128">
        <f>D137</f>
        <v>0</v>
      </c>
    </row>
    <row r="138" spans="1:10" ht="15" hidden="1" customHeight="1" outlineLevel="2">
      <c r="A138" s="130"/>
      <c r="B138" s="129" t="s">
        <v>859</v>
      </c>
      <c r="C138" s="128">
        <v>39968.595000000001</v>
      </c>
      <c r="D138" s="128"/>
      <c r="E138" s="128">
        <f t="shared" ref="D138:E139" si="9">D138</f>
        <v>0</v>
      </c>
    </row>
    <row r="139" spans="1:10" ht="15" hidden="1" customHeight="1" outlineLevel="2">
      <c r="A139" s="130"/>
      <c r="B139" s="129" t="s">
        <v>858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201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852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857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202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852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857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203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852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857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204</v>
      </c>
      <c r="C149" s="2">
        <f>C150+C151</f>
        <v>112360.215</v>
      </c>
      <c r="D149" s="2"/>
      <c r="E149" s="2">
        <f>E150+E151</f>
        <v>0</v>
      </c>
    </row>
    <row r="150" spans="1:10" ht="15" hidden="1" customHeight="1" outlineLevel="2">
      <c r="A150" s="130"/>
      <c r="B150" s="129" t="s">
        <v>852</v>
      </c>
      <c r="C150" s="128">
        <v>112360.215</v>
      </c>
      <c r="D150" s="128"/>
      <c r="E150" s="128">
        <f>D150</f>
        <v>0</v>
      </c>
    </row>
    <row r="151" spans="1:10" ht="15" hidden="1" customHeight="1" outlineLevel="2">
      <c r="A151" s="130"/>
      <c r="B151" s="129" t="s">
        <v>857</v>
      </c>
      <c r="C151" s="128"/>
      <c r="D151" s="128">
        <f>C151</f>
        <v>0</v>
      </c>
      <c r="E151" s="128">
        <f>D151</f>
        <v>0</v>
      </c>
    </row>
    <row r="152" spans="1:10" collapsed="1">
      <c r="A152" s="232" t="s">
        <v>578</v>
      </c>
      <c r="B152" s="233"/>
      <c r="C152" s="23">
        <f>C153+C163+C170</f>
        <v>145000</v>
      </c>
      <c r="D152" s="23"/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30" t="s">
        <v>205</v>
      </c>
      <c r="B153" s="231"/>
      <c r="C153" s="21">
        <f>C154+C157+C160</f>
        <v>145000</v>
      </c>
      <c r="D153" s="21"/>
      <c r="E153" s="21">
        <f>E154+E157+E160</f>
        <v>0</v>
      </c>
      <c r="G153" s="39" t="s">
        <v>582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206</v>
      </c>
      <c r="C154" s="2">
        <f>C155+C156</f>
        <v>145000</v>
      </c>
      <c r="D154" s="2"/>
      <c r="E154" s="2">
        <f>E155+E156</f>
        <v>0</v>
      </c>
    </row>
    <row r="155" spans="1:10" ht="15" hidden="1" customHeight="1" outlineLevel="2">
      <c r="A155" s="130"/>
      <c r="B155" s="129" t="s">
        <v>852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857</v>
      </c>
      <c r="C156" s="128">
        <v>145000</v>
      </c>
      <c r="D156" s="128"/>
      <c r="E156" s="128">
        <f>D156</f>
        <v>0</v>
      </c>
    </row>
    <row r="157" spans="1:10" ht="15" hidden="1" customHeight="1" outlineLevel="1">
      <c r="A157" s="3">
        <v>9002</v>
      </c>
      <c r="B157" s="1" t="s">
        <v>207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852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857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208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852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857</v>
      </c>
      <c r="C162" s="128"/>
      <c r="D162" s="128">
        <f>C162</f>
        <v>0</v>
      </c>
      <c r="E162" s="128">
        <f>D162</f>
        <v>0</v>
      </c>
    </row>
    <row r="163" spans="1:10" collapsed="1">
      <c r="A163" s="230" t="s">
        <v>209</v>
      </c>
      <c r="B163" s="23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210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852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857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212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852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857</v>
      </c>
      <c r="C169" s="128"/>
      <c r="D169" s="128">
        <f>C169</f>
        <v>0</v>
      </c>
      <c r="E169" s="128">
        <f>D169</f>
        <v>0</v>
      </c>
    </row>
    <row r="170" spans="1:10" collapsed="1">
      <c r="A170" s="230" t="s">
        <v>211</v>
      </c>
      <c r="B170" s="23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583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210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852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857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212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852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857</v>
      </c>
      <c r="C176" s="128"/>
      <c r="D176" s="128">
        <f>C176</f>
        <v>0</v>
      </c>
      <c r="E176" s="128">
        <f>D176</f>
        <v>0</v>
      </c>
    </row>
    <row r="177" spans="1:10" collapsed="1">
      <c r="A177" s="232" t="s">
        <v>579</v>
      </c>
      <c r="B177" s="233"/>
      <c r="C177" s="27">
        <f>C178</f>
        <v>0</v>
      </c>
      <c r="D177" s="27">
        <f>D178</f>
        <v>0</v>
      </c>
      <c r="E177" s="27">
        <f>E178</f>
        <v>0</v>
      </c>
      <c r="G177" s="39" t="s">
        <v>213</v>
      </c>
      <c r="H177" s="41"/>
      <c r="I177" s="42"/>
      <c r="J177" s="40" t="b">
        <f>AND(H177=I177)</f>
        <v>1</v>
      </c>
    </row>
    <row r="178" spans="1:10">
      <c r="A178" s="230" t="s">
        <v>214</v>
      </c>
      <c r="B178" s="23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584</v>
      </c>
      <c r="H178" s="41"/>
      <c r="I178" s="42"/>
      <c r="J178" s="40" t="b">
        <f>AND(H178=I178)</f>
        <v>1</v>
      </c>
    </row>
    <row r="179" spans="1:10" hidden="1" outlineLevel="1">
      <c r="A179" s="227" t="s">
        <v>846</v>
      </c>
      <c r="B179" s="22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854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852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855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852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227" t="s">
        <v>845</v>
      </c>
      <c r="B184" s="22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853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852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844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227" t="s">
        <v>843</v>
      </c>
      <c r="B188" s="22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856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852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842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841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854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852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855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852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227" t="s">
        <v>840</v>
      </c>
      <c r="B197" s="22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855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852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227" t="s">
        <v>839</v>
      </c>
      <c r="B200" s="22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854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852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227" t="s">
        <v>838</v>
      </c>
      <c r="B203" s="22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856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852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836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853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852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835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852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854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852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855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852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227" t="s">
        <v>833</v>
      </c>
      <c r="B215" s="22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853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852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832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818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854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852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227" t="s">
        <v>831</v>
      </c>
      <c r="B222" s="22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853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852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830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829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828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227" t="s">
        <v>827</v>
      </c>
      <c r="B228" s="22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853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852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826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816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854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852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227" t="s">
        <v>825</v>
      </c>
      <c r="B235" s="22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854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852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227" t="s">
        <v>823</v>
      </c>
      <c r="B238" s="22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853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852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822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821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227" t="s">
        <v>820</v>
      </c>
      <c r="B243" s="22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853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852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818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817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816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815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227" t="s">
        <v>814</v>
      </c>
      <c r="B250" s="22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852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851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229" t="s">
        <v>67</v>
      </c>
      <c r="B256" s="229"/>
      <c r="C256" s="229"/>
      <c r="D256" s="160" t="s">
        <v>850</v>
      </c>
      <c r="E256" s="160" t="s">
        <v>849</v>
      </c>
      <c r="G256" s="47" t="s">
        <v>586</v>
      </c>
      <c r="H256" s="48"/>
      <c r="I256" s="49"/>
      <c r="J256" s="50" t="b">
        <f>AND(H256=I256)</f>
        <v>1</v>
      </c>
    </row>
    <row r="257" spans="1:10">
      <c r="A257" s="221" t="s">
        <v>60</v>
      </c>
      <c r="B257" s="222"/>
      <c r="C257" s="37">
        <f>C258+C551</f>
        <v>966000</v>
      </c>
      <c r="D257" s="37">
        <v>966000</v>
      </c>
      <c r="E257" s="37"/>
      <c r="G257" s="39" t="s">
        <v>60</v>
      </c>
      <c r="H257" s="41"/>
      <c r="I257" s="42"/>
      <c r="J257" s="40" t="b">
        <f>AND(H257=I257)</f>
        <v>1</v>
      </c>
    </row>
    <row r="258" spans="1:10">
      <c r="A258" s="215" t="s">
        <v>263</v>
      </c>
      <c r="B258" s="216"/>
      <c r="C258" s="36">
        <f>C259+C339+C483+C548</f>
        <v>930030</v>
      </c>
      <c r="D258" s="36"/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217" t="s">
        <v>264</v>
      </c>
      <c r="B259" s="218"/>
      <c r="C259" s="33">
        <f>C260+C263+C314</f>
        <v>625960</v>
      </c>
      <c r="D259" s="33"/>
      <c r="E259" s="33">
        <f>E260+E263+E314</f>
        <v>0</v>
      </c>
      <c r="G259" s="39" t="s">
        <v>587</v>
      </c>
      <c r="H259" s="41"/>
      <c r="I259" s="42"/>
      <c r="J259" s="40" t="b">
        <f>AND(H259=I259)</f>
        <v>1</v>
      </c>
    </row>
    <row r="260" spans="1:10" hidden="1" outlineLevel="1">
      <c r="A260" s="219" t="s">
        <v>265</v>
      </c>
      <c r="B260" s="220"/>
      <c r="C260" s="32">
        <f>SUM(C261:C262)</f>
        <v>960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/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219" t="s">
        <v>266</v>
      </c>
      <c r="B263" s="220"/>
      <c r="C263" s="32">
        <f>C264+C265+C289+C296+C298+C302+C305+C308+C313</f>
        <v>625000</v>
      </c>
      <c r="D263" s="32"/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>
        <v>183600</v>
      </c>
      <c r="D264" s="5"/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v>320440.40000000002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215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216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217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218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219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220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221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222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223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224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225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226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227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228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229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230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231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232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233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234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235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236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237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7220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238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239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240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241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242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243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244</v>
      </c>
      <c r="C296" s="5">
        <v>900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108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14360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245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246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247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248</v>
      </c>
      <c r="C302" s="5">
        <v>2000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249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250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4124.0839999999998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251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252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92355.516000000003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253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254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255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256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109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219" t="s">
        <v>598</v>
      </c>
      <c r="B314" s="22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257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215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258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245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259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249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250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235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236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260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261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262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251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252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253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254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255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256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450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449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451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217" t="s">
        <v>267</v>
      </c>
      <c r="B339" s="218"/>
      <c r="C339" s="33">
        <f>C340+C444+C482</f>
        <v>254970</v>
      </c>
      <c r="D339" s="33"/>
      <c r="E339" s="33"/>
      <c r="G339" s="39" t="s">
        <v>588</v>
      </c>
      <c r="H339" s="41"/>
      <c r="I339" s="42"/>
      <c r="J339" s="40" t="b">
        <f>AND(H339=I339)</f>
        <v>1</v>
      </c>
    </row>
    <row r="340" spans="1:10" hidden="1" outlineLevel="1">
      <c r="A340" s="219" t="s">
        <v>268</v>
      </c>
      <c r="B340" s="220"/>
      <c r="C340" s="32">
        <f>C341+C342+C343+C344+C347+C348+C353+C356+C357+C362+C367+BG290669+C371+C372+C373+C376+C377+C378+C382+C388+C391+C392+C395+C398+C399+C404+C407+C408+C409+C412+C415+C416+C419+C420+C421+C422+C429+C443</f>
        <v>230470</v>
      </c>
      <c r="D340" s="32"/>
      <c r="E340" s="32">
        <f>E341+E342+E343+E344+E347+E348+E353+E356+E357+E362+E367+BI290669+E371+E372+E373+E376+E377+E378+E382+E388+E391+E392+E395+E398+E399+E404+E407+E408+E409+E412+E415+E416+E419+E420+E421+E422+E429+E443</f>
        <v>7827</v>
      </c>
    </row>
    <row r="341" spans="1:10" hidden="1" outlineLevel="2">
      <c r="A341" s="6">
        <v>2201</v>
      </c>
      <c r="B341" s="34" t="s">
        <v>269</v>
      </c>
      <c r="C341" s="5">
        <v>700</v>
      </c>
      <c r="D341" s="5"/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/>
      <c r="E342" s="5">
        <f t="shared" ref="E342:E343" si="26">D342</f>
        <v>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/>
      <c r="E343" s="5">
        <f t="shared" si="26"/>
        <v>0</v>
      </c>
    </row>
    <row r="344" spans="1:10" hidden="1" outlineLevel="2">
      <c r="A344" s="6">
        <v>2201</v>
      </c>
      <c r="B344" s="4" t="s">
        <v>270</v>
      </c>
      <c r="C344" s="5">
        <f>SUM(C345:C346)</f>
        <v>4500</v>
      </c>
      <c r="D344" s="5"/>
      <c r="E344" s="5">
        <f>SUM(E345:E346)</f>
        <v>0</v>
      </c>
    </row>
    <row r="345" spans="1:10" hidden="1" outlineLevel="3">
      <c r="A345" s="29"/>
      <c r="B345" s="28" t="s">
        <v>271</v>
      </c>
      <c r="C345" s="30">
        <v>2000</v>
      </c>
      <c r="D345" s="30"/>
      <c r="E345" s="30">
        <f t="shared" ref="D345:E347" si="27">D345</f>
        <v>0</v>
      </c>
    </row>
    <row r="346" spans="1:10" hidden="1" outlineLevel="3">
      <c r="A346" s="29"/>
      <c r="B346" s="28" t="s">
        <v>272</v>
      </c>
      <c r="C346" s="30">
        <v>2500</v>
      </c>
      <c r="D346" s="30"/>
      <c r="E346" s="30">
        <f t="shared" si="27"/>
        <v>0</v>
      </c>
    </row>
    <row r="347" spans="1:10" hidden="1" outlineLevel="2">
      <c r="A347" s="6">
        <v>2201</v>
      </c>
      <c r="B347" s="4" t="s">
        <v>273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274</v>
      </c>
      <c r="C348" s="5">
        <f>SUM(C349:C352)</f>
        <v>27650</v>
      </c>
      <c r="D348" s="5"/>
      <c r="E348" s="5">
        <f>SUM(E349:E352)</f>
        <v>0</v>
      </c>
    </row>
    <row r="349" spans="1:10" hidden="1" outlineLevel="3">
      <c r="A349" s="29"/>
      <c r="B349" s="28" t="s">
        <v>275</v>
      </c>
      <c r="C349" s="30">
        <v>24000</v>
      </c>
      <c r="D349" s="30"/>
      <c r="E349" s="30">
        <f>D349</f>
        <v>0</v>
      </c>
    </row>
    <row r="350" spans="1:10" hidden="1" outlineLevel="3">
      <c r="A350" s="29"/>
      <c r="B350" s="28" t="s">
        <v>276</v>
      </c>
      <c r="C350" s="30">
        <v>0</v>
      </c>
      <c r="D350" s="30"/>
      <c r="E350" s="30">
        <f t="shared" ref="E350:E352" si="28">D350</f>
        <v>0</v>
      </c>
    </row>
    <row r="351" spans="1:10" hidden="1" outlineLevel="3">
      <c r="A351" s="29"/>
      <c r="B351" s="28" t="s">
        <v>277</v>
      </c>
      <c r="C351" s="30">
        <v>3650</v>
      </c>
      <c r="D351" s="30"/>
      <c r="E351" s="30">
        <f t="shared" si="28"/>
        <v>0</v>
      </c>
    </row>
    <row r="352" spans="1:10" hidden="1" outlineLevel="3">
      <c r="A352" s="29"/>
      <c r="B352" s="28" t="s">
        <v>278</v>
      </c>
      <c r="C352" s="30">
        <v>0</v>
      </c>
      <c r="D352" s="30"/>
      <c r="E352" s="30">
        <f t="shared" si="28"/>
        <v>0</v>
      </c>
    </row>
    <row r="353" spans="1:5" hidden="1" outlineLevel="2">
      <c r="A353" s="6">
        <v>2201</v>
      </c>
      <c r="B353" s="4" t="s">
        <v>279</v>
      </c>
      <c r="C353" s="5">
        <f>SUM(C354:C355)</f>
        <v>500</v>
      </c>
      <c r="D353" s="5"/>
      <c r="E353" s="5">
        <f>SUM(E354:E355)</f>
        <v>0</v>
      </c>
    </row>
    <row r="354" spans="1:5" hidden="1" outlineLevel="3">
      <c r="A354" s="29"/>
      <c r="B354" s="28" t="s">
        <v>42</v>
      </c>
      <c r="C354" s="30">
        <v>300</v>
      </c>
      <c r="D354" s="30"/>
      <c r="E354" s="30">
        <f t="shared" ref="E354:E356" si="29">D354</f>
        <v>0</v>
      </c>
    </row>
    <row r="355" spans="1:5" hidden="1" outlineLevel="3">
      <c r="A355" s="29"/>
      <c r="B355" s="28" t="s">
        <v>280</v>
      </c>
      <c r="C355" s="30">
        <v>200</v>
      </c>
      <c r="D355" s="30"/>
      <c r="E355" s="30">
        <f t="shared" si="29"/>
        <v>0</v>
      </c>
    </row>
    <row r="356" spans="1:5" hidden="1" outlineLevel="2">
      <c r="A356" s="6">
        <v>2201</v>
      </c>
      <c r="B356" s="4" t="s">
        <v>281</v>
      </c>
      <c r="C356" s="5">
        <v>1700</v>
      </c>
      <c r="D356" s="5">
        <v>2408</v>
      </c>
      <c r="E356" s="5">
        <f t="shared" si="29"/>
        <v>2408</v>
      </c>
    </row>
    <row r="357" spans="1:5" hidden="1" outlineLevel="2">
      <c r="A357" s="6">
        <v>2201</v>
      </c>
      <c r="B357" s="4" t="s">
        <v>282</v>
      </c>
      <c r="C357" s="5">
        <f>SUM(C358:C361)</f>
        <v>6000</v>
      </c>
      <c r="D357" s="5"/>
      <c r="E357" s="5">
        <f>SUM(E358:E361)</f>
        <v>419</v>
      </c>
    </row>
    <row r="358" spans="1:5" hidden="1" outlineLevel="3">
      <c r="A358" s="29"/>
      <c r="B358" s="28" t="s">
        <v>283</v>
      </c>
      <c r="C358" s="30">
        <v>5873</v>
      </c>
      <c r="D358" s="30"/>
      <c r="E358" s="30">
        <f>D358</f>
        <v>0</v>
      </c>
    </row>
    <row r="359" spans="1:5" hidden="1" outlineLevel="3">
      <c r="A359" s="29"/>
      <c r="B359" s="28" t="s">
        <v>284</v>
      </c>
      <c r="C359" s="30">
        <v>127</v>
      </c>
      <c r="D359" s="30">
        <v>419</v>
      </c>
      <c r="E359" s="30">
        <f t="shared" ref="D359:E361" si="30">D359</f>
        <v>419</v>
      </c>
    </row>
    <row r="360" spans="1:5" hidden="1" outlineLevel="3">
      <c r="A360" s="29"/>
      <c r="B360" s="28" t="s">
        <v>285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286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287</v>
      </c>
      <c r="C362" s="5">
        <f>SUM(C363:C366)</f>
        <v>27000</v>
      </c>
      <c r="D362" s="5"/>
      <c r="E362" s="5">
        <f>SUM(E363:E366)</f>
        <v>0</v>
      </c>
    </row>
    <row r="363" spans="1:5" hidden="1" outlineLevel="3">
      <c r="A363" s="29"/>
      <c r="B363" s="28" t="s">
        <v>288</v>
      </c>
      <c r="C363" s="30">
        <v>1000</v>
      </c>
      <c r="D363" s="30"/>
      <c r="E363" s="30">
        <f>D363</f>
        <v>0</v>
      </c>
    </row>
    <row r="364" spans="1:5" hidden="1" outlineLevel="3">
      <c r="A364" s="29"/>
      <c r="B364" s="28" t="s">
        <v>289</v>
      </c>
      <c r="C364" s="30">
        <v>26000</v>
      </c>
      <c r="D364" s="30"/>
      <c r="E364" s="30">
        <f t="shared" ref="D364:E366" si="31">D364</f>
        <v>0</v>
      </c>
    </row>
    <row r="365" spans="1:5" hidden="1" outlineLevel="3">
      <c r="A365" s="29"/>
      <c r="B365" s="28" t="s">
        <v>290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291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/>
      <c r="E367" s="5">
        <f>D367</f>
        <v>0</v>
      </c>
    </row>
    <row r="368" spans="1:5" hidden="1" outlineLevel="2" collapsed="1">
      <c r="A368" s="6">
        <v>2201</v>
      </c>
      <c r="B368" s="4" t="s">
        <v>292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293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294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1300</v>
      </c>
      <c r="D371" s="5"/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>
        <v>3000</v>
      </c>
      <c r="D372" s="5"/>
      <c r="E372" s="5">
        <f t="shared" si="32"/>
        <v>0</v>
      </c>
    </row>
    <row r="373" spans="1:5" hidden="1" outlineLevel="2" collapsed="1">
      <c r="A373" s="6">
        <v>2201</v>
      </c>
      <c r="B373" s="4" t="s">
        <v>295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296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297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298</v>
      </c>
      <c r="C376" s="5">
        <v>1200</v>
      </c>
      <c r="D376" s="5"/>
      <c r="E376" s="5">
        <f t="shared" si="33"/>
        <v>0</v>
      </c>
    </row>
    <row r="377" spans="1:5" hidden="1" outlineLevel="2" collapsed="1">
      <c r="A377" s="6">
        <v>2201</v>
      </c>
      <c r="B377" s="4" t="s">
        <v>299</v>
      </c>
      <c r="C377" s="5">
        <v>500</v>
      </c>
      <c r="D377" s="5"/>
      <c r="E377" s="5">
        <f t="shared" si="33"/>
        <v>0</v>
      </c>
    </row>
    <row r="378" spans="1:5" hidden="1" outlineLevel="2">
      <c r="A378" s="6">
        <v>2201</v>
      </c>
      <c r="B378" s="4" t="s">
        <v>300</v>
      </c>
      <c r="C378" s="5">
        <f>C379+C381</f>
        <v>4300</v>
      </c>
      <c r="D378" s="5"/>
      <c r="E378" s="5">
        <f>SUM(E379:E381)</f>
        <v>0</v>
      </c>
    </row>
    <row r="379" spans="1:5" hidden="1" outlineLevel="3">
      <c r="A379" s="29"/>
      <c r="B379" s="28" t="s">
        <v>46</v>
      </c>
      <c r="C379" s="30">
        <v>3300</v>
      </c>
      <c r="D379" s="30"/>
      <c r="E379" s="30">
        <f>D379</f>
        <v>0</v>
      </c>
    </row>
    <row r="380" spans="1:5" hidden="1" outlineLevel="3">
      <c r="A380" s="29"/>
      <c r="B380" s="28" t="s">
        <v>110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/>
      <c r="E381" s="30">
        <f t="shared" si="34"/>
        <v>0</v>
      </c>
    </row>
    <row r="382" spans="1:5" hidden="1" outlineLevel="2">
      <c r="A382" s="6">
        <v>2201</v>
      </c>
      <c r="B382" s="4" t="s">
        <v>111</v>
      </c>
      <c r="C382" s="5">
        <f>SUM(C383:C387)</f>
        <v>7000</v>
      </c>
      <c r="D382" s="5"/>
      <c r="E382" s="5">
        <f>SUM(E383:E387)</f>
        <v>0</v>
      </c>
    </row>
    <row r="383" spans="1:5" hidden="1" outlineLevel="3">
      <c r="A383" s="29"/>
      <c r="B383" s="28" t="s">
        <v>301</v>
      </c>
      <c r="C383" s="30">
        <v>1000</v>
      </c>
      <c r="D383" s="30"/>
      <c r="E383" s="30">
        <f>D383</f>
        <v>0</v>
      </c>
    </row>
    <row r="384" spans="1:5" hidden="1" outlineLevel="3">
      <c r="A384" s="29"/>
      <c r="B384" s="28" t="s">
        <v>302</v>
      </c>
      <c r="C384" s="30">
        <v>600</v>
      </c>
      <c r="D384" s="30"/>
      <c r="E384" s="30">
        <f t="shared" ref="D384:E387" si="35">D384</f>
        <v>0</v>
      </c>
    </row>
    <row r="385" spans="1:5" hidden="1" outlineLevel="3">
      <c r="A385" s="29"/>
      <c r="B385" s="28" t="s">
        <v>303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304</v>
      </c>
      <c r="C386" s="30">
        <v>2200</v>
      </c>
      <c r="D386" s="30"/>
      <c r="E386" s="30">
        <f t="shared" si="35"/>
        <v>0</v>
      </c>
    </row>
    <row r="387" spans="1:5" hidden="1" outlineLevel="3">
      <c r="A387" s="29"/>
      <c r="B387" s="28" t="s">
        <v>305</v>
      </c>
      <c r="C387" s="30">
        <v>3200</v>
      </c>
      <c r="D387" s="30"/>
      <c r="E387" s="30">
        <f t="shared" si="35"/>
        <v>0</v>
      </c>
    </row>
    <row r="388" spans="1:5" hidden="1" outlineLevel="2">
      <c r="A388" s="6">
        <v>2201</v>
      </c>
      <c r="B388" s="4" t="s">
        <v>306</v>
      </c>
      <c r="C388" s="5">
        <f>SUM(C389:C390)</f>
        <v>500</v>
      </c>
      <c r="D388" s="5"/>
      <c r="E388" s="5">
        <f>SUM(E389:E390)</f>
        <v>0</v>
      </c>
    </row>
    <row r="389" spans="1:5" hidden="1" outlineLevel="3">
      <c r="A389" s="29"/>
      <c r="B389" s="28" t="s">
        <v>48</v>
      </c>
      <c r="C389" s="30">
        <v>500</v>
      </c>
      <c r="D389" s="30"/>
      <c r="E389" s="30">
        <f t="shared" ref="D389:E391" si="36">D389</f>
        <v>0</v>
      </c>
    </row>
    <row r="390" spans="1:5" hidden="1" outlineLevel="3">
      <c r="A390" s="29"/>
      <c r="B390" s="28" t="s">
        <v>307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308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309</v>
      </c>
      <c r="C392" s="5">
        <f>SUM(C393:C394)</f>
        <v>6000</v>
      </c>
      <c r="D392" s="5"/>
      <c r="E392" s="5">
        <f>SUM(E393:E394)</f>
        <v>5000</v>
      </c>
    </row>
    <row r="393" spans="1:5" hidden="1" outlineLevel="3">
      <c r="A393" s="29"/>
      <c r="B393" s="28" t="s">
        <v>310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311</v>
      </c>
      <c r="C394" s="30">
        <v>6000</v>
      </c>
      <c r="D394" s="30">
        <v>5000</v>
      </c>
      <c r="E394" s="30">
        <f>D394</f>
        <v>5000</v>
      </c>
    </row>
    <row r="395" spans="1:5" hidden="1" outlineLevel="2">
      <c r="A395" s="6">
        <v>2201</v>
      </c>
      <c r="B395" s="4" t="s">
        <v>112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312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313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314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113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315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316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317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318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319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320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321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322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323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324</v>
      </c>
      <c r="C409" s="5">
        <f>SUM(C410:C411)</f>
        <v>1000</v>
      </c>
      <c r="D409" s="5"/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>
        <v>1000</v>
      </c>
      <c r="D410" s="30"/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114</v>
      </c>
      <c r="C412" s="5">
        <f>SUM(C413:C414)</f>
        <v>1000</v>
      </c>
      <c r="D412" s="5"/>
      <c r="E412" s="5">
        <f>SUM(E413:E414)</f>
        <v>0</v>
      </c>
    </row>
    <row r="413" spans="1:5" hidden="1" outlineLevel="3" collapsed="1">
      <c r="A413" s="29"/>
      <c r="B413" s="28" t="s">
        <v>325</v>
      </c>
      <c r="C413" s="30">
        <v>1000</v>
      </c>
      <c r="D413" s="30"/>
      <c r="E413" s="30">
        <f t="shared" ref="D413:E415" si="40">D413</f>
        <v>0</v>
      </c>
    </row>
    <row r="414" spans="1:5" hidden="1" outlineLevel="3">
      <c r="A414" s="29"/>
      <c r="B414" s="28" t="s">
        <v>326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115</v>
      </c>
      <c r="C415" s="5">
        <v>500</v>
      </c>
      <c r="D415" s="5"/>
      <c r="E415" s="5">
        <f t="shared" si="40"/>
        <v>0</v>
      </c>
    </row>
    <row r="416" spans="1:5" hidden="1" outlineLevel="2" collapsed="1">
      <c r="A416" s="6">
        <v>2201</v>
      </c>
      <c r="B416" s="4" t="s">
        <v>329</v>
      </c>
      <c r="C416" s="5">
        <v>500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327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328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330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331</v>
      </c>
      <c r="C420" s="5">
        <v>2100</v>
      </c>
      <c r="D420" s="5"/>
      <c r="E420" s="5">
        <f t="shared" si="41"/>
        <v>0</v>
      </c>
    </row>
    <row r="421" spans="1:5" hidden="1" outlineLevel="2" collapsed="1">
      <c r="A421" s="6">
        <v>2201</v>
      </c>
      <c r="B421" s="4" t="s">
        <v>332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116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333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334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335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336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337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338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339</v>
      </c>
      <c r="C429" s="5">
        <f>SUM(C430:C442)</f>
        <v>61020</v>
      </c>
      <c r="D429" s="5"/>
      <c r="E429" s="5">
        <f>SUM(E430:E442)</f>
        <v>0</v>
      </c>
    </row>
    <row r="430" spans="1:5" hidden="1" outlineLevel="3">
      <c r="A430" s="29"/>
      <c r="B430" s="28" t="s">
        <v>340</v>
      </c>
      <c r="C430" s="30">
        <v>1490.2</v>
      </c>
      <c r="D430" s="30"/>
      <c r="E430" s="30">
        <f>D430</f>
        <v>0</v>
      </c>
    </row>
    <row r="431" spans="1:5" hidden="1" outlineLevel="3">
      <c r="A431" s="29"/>
      <c r="B431" s="28" t="s">
        <v>341</v>
      </c>
      <c r="C431" s="30">
        <v>38818.464</v>
      </c>
      <c r="D431" s="30"/>
      <c r="E431" s="30">
        <f t="shared" ref="D431:E442" si="43">D431</f>
        <v>0</v>
      </c>
    </row>
    <row r="432" spans="1:5" hidden="1" outlineLevel="3">
      <c r="A432" s="29"/>
      <c r="B432" s="28" t="s">
        <v>342</v>
      </c>
      <c r="C432" s="30">
        <v>2740.3</v>
      </c>
      <c r="D432" s="30"/>
      <c r="E432" s="30">
        <f t="shared" si="43"/>
        <v>0</v>
      </c>
    </row>
    <row r="433" spans="1:5" hidden="1" outlineLevel="3">
      <c r="A433" s="29"/>
      <c r="B433" s="28" t="s">
        <v>343</v>
      </c>
      <c r="C433" s="30">
        <v>3063.9349999999999</v>
      </c>
      <c r="D433" s="30"/>
      <c r="E433" s="30">
        <f t="shared" si="43"/>
        <v>0</v>
      </c>
    </row>
    <row r="434" spans="1:5" hidden="1" outlineLevel="3">
      <c r="A434" s="29"/>
      <c r="B434" s="28" t="s">
        <v>344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345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346</v>
      </c>
      <c r="C436" s="30">
        <v>126.5</v>
      </c>
      <c r="D436" s="30"/>
      <c r="E436" s="30">
        <f t="shared" si="43"/>
        <v>0</v>
      </c>
    </row>
    <row r="437" spans="1:5" hidden="1" outlineLevel="3">
      <c r="A437" s="29"/>
      <c r="B437" s="28" t="s">
        <v>347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348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349</v>
      </c>
      <c r="C439" s="30">
        <v>7906.7860000000001</v>
      </c>
      <c r="D439" s="30"/>
      <c r="E439" s="30">
        <f t="shared" si="43"/>
        <v>0</v>
      </c>
    </row>
    <row r="440" spans="1:5" hidden="1" outlineLevel="3">
      <c r="A440" s="29"/>
      <c r="B440" s="28" t="s">
        <v>350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351</v>
      </c>
      <c r="C441" s="30">
        <v>6739.415</v>
      </c>
      <c r="D441" s="30"/>
      <c r="E441" s="30">
        <f t="shared" si="43"/>
        <v>0</v>
      </c>
    </row>
    <row r="442" spans="1:5" hidden="1" outlineLevel="3">
      <c r="A442" s="29"/>
      <c r="B442" s="28" t="s">
        <v>352</v>
      </c>
      <c r="C442" s="30">
        <v>134.4</v>
      </c>
      <c r="D442" s="30"/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353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219" t="s">
        <v>354</v>
      </c>
      <c r="B444" s="220"/>
      <c r="C444" s="32">
        <f>C445+C454+C455+C459+C462+C463+C468+C474+C477+C480+C481+C450</f>
        <v>24500</v>
      </c>
      <c r="D444" s="32"/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355</v>
      </c>
      <c r="C445" s="5">
        <f>SUM(C446:C449)</f>
        <v>8500</v>
      </c>
      <c r="D445" s="5"/>
      <c r="E445" s="5">
        <f>SUM(E446:E449)</f>
        <v>0</v>
      </c>
    </row>
    <row r="446" spans="1:5" ht="15" hidden="1" customHeight="1" outlineLevel="3">
      <c r="A446" s="28"/>
      <c r="B446" s="28" t="s">
        <v>356</v>
      </c>
      <c r="C446" s="30">
        <v>0</v>
      </c>
      <c r="D446" s="30"/>
      <c r="E446" s="30">
        <f>D446</f>
        <v>0</v>
      </c>
    </row>
    <row r="447" spans="1:5" ht="15" hidden="1" customHeight="1" outlineLevel="3">
      <c r="A447" s="28"/>
      <c r="B447" s="28" t="s">
        <v>357</v>
      </c>
      <c r="C447" s="30">
        <v>500</v>
      </c>
      <c r="D447" s="30"/>
      <c r="E447" s="30">
        <f t="shared" ref="D447:E449" si="44">D447</f>
        <v>0</v>
      </c>
    </row>
    <row r="448" spans="1:5" ht="15" hidden="1" customHeight="1" outlineLevel="3">
      <c r="A448" s="28"/>
      <c r="B448" s="28" t="s">
        <v>358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359</v>
      </c>
      <c r="C449" s="30">
        <v>8000</v>
      </c>
      <c r="D449" s="30"/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360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361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362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363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8000</v>
      </c>
      <c r="D454" s="5"/>
      <c r="E454" s="5">
        <f>D454</f>
        <v>0</v>
      </c>
    </row>
    <row r="455" spans="1:5" hidden="1" outlineLevel="2">
      <c r="A455" s="6">
        <v>2202</v>
      </c>
      <c r="B455" s="4" t="s">
        <v>117</v>
      </c>
      <c r="C455" s="5">
        <f>SUM(C456:C458)</f>
        <v>2500</v>
      </c>
      <c r="D455" s="5"/>
      <c r="E455" s="5">
        <f>SUM(E456:E458)</f>
        <v>0</v>
      </c>
    </row>
    <row r="456" spans="1:5" ht="15" hidden="1" customHeight="1" outlineLevel="3">
      <c r="A456" s="28"/>
      <c r="B456" s="28" t="s">
        <v>364</v>
      </c>
      <c r="C456" s="30">
        <v>2500</v>
      </c>
      <c r="D456" s="30"/>
      <c r="E456" s="30">
        <f>D456</f>
        <v>0</v>
      </c>
    </row>
    <row r="457" spans="1:5" ht="15" hidden="1" customHeight="1" outlineLevel="3">
      <c r="A457" s="28"/>
      <c r="B457" s="28" t="s">
        <v>365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358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118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366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367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368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369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370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371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372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373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374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375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376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377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378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379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119</v>
      </c>
      <c r="C474" s="5">
        <f>SUM(C475:C476)</f>
        <v>500</v>
      </c>
      <c r="D474" s="5"/>
      <c r="E474" s="5">
        <f>SUM(E475:E476)</f>
        <v>0</v>
      </c>
    </row>
    <row r="475" spans="1:5" ht="15" hidden="1" customHeight="1" outlineLevel="3">
      <c r="A475" s="28"/>
      <c r="B475" s="28" t="s">
        <v>380</v>
      </c>
      <c r="C475" s="30">
        <v>500</v>
      </c>
      <c r="D475" s="30"/>
      <c r="E475" s="30">
        <f>D475</f>
        <v>0</v>
      </c>
    </row>
    <row r="476" spans="1:5" ht="15" hidden="1" customHeight="1" outlineLevel="3">
      <c r="A476" s="28"/>
      <c r="B476" s="28" t="s">
        <v>381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382</v>
      </c>
      <c r="C477" s="5">
        <f>SUM(C478:C479)</f>
        <v>5000</v>
      </c>
      <c r="D477" s="5"/>
      <c r="E477" s="5">
        <f>SUM(E478:E479)</f>
        <v>0</v>
      </c>
    </row>
    <row r="478" spans="1:5" ht="15" hidden="1" customHeight="1" outlineLevel="3">
      <c r="A478" s="28"/>
      <c r="B478" s="28" t="s">
        <v>380</v>
      </c>
      <c r="C478" s="30">
        <v>5000</v>
      </c>
      <c r="D478" s="30"/>
      <c r="E478" s="30">
        <f t="shared" ref="D478:E481" si="50">D478</f>
        <v>0</v>
      </c>
    </row>
    <row r="479" spans="1:5" ht="15" hidden="1" customHeight="1" outlineLevel="3">
      <c r="A479" s="28"/>
      <c r="B479" s="28" t="s">
        <v>381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383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384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219" t="s">
        <v>385</v>
      </c>
      <c r="B482" s="220"/>
      <c r="C482" s="32">
        <v>0</v>
      </c>
      <c r="D482" s="32">
        <v>0</v>
      </c>
      <c r="E482" s="32">
        <v>0</v>
      </c>
    </row>
    <row r="483" spans="1:10" collapsed="1">
      <c r="A483" s="225" t="s">
        <v>386</v>
      </c>
      <c r="B483" s="226"/>
      <c r="C483" s="35">
        <f>C484+C504+C510+C523+C529+C539+C509</f>
        <v>49100</v>
      </c>
      <c r="D483" s="35"/>
      <c r="E483" s="35">
        <f>E484+E504+E510+E523+E529+E539+E509</f>
        <v>0</v>
      </c>
      <c r="G483" s="39" t="s">
        <v>589</v>
      </c>
      <c r="H483" s="41"/>
      <c r="I483" s="42"/>
      <c r="J483" s="40" t="b">
        <f>AND(H483=I483)</f>
        <v>1</v>
      </c>
    </row>
    <row r="484" spans="1:10" hidden="1" outlineLevel="1">
      <c r="A484" s="219" t="s">
        <v>387</v>
      </c>
      <c r="B484" s="220"/>
      <c r="C484" s="32">
        <f>C485+C486+C490+C491+C494+C497+C500+C501+C502+C503</f>
        <v>12500</v>
      </c>
      <c r="D484" s="32"/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388</v>
      </c>
      <c r="C485" s="5">
        <v>1000</v>
      </c>
      <c r="D485" s="5"/>
      <c r="E485" s="5">
        <f>D485</f>
        <v>0</v>
      </c>
    </row>
    <row r="486" spans="1:10" hidden="1" outlineLevel="2">
      <c r="A486" s="6">
        <v>3302</v>
      </c>
      <c r="B486" s="4" t="s">
        <v>389</v>
      </c>
      <c r="C486" s="5">
        <f>SUM(C487:C489)</f>
        <v>4000</v>
      </c>
      <c r="D486" s="5"/>
      <c r="E486" s="5">
        <f>SUM(E487:E489)</f>
        <v>0</v>
      </c>
    </row>
    <row r="487" spans="1:10" ht="15" hidden="1" customHeight="1" outlineLevel="3">
      <c r="A487" s="28"/>
      <c r="B487" s="28" t="s">
        <v>390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391</v>
      </c>
      <c r="C488" s="30">
        <v>4000</v>
      </c>
      <c r="D488" s="30"/>
      <c r="E488" s="30">
        <f t="shared" ref="D488:E489" si="51">D488</f>
        <v>0</v>
      </c>
    </row>
    <row r="489" spans="1:10" ht="15" hidden="1" customHeight="1" outlineLevel="3">
      <c r="A489" s="28"/>
      <c r="B489" s="28" t="s">
        <v>392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393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394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395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396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397</v>
      </c>
      <c r="C494" s="5">
        <f>SUM(C495:C496)</f>
        <v>500</v>
      </c>
      <c r="D494" s="5"/>
      <c r="E494" s="5">
        <f>SUM(E495:E496)</f>
        <v>0</v>
      </c>
    </row>
    <row r="495" spans="1:10" ht="15" hidden="1" customHeight="1" outlineLevel="3">
      <c r="A495" s="28"/>
      <c r="B495" s="28" t="s">
        <v>398</v>
      </c>
      <c r="C495" s="30">
        <v>500</v>
      </c>
      <c r="D495" s="30"/>
      <c r="E495" s="30">
        <f>D495</f>
        <v>0</v>
      </c>
    </row>
    <row r="496" spans="1:10" ht="15" hidden="1" customHeight="1" outlineLevel="3">
      <c r="A496" s="28"/>
      <c r="B496" s="28" t="s">
        <v>399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400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401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402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403</v>
      </c>
      <c r="C500" s="5">
        <v>7000</v>
      </c>
      <c r="D500" s="5"/>
      <c r="E500" s="5">
        <f t="shared" si="52"/>
        <v>0</v>
      </c>
    </row>
    <row r="501" spans="1:12" hidden="1" outlineLevel="2">
      <c r="A501" s="6">
        <v>3302</v>
      </c>
      <c r="B501" s="4" t="s">
        <v>404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405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406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219" t="s">
        <v>407</v>
      </c>
      <c r="B504" s="22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408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409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410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406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219" t="s">
        <v>943</v>
      </c>
      <c r="B509" s="220"/>
      <c r="C509" s="32">
        <v>19500</v>
      </c>
      <c r="D509" s="32"/>
      <c r="E509" s="32">
        <f t="shared" si="53"/>
        <v>0</v>
      </c>
    </row>
    <row r="510" spans="1:12" hidden="1" outlineLevel="1">
      <c r="A510" s="219" t="s">
        <v>411</v>
      </c>
      <c r="B510" s="220"/>
      <c r="C510" s="32">
        <f>C511+C512+C513+C514+C518+C519+C520+C521+C522</f>
        <v>16600</v>
      </c>
      <c r="D510" s="32"/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412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413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414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415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416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417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418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419</v>
      </c>
      <c r="C518" s="5">
        <v>1000</v>
      </c>
      <c r="D518" s="5"/>
      <c r="E518" s="5">
        <f t="shared" si="55"/>
        <v>0</v>
      </c>
    </row>
    <row r="519" spans="1:5" hidden="1" outlineLevel="2">
      <c r="A519" s="6">
        <v>3305</v>
      </c>
      <c r="B519" s="4" t="s">
        <v>420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421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422</v>
      </c>
      <c r="C521" s="5">
        <v>15600</v>
      </c>
      <c r="D521" s="5"/>
      <c r="E521" s="5">
        <f t="shared" si="55"/>
        <v>0</v>
      </c>
    </row>
    <row r="522" spans="1:5" hidden="1" outlineLevel="2">
      <c r="A522" s="6">
        <v>3305</v>
      </c>
      <c r="B522" s="4" t="s">
        <v>406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219" t="s">
        <v>423</v>
      </c>
      <c r="B523" s="220"/>
      <c r="C523" s="32">
        <f>SUM(C524:C528)</f>
        <v>500</v>
      </c>
      <c r="D523" s="32"/>
      <c r="E523" s="32">
        <f>SUM(E524:E528)</f>
        <v>0</v>
      </c>
    </row>
    <row r="524" spans="1:5" hidden="1" outlineLevel="2" collapsed="1">
      <c r="A524" s="6">
        <v>3306</v>
      </c>
      <c r="B524" s="4" t="s">
        <v>424</v>
      </c>
      <c r="C524" s="5">
        <v>500</v>
      </c>
      <c r="D524" s="5"/>
      <c r="E524" s="5">
        <f>D524</f>
        <v>0</v>
      </c>
    </row>
    <row r="525" spans="1:5" hidden="1" outlineLevel="2">
      <c r="A525" s="6">
        <v>3306</v>
      </c>
      <c r="B525" s="4" t="s">
        <v>425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426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427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428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219" t="s">
        <v>429</v>
      </c>
      <c r="B529" s="22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430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431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415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432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433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434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435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436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437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219" t="s">
        <v>438</v>
      </c>
      <c r="B539" s="22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440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441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439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443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444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445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223" t="s">
        <v>446</v>
      </c>
      <c r="B548" s="22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590</v>
      </c>
      <c r="H548" s="41"/>
      <c r="I548" s="42"/>
      <c r="J548" s="40" t="b">
        <f>AND(H548=I548)</f>
        <v>1</v>
      </c>
    </row>
    <row r="549" spans="1:10" hidden="1" outlineLevel="1">
      <c r="A549" s="219" t="s">
        <v>447</v>
      </c>
      <c r="B549" s="220"/>
      <c r="C549" s="32"/>
      <c r="D549" s="32">
        <f>C549</f>
        <v>0</v>
      </c>
      <c r="E549" s="32">
        <f>D549</f>
        <v>0</v>
      </c>
    </row>
    <row r="550" spans="1:10" hidden="1" outlineLevel="1">
      <c r="A550" s="219" t="s">
        <v>448</v>
      </c>
      <c r="B550" s="22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215" t="s">
        <v>452</v>
      </c>
      <c r="B551" s="216"/>
      <c r="C551" s="36">
        <f>C552</f>
        <v>35970</v>
      </c>
      <c r="D551" s="36"/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217" t="s">
        <v>453</v>
      </c>
      <c r="B552" s="218"/>
      <c r="C552" s="33">
        <f>C553+C557</f>
        <v>35970</v>
      </c>
      <c r="D552" s="33"/>
      <c r="E552" s="33">
        <f>E553+E557</f>
        <v>0</v>
      </c>
      <c r="G552" s="39" t="s">
        <v>591</v>
      </c>
      <c r="H552" s="41"/>
      <c r="I552" s="42"/>
      <c r="J552" s="40" t="b">
        <f>AND(H552=I552)</f>
        <v>1</v>
      </c>
    </row>
    <row r="553" spans="1:10" hidden="1" outlineLevel="1">
      <c r="A553" s="219" t="s">
        <v>454</v>
      </c>
      <c r="B553" s="220"/>
      <c r="C553" s="32">
        <f>SUM(C554:C556)</f>
        <v>35970</v>
      </c>
      <c r="D553" s="32"/>
      <c r="E553" s="32">
        <f>SUM(E554:E556)</f>
        <v>0</v>
      </c>
    </row>
    <row r="554" spans="1:10" hidden="1" outlineLevel="2" collapsed="1">
      <c r="A554" s="6">
        <v>5500</v>
      </c>
      <c r="B554" s="4" t="s">
        <v>455</v>
      </c>
      <c r="C554" s="5">
        <v>35970</v>
      </c>
      <c r="D554" s="5"/>
      <c r="E554" s="5">
        <f t="shared" ref="D554:E556" si="59">D554</f>
        <v>0</v>
      </c>
    </row>
    <row r="555" spans="1:10" hidden="1" outlineLevel="2" collapsed="1">
      <c r="A555" s="6">
        <v>5500</v>
      </c>
      <c r="B555" s="4" t="s">
        <v>456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457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219" t="s">
        <v>458</v>
      </c>
      <c r="B557" s="22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459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460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221" t="s">
        <v>62</v>
      </c>
      <c r="B560" s="222"/>
      <c r="C560" s="37">
        <f>C561+C717+C726</f>
        <v>428328.81</v>
      </c>
      <c r="D560" s="37">
        <v>431117.07299999997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215" t="s">
        <v>461</v>
      </c>
      <c r="B561" s="216"/>
      <c r="C561" s="36">
        <f>C562+C639+C643+C646</f>
        <v>369355.81</v>
      </c>
      <c r="D561" s="36"/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217" t="s">
        <v>462</v>
      </c>
      <c r="B562" s="218"/>
      <c r="C562" s="38">
        <f>C563+C568+C569+C570+C577+C578+C582+C585+C586+C587+C588+C593+C596+C600+C604+C611+C617+C629</f>
        <v>366292</v>
      </c>
      <c r="D562" s="38"/>
      <c r="E562" s="38">
        <f>E563+E568+E569+E570+E577+E578+E582+E585+E586+E587+E588+E593+E596+E600+E604+E611+E617+E629</f>
        <v>0</v>
      </c>
      <c r="G562" s="39" t="s">
        <v>592</v>
      </c>
      <c r="H562" s="41"/>
      <c r="I562" s="42"/>
      <c r="J562" s="40" t="b">
        <f>AND(H562=I562)</f>
        <v>1</v>
      </c>
    </row>
    <row r="563" spans="1:10" hidden="1" outlineLevel="1">
      <c r="A563" s="219" t="s">
        <v>463</v>
      </c>
      <c r="B563" s="220"/>
      <c r="C563" s="32">
        <f>SUM(C564:C567)</f>
        <v>15646</v>
      </c>
      <c r="D563" s="32"/>
      <c r="E563" s="32">
        <f>SUM(E564:E567)</f>
        <v>0</v>
      </c>
    </row>
    <row r="564" spans="1:10" hidden="1" outlineLevel="2">
      <c r="A564" s="7">
        <v>6600</v>
      </c>
      <c r="B564" s="4" t="s">
        <v>465</v>
      </c>
      <c r="C564" s="5">
        <v>0</v>
      </c>
      <c r="D564" s="5"/>
      <c r="E564" s="5">
        <f>D564</f>
        <v>0</v>
      </c>
    </row>
    <row r="565" spans="1:10" hidden="1" outlineLevel="2">
      <c r="A565" s="7">
        <v>6600</v>
      </c>
      <c r="B565" s="4" t="s">
        <v>466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467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468</v>
      </c>
      <c r="C567" s="5">
        <v>15646</v>
      </c>
      <c r="D567" s="5"/>
      <c r="E567" s="5">
        <f t="shared" si="60"/>
        <v>0</v>
      </c>
    </row>
    <row r="568" spans="1:10" hidden="1" outlineLevel="1">
      <c r="A568" s="219" t="s">
        <v>464</v>
      </c>
      <c r="B568" s="22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219" t="s">
        <v>469</v>
      </c>
      <c r="B569" s="22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219" t="s">
        <v>470</v>
      </c>
      <c r="B570" s="22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471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472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473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474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475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476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219" t="s">
        <v>477</v>
      </c>
      <c r="B577" s="22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219" t="s">
        <v>478</v>
      </c>
      <c r="B578" s="220"/>
      <c r="C578" s="32">
        <f>SUM(C579:C581)</f>
        <v>1027</v>
      </c>
      <c r="D578" s="32"/>
      <c r="E578" s="32">
        <f>SUM(E579:E581)</f>
        <v>0</v>
      </c>
    </row>
    <row r="579" spans="1:5" hidden="1" outlineLevel="2">
      <c r="A579" s="7">
        <v>6605</v>
      </c>
      <c r="B579" s="4" t="s">
        <v>479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480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481</v>
      </c>
      <c r="C581" s="5">
        <v>1027</v>
      </c>
      <c r="D581" s="5"/>
      <c r="E581" s="5">
        <f t="shared" si="62"/>
        <v>0</v>
      </c>
    </row>
    <row r="582" spans="1:5" hidden="1" outlineLevel="1">
      <c r="A582" s="219" t="s">
        <v>482</v>
      </c>
      <c r="B582" s="22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483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484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219" t="s">
        <v>485</v>
      </c>
      <c r="B585" s="22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219" t="s">
        <v>486</v>
      </c>
      <c r="B586" s="22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219" t="s">
        <v>487</v>
      </c>
      <c r="B587" s="22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219" t="s">
        <v>488</v>
      </c>
      <c r="B588" s="22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489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490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491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492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219" t="s">
        <v>495</v>
      </c>
      <c r="B593" s="22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493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494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219" t="s">
        <v>499</v>
      </c>
      <c r="B596" s="22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496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497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498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219" t="s">
        <v>500</v>
      </c>
      <c r="B600" s="220"/>
      <c r="C600" s="32">
        <f>SUM(C601:C603)</f>
        <v>334619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501</v>
      </c>
      <c r="C601" s="5">
        <v>0</v>
      </c>
      <c r="D601" s="5"/>
      <c r="E601" s="5">
        <f t="shared" ref="E601:E603" si="66">D601</f>
        <v>0</v>
      </c>
    </row>
    <row r="602" spans="1:5" hidden="1" outlineLevel="2">
      <c r="A602" s="7">
        <v>6613</v>
      </c>
      <c r="B602" s="4" t="s">
        <v>502</v>
      </c>
      <c r="C602" s="5">
        <v>326619</v>
      </c>
      <c r="D602" s="5"/>
      <c r="E602" s="5">
        <f t="shared" si="66"/>
        <v>0</v>
      </c>
    </row>
    <row r="603" spans="1:5" hidden="1" outlineLevel="2">
      <c r="A603" s="7">
        <v>6613</v>
      </c>
      <c r="B603" s="4" t="s">
        <v>498</v>
      </c>
      <c r="C603" s="5">
        <v>8000</v>
      </c>
      <c r="D603" s="5"/>
      <c r="E603" s="5">
        <f t="shared" si="66"/>
        <v>0</v>
      </c>
    </row>
    <row r="604" spans="1:5" hidden="1" outlineLevel="1">
      <c r="A604" s="219" t="s">
        <v>503</v>
      </c>
      <c r="B604" s="22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504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505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506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507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508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509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219" t="s">
        <v>510</v>
      </c>
      <c r="B611" s="22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511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512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513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514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515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219" t="s">
        <v>516</v>
      </c>
      <c r="B617" s="220"/>
      <c r="C617" s="32">
        <f>SUM(C618:C628)</f>
        <v>15000</v>
      </c>
      <c r="D617" s="32"/>
      <c r="E617" s="32">
        <f>SUM(E618:E628)</f>
        <v>0</v>
      </c>
    </row>
    <row r="618" spans="1:5" hidden="1" outlineLevel="2">
      <c r="A618" s="7">
        <v>6616</v>
      </c>
      <c r="B618" s="4" t="s">
        <v>517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518</v>
      </c>
      <c r="C619" s="5">
        <v>15000</v>
      </c>
      <c r="D619" s="5"/>
      <c r="E619" s="5">
        <f t="shared" ref="D619:E628" si="69">D619</f>
        <v>0</v>
      </c>
    </row>
    <row r="620" spans="1:5" hidden="1" outlineLevel="2">
      <c r="A620" s="7">
        <v>6616</v>
      </c>
      <c r="B620" s="4" t="s">
        <v>519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520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521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522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523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524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525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526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527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219" t="s">
        <v>528</v>
      </c>
      <c r="B629" s="22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529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530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531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532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533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534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535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536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537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217" t="s">
        <v>538</v>
      </c>
      <c r="B639" s="21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593</v>
      </c>
      <c r="H639" s="41"/>
      <c r="I639" s="42"/>
      <c r="J639" s="40" t="b">
        <f>AND(H639=I639)</f>
        <v>1</v>
      </c>
    </row>
    <row r="640" spans="1:10" hidden="1" outlineLevel="1">
      <c r="A640" s="219" t="s">
        <v>539</v>
      </c>
      <c r="B640" s="22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219" t="s">
        <v>540</v>
      </c>
      <c r="B641" s="22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219" t="s">
        <v>541</v>
      </c>
      <c r="B642" s="22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217" t="s">
        <v>542</v>
      </c>
      <c r="B643" s="218"/>
      <c r="C643" s="38">
        <f>C644+C645</f>
        <v>3063.81</v>
      </c>
      <c r="D643" s="38"/>
      <c r="E643" s="38">
        <f>E644+E645</f>
        <v>0</v>
      </c>
      <c r="G643" s="39" t="s">
        <v>594</v>
      </c>
      <c r="H643" s="41"/>
      <c r="I643" s="42"/>
      <c r="J643" s="40" t="b">
        <f>AND(H643=I643)</f>
        <v>1</v>
      </c>
    </row>
    <row r="644" spans="1:10" hidden="1" outlineLevel="1">
      <c r="A644" s="219" t="s">
        <v>543</v>
      </c>
      <c r="B644" s="220"/>
      <c r="C644" s="32">
        <v>3063.81</v>
      </c>
      <c r="D644" s="32"/>
      <c r="E644" s="32">
        <f>D644</f>
        <v>0</v>
      </c>
    </row>
    <row r="645" spans="1:10" hidden="1" outlineLevel="1">
      <c r="A645" s="219" t="s">
        <v>544</v>
      </c>
      <c r="B645" s="22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217" t="s">
        <v>545</v>
      </c>
      <c r="B646" s="21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595</v>
      </c>
      <c r="H646" s="41"/>
      <c r="I646" s="42"/>
      <c r="J646" s="40" t="b">
        <f>AND(H646=I646)</f>
        <v>1</v>
      </c>
    </row>
    <row r="647" spans="1:10" hidden="1" outlineLevel="1">
      <c r="A647" s="219" t="s">
        <v>546</v>
      </c>
      <c r="B647" s="22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465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466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467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468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219" t="s">
        <v>547</v>
      </c>
      <c r="B652" s="22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219" t="s">
        <v>548</v>
      </c>
      <c r="B653" s="22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219" t="s">
        <v>549</v>
      </c>
      <c r="B654" s="22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471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472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473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474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475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476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219" t="s">
        <v>550</v>
      </c>
      <c r="B661" s="22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219" t="s">
        <v>551</v>
      </c>
      <c r="B662" s="22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479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480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481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219" t="s">
        <v>552</v>
      </c>
      <c r="B666" s="22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483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484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219" t="s">
        <v>553</v>
      </c>
      <c r="B669" s="22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219" t="s">
        <v>554</v>
      </c>
      <c r="B670" s="22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219" t="s">
        <v>555</v>
      </c>
      <c r="B671" s="22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219" t="s">
        <v>556</v>
      </c>
      <c r="B672" s="22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489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490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491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492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219" t="s">
        <v>557</v>
      </c>
      <c r="B677" s="22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493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494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219" t="s">
        <v>558</v>
      </c>
      <c r="B680" s="22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496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497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498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219" t="s">
        <v>559</v>
      </c>
      <c r="B684" s="22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501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502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498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219" t="s">
        <v>560</v>
      </c>
      <c r="B688" s="22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504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505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506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507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508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509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219" t="s">
        <v>561</v>
      </c>
      <c r="B695" s="22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511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512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513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514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515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219" t="s">
        <v>562</v>
      </c>
      <c r="B701" s="22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517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518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519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520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521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522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523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524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525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526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527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219" t="s">
        <v>563</v>
      </c>
      <c r="B713" s="22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219" t="s">
        <v>564</v>
      </c>
      <c r="B714" s="22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219" t="s">
        <v>565</v>
      </c>
      <c r="B715" s="22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219" t="s">
        <v>566</v>
      </c>
      <c r="B716" s="22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215" t="s">
        <v>567</v>
      </c>
      <c r="B717" s="216"/>
      <c r="C717" s="36">
        <f>C718</f>
        <v>58973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217" t="s">
        <v>568</v>
      </c>
      <c r="B718" s="218"/>
      <c r="C718" s="33">
        <f>C719+C723</f>
        <v>58973</v>
      </c>
      <c r="D718" s="33"/>
      <c r="E718" s="33">
        <f>E719+E723</f>
        <v>0</v>
      </c>
      <c r="G718" s="39" t="s">
        <v>596</v>
      </c>
      <c r="H718" s="41"/>
      <c r="I718" s="42"/>
      <c r="J718" s="40" t="b">
        <f>AND(H718=I718)</f>
        <v>1</v>
      </c>
    </row>
    <row r="719" spans="1:10" hidden="1" outlineLevel="1" collapsed="1">
      <c r="A719" s="213" t="s">
        <v>848</v>
      </c>
      <c r="B719" s="214"/>
      <c r="C719" s="31">
        <f>SUM(C720:C722)</f>
        <v>58973</v>
      </c>
      <c r="D719" s="31"/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569</v>
      </c>
      <c r="C720" s="5">
        <v>58973</v>
      </c>
      <c r="D720" s="5"/>
      <c r="E720" s="5">
        <f>D720</f>
        <v>0</v>
      </c>
    </row>
    <row r="721" spans="1:10" ht="15" hidden="1" customHeight="1" outlineLevel="2">
      <c r="A721" s="6">
        <v>10950</v>
      </c>
      <c r="B721" s="4" t="s">
        <v>570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571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213" t="s">
        <v>847</v>
      </c>
      <c r="B723" s="21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572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573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215" t="s">
        <v>574</v>
      </c>
      <c r="B726" s="216"/>
      <c r="C726" s="36">
        <f>C727</f>
        <v>0</v>
      </c>
      <c r="D726" s="36">
        <f>D727</f>
        <v>0</v>
      </c>
      <c r="E726" s="36">
        <f>E727</f>
        <v>0</v>
      </c>
      <c r="G726" s="39" t="s">
        <v>213</v>
      </c>
      <c r="H726" s="41"/>
      <c r="I726" s="42"/>
      <c r="J726" s="40" t="b">
        <f>AND(H726=I726)</f>
        <v>1</v>
      </c>
    </row>
    <row r="727" spans="1:10">
      <c r="A727" s="217" t="s">
        <v>585</v>
      </c>
      <c r="B727" s="21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597</v>
      </c>
      <c r="H727" s="41"/>
      <c r="I727" s="42"/>
      <c r="J727" s="40" t="b">
        <f>AND(H727=I727)</f>
        <v>1</v>
      </c>
    </row>
    <row r="728" spans="1:10" hidden="1" outlineLevel="1">
      <c r="A728" s="213" t="s">
        <v>846</v>
      </c>
      <c r="B728" s="21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824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834</v>
      </c>
      <c r="C730" s="5"/>
      <c r="D730" s="5">
        <f>C730</f>
        <v>0</v>
      </c>
      <c r="E730" s="5">
        <f>D730</f>
        <v>0</v>
      </c>
    </row>
    <row r="731" spans="1:10" hidden="1" outlineLevel="1">
      <c r="A731" s="213" t="s">
        <v>845</v>
      </c>
      <c r="B731" s="21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819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844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213" t="s">
        <v>843</v>
      </c>
      <c r="B734" s="21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837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842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841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824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834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213" t="s">
        <v>840</v>
      </c>
      <c r="B740" s="21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834</v>
      </c>
      <c r="C741" s="5"/>
      <c r="D741" s="5">
        <f>C741</f>
        <v>0</v>
      </c>
      <c r="E741" s="5">
        <f>D741</f>
        <v>0</v>
      </c>
    </row>
    <row r="742" spans="1:5" hidden="1" outlineLevel="1">
      <c r="A742" s="213" t="s">
        <v>839</v>
      </c>
      <c r="B742" s="21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824</v>
      </c>
      <c r="C743" s="5"/>
      <c r="D743" s="5">
        <f>C743</f>
        <v>0</v>
      </c>
      <c r="E743" s="5">
        <f>D743</f>
        <v>0</v>
      </c>
    </row>
    <row r="744" spans="1:5" hidden="1" outlineLevel="1">
      <c r="A744" s="213" t="s">
        <v>838</v>
      </c>
      <c r="B744" s="21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837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836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819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835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824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834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213" t="s">
        <v>833</v>
      </c>
      <c r="B751" s="21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819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832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hidden="1" outlineLevel="3">
      <c r="A754" s="126"/>
      <c r="B754" s="125" t="s">
        <v>818</v>
      </c>
      <c r="C754" s="124"/>
      <c r="D754" s="124">
        <f t="shared" si="87"/>
        <v>0</v>
      </c>
      <c r="E754" s="124">
        <f t="shared" si="87"/>
        <v>0</v>
      </c>
    </row>
    <row r="755" spans="1:5" hidden="1" outlineLevel="2">
      <c r="A755" s="6">
        <v>3</v>
      </c>
      <c r="B755" s="4" t="s">
        <v>824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213" t="s">
        <v>831</v>
      </c>
      <c r="B756" s="21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819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830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829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828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213" t="s">
        <v>827</v>
      </c>
      <c r="B761" s="21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819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826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816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824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213" t="s">
        <v>825</v>
      </c>
      <c r="B766" s="21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824</v>
      </c>
      <c r="C767" s="5"/>
      <c r="D767" s="5">
        <f>C767</f>
        <v>0</v>
      </c>
      <c r="E767" s="5">
        <f>D767</f>
        <v>0</v>
      </c>
    </row>
    <row r="768" spans="1:5" hidden="1" outlineLevel="1">
      <c r="A768" s="213" t="s">
        <v>823</v>
      </c>
      <c r="B768" s="21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819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822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821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213" t="s">
        <v>820</v>
      </c>
      <c r="B772" s="21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819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818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817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816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815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213" t="s">
        <v>814</v>
      </c>
      <c r="B778" s="21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813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25" workbookViewId="0">
      <selection activeCell="H44" sqref="H44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41" t="s">
        <v>897</v>
      </c>
      <c r="B1" s="241" t="s">
        <v>898</v>
      </c>
      <c r="C1" s="241" t="s">
        <v>899</v>
      </c>
      <c r="D1" s="244" t="s">
        <v>610</v>
      </c>
      <c r="E1" s="245"/>
      <c r="F1" s="245"/>
      <c r="G1" s="245"/>
      <c r="H1" s="245"/>
      <c r="I1" s="246"/>
    </row>
    <row r="2" spans="1:9">
      <c r="A2" s="242"/>
      <c r="B2" s="242"/>
      <c r="C2" s="242"/>
      <c r="D2" s="241" t="s">
        <v>622</v>
      </c>
      <c r="E2" s="241" t="s">
        <v>623</v>
      </c>
      <c r="F2" s="247" t="s">
        <v>900</v>
      </c>
      <c r="G2" s="247" t="s">
        <v>901</v>
      </c>
      <c r="H2" s="249" t="s">
        <v>902</v>
      </c>
      <c r="I2" s="250"/>
    </row>
    <row r="3" spans="1:9">
      <c r="A3" s="243"/>
      <c r="B3" s="243"/>
      <c r="C3" s="243"/>
      <c r="D3" s="243"/>
      <c r="E3" s="243"/>
      <c r="F3" s="248"/>
      <c r="G3" s="248"/>
      <c r="H3" s="140" t="s">
        <v>903</v>
      </c>
      <c r="I3" s="141" t="s">
        <v>904</v>
      </c>
    </row>
    <row r="4" spans="1:9">
      <c r="A4" s="142" t="s">
        <v>905</v>
      </c>
      <c r="B4" s="142"/>
      <c r="C4" s="142">
        <f t="shared" ref="C4:I4" si="0">C5+C10+C13+C16+C19+C22+C25</f>
        <v>1956460528017.4795</v>
      </c>
      <c r="D4" s="142">
        <f t="shared" si="0"/>
        <v>80000000</v>
      </c>
      <c r="E4" s="142">
        <f t="shared" si="0"/>
        <v>45000000</v>
      </c>
      <c r="F4" s="142">
        <f t="shared" si="0"/>
        <v>0</v>
      </c>
      <c r="G4" s="142">
        <f t="shared" si="0"/>
        <v>63000000</v>
      </c>
      <c r="H4" s="142">
        <f t="shared" si="0"/>
        <v>0</v>
      </c>
      <c r="I4" s="142">
        <f t="shared" si="0"/>
        <v>0</v>
      </c>
    </row>
    <row r="5" spans="1:9">
      <c r="A5" s="143" t="s">
        <v>906</v>
      </c>
      <c r="B5" s="144"/>
      <c r="C5" s="144">
        <f t="shared" ref="C5:I5" si="1">SUM(C6:C9)</f>
        <v>188000000</v>
      </c>
      <c r="D5" s="144">
        <f t="shared" si="1"/>
        <v>80000000</v>
      </c>
      <c r="E5" s="144">
        <f t="shared" si="1"/>
        <v>45000000</v>
      </c>
      <c r="F5" s="144">
        <f t="shared" si="1"/>
        <v>0</v>
      </c>
      <c r="G5" s="144">
        <f t="shared" si="1"/>
        <v>63000000</v>
      </c>
      <c r="H5" s="144">
        <f t="shared" si="1"/>
        <v>0</v>
      </c>
      <c r="I5" s="144">
        <f t="shared" si="1"/>
        <v>0</v>
      </c>
    </row>
    <row r="6" spans="1:9">
      <c r="A6" s="10" t="s">
        <v>1069</v>
      </c>
      <c r="B6" s="10">
        <v>2016</v>
      </c>
      <c r="C6" s="209">
        <v>5000000</v>
      </c>
      <c r="D6" s="209">
        <v>5000000</v>
      </c>
      <c r="E6" s="10"/>
      <c r="F6" s="10"/>
      <c r="G6" s="10"/>
      <c r="H6" s="10"/>
      <c r="I6" s="10"/>
    </row>
    <row r="7" spans="1:9">
      <c r="A7" s="10" t="s">
        <v>1070</v>
      </c>
      <c r="B7" s="10">
        <v>2016</v>
      </c>
      <c r="C7" s="10">
        <v>178000000</v>
      </c>
      <c r="D7" s="209">
        <v>70000000</v>
      </c>
      <c r="E7" s="209">
        <v>45000000</v>
      </c>
      <c r="F7" s="10"/>
      <c r="G7" s="209">
        <v>63000000</v>
      </c>
      <c r="H7" s="10"/>
      <c r="I7" s="10"/>
    </row>
    <row r="8" spans="1:9">
      <c r="A8" s="10" t="s">
        <v>916</v>
      </c>
      <c r="B8" s="10">
        <v>2016</v>
      </c>
      <c r="C8" s="209">
        <v>5000000</v>
      </c>
      <c r="D8" s="209">
        <v>5000000</v>
      </c>
      <c r="E8" s="10"/>
      <c r="F8" s="10"/>
      <c r="G8" s="10"/>
      <c r="H8" s="10"/>
      <c r="I8" s="10"/>
    </row>
    <row r="9" spans="1:9">
      <c r="A9" s="10"/>
      <c r="B9" s="10"/>
      <c r="C9" s="10">
        <f t="shared" ref="C9" si="2">SUM(D9:G9)</f>
        <v>0</v>
      </c>
      <c r="D9" s="10"/>
      <c r="E9" s="10"/>
      <c r="F9" s="10"/>
      <c r="G9" s="10"/>
      <c r="H9" s="10"/>
      <c r="I9" s="10"/>
    </row>
    <row r="10" spans="1:9">
      <c r="A10" s="143" t="s">
        <v>907</v>
      </c>
      <c r="B10" s="143"/>
      <c r="C10" s="143">
        <f t="shared" ref="C10:I10" si="3">SUM(C11:C12)</f>
        <v>1494717964618.2397</v>
      </c>
      <c r="D10" s="143">
        <f t="shared" si="3"/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ref="C11" si="4">SUM(C12:C13)</f>
        <v>923786505611.25977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5">SUM(C13:C14)</f>
        <v>570931459006.97986</v>
      </c>
      <c r="D12" s="10"/>
      <c r="E12" s="10"/>
      <c r="F12" s="10"/>
      <c r="G12" s="10"/>
      <c r="H12" s="10"/>
      <c r="I12" s="10"/>
    </row>
    <row r="13" spans="1:9">
      <c r="A13" s="143" t="s">
        <v>908</v>
      </c>
      <c r="B13" s="143"/>
      <c r="C13" s="143">
        <f t="shared" ref="C13" si="6">SUM(C14:C15)</f>
        <v>352855046604.27991</v>
      </c>
      <c r="D13" s="143">
        <f t="shared" ref="D13:I13" si="7">SUM(D14:D15)</f>
        <v>0</v>
      </c>
      <c r="E13" s="143">
        <f t="shared" si="7"/>
        <v>0</v>
      </c>
      <c r="F13" s="143">
        <f t="shared" si="7"/>
        <v>0</v>
      </c>
      <c r="G13" s="143">
        <f t="shared" si="7"/>
        <v>0</v>
      </c>
      <c r="H13" s="143">
        <f t="shared" si="7"/>
        <v>0</v>
      </c>
      <c r="I13" s="143">
        <f t="shared" si="7"/>
        <v>0</v>
      </c>
    </row>
    <row r="14" spans="1:9">
      <c r="A14" s="10"/>
      <c r="B14" s="10"/>
      <c r="C14" s="10">
        <f t="shared" ref="C14" si="8">SUM(C15:C16)</f>
        <v>218076412402.69995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9">SUM(C16:C17)</f>
        <v>134778634201.57997</v>
      </c>
      <c r="D15" s="10"/>
      <c r="E15" s="10"/>
      <c r="F15" s="10"/>
      <c r="G15" s="10"/>
      <c r="H15" s="10"/>
      <c r="I15" s="10"/>
    </row>
    <row r="16" spans="1:9">
      <c r="A16" s="143" t="s">
        <v>909</v>
      </c>
      <c r="B16" s="143"/>
      <c r="C16" s="143">
        <f t="shared" ref="C16" si="10">SUM(C17:C18)</f>
        <v>83297778201.11998</v>
      </c>
      <c r="D16" s="143">
        <f t="shared" ref="D16:I16" si="11">SUM(D17:D18)</f>
        <v>0</v>
      </c>
      <c r="E16" s="143">
        <f t="shared" si="11"/>
        <v>0</v>
      </c>
      <c r="F16" s="143">
        <f t="shared" si="11"/>
        <v>0</v>
      </c>
      <c r="G16" s="143">
        <f t="shared" si="11"/>
        <v>0</v>
      </c>
      <c r="H16" s="143">
        <f t="shared" si="11"/>
        <v>0</v>
      </c>
      <c r="I16" s="143">
        <f t="shared" si="11"/>
        <v>0</v>
      </c>
    </row>
    <row r="17" spans="1:9">
      <c r="A17" s="10"/>
      <c r="B17" s="10"/>
      <c r="C17" s="10">
        <f t="shared" ref="C17" si="12">SUM(C18:C19)</f>
        <v>51480856000.459991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ref="C18" si="13">SUM(C19:C20)</f>
        <v>31816922200.659992</v>
      </c>
      <c r="D18" s="10"/>
      <c r="E18" s="10"/>
      <c r="F18" s="10"/>
      <c r="G18" s="10"/>
      <c r="H18" s="10"/>
      <c r="I18" s="10"/>
    </row>
    <row r="19" spans="1:9">
      <c r="A19" s="143" t="s">
        <v>910</v>
      </c>
      <c r="B19" s="143"/>
      <c r="C19" s="143">
        <f t="shared" ref="C19" si="14">SUM(C20:C21)</f>
        <v>19663933799.799995</v>
      </c>
      <c r="D19" s="143">
        <f t="shared" ref="D19:I19" si="15">SUM(D20:D21)</f>
        <v>0</v>
      </c>
      <c r="E19" s="143">
        <f t="shared" si="15"/>
        <v>0</v>
      </c>
      <c r="F19" s="143">
        <f t="shared" si="15"/>
        <v>0</v>
      </c>
      <c r="G19" s="143">
        <f t="shared" si="15"/>
        <v>0</v>
      </c>
      <c r="H19" s="143">
        <f t="shared" si="15"/>
        <v>0</v>
      </c>
      <c r="I19" s="143">
        <f t="shared" si="15"/>
        <v>0</v>
      </c>
    </row>
    <row r="20" spans="1:9">
      <c r="A20" s="10"/>
      <c r="B20" s="10"/>
      <c r="C20" s="10">
        <f t="shared" ref="C20" si="16">SUM(C21:C22)</f>
        <v>12152988400.859997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17">SUM(C22:C23)</f>
        <v>7510945398.9399986</v>
      </c>
      <c r="D21" s="10"/>
      <c r="E21" s="10"/>
      <c r="F21" s="10"/>
      <c r="G21" s="10"/>
      <c r="H21" s="10"/>
      <c r="I21" s="10"/>
    </row>
    <row r="22" spans="1:9">
      <c r="A22" s="143" t="s">
        <v>911</v>
      </c>
      <c r="B22" s="143"/>
      <c r="C22" s="143">
        <f t="shared" ref="C22" si="18">SUM(C23:C24)</f>
        <v>4642043001.9199991</v>
      </c>
      <c r="D22" s="143">
        <f t="shared" ref="D22:I22" si="19">SUM(D23:D24)</f>
        <v>0</v>
      </c>
      <c r="E22" s="143">
        <f t="shared" si="19"/>
        <v>0</v>
      </c>
      <c r="F22" s="143">
        <f t="shared" si="19"/>
        <v>0</v>
      </c>
      <c r="G22" s="143">
        <f t="shared" si="19"/>
        <v>0</v>
      </c>
      <c r="H22" s="143">
        <f t="shared" si="19"/>
        <v>0</v>
      </c>
      <c r="I22" s="143">
        <f t="shared" si="19"/>
        <v>0</v>
      </c>
    </row>
    <row r="23" spans="1:9">
      <c r="A23" s="10"/>
      <c r="B23" s="10"/>
      <c r="C23" s="10">
        <f t="shared" ref="C23" si="20">SUM(C24:C25)</f>
        <v>2868902397.0199995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21">SUM(C25:C26)</f>
        <v>1773140604.8999996</v>
      </c>
      <c r="D24" s="10"/>
      <c r="E24" s="10"/>
      <c r="F24" s="10"/>
      <c r="G24" s="10"/>
      <c r="H24" s="10"/>
      <c r="I24" s="10"/>
    </row>
    <row r="25" spans="1:9">
      <c r="A25" s="143" t="s">
        <v>912</v>
      </c>
      <c r="B25" s="143"/>
      <c r="C25" s="143">
        <f t="shared" ref="C25" si="22">SUM(C26:C27)</f>
        <v>1095761792.1199999</v>
      </c>
      <c r="D25" s="143">
        <f t="shared" ref="D25:I25" si="23">D26+D29</f>
        <v>0</v>
      </c>
      <c r="E25" s="143">
        <f t="shared" si="23"/>
        <v>0</v>
      </c>
      <c r="F25" s="143">
        <f t="shared" si="23"/>
        <v>0</v>
      </c>
      <c r="G25" s="143">
        <f t="shared" si="23"/>
        <v>0</v>
      </c>
      <c r="H25" s="143">
        <f t="shared" si="23"/>
        <v>0</v>
      </c>
      <c r="I25" s="143">
        <f t="shared" si="23"/>
        <v>0</v>
      </c>
    </row>
    <row r="26" spans="1:9">
      <c r="A26" s="145" t="s">
        <v>913</v>
      </c>
      <c r="B26" s="145"/>
      <c r="C26" s="145">
        <f t="shared" ref="C26" si="24">SUM(C27:C28)</f>
        <v>677378812.77999985</v>
      </c>
      <c r="D26" s="145">
        <f t="shared" ref="D26:I26" si="25">SUM(D27:D28)</f>
        <v>0</v>
      </c>
      <c r="E26" s="145">
        <f t="shared" si="25"/>
        <v>0</v>
      </c>
      <c r="F26" s="145">
        <f t="shared" si="25"/>
        <v>0</v>
      </c>
      <c r="G26" s="145">
        <f t="shared" si="25"/>
        <v>0</v>
      </c>
      <c r="H26" s="145">
        <f t="shared" si="25"/>
        <v>0</v>
      </c>
      <c r="I26" s="145">
        <f t="shared" si="25"/>
        <v>0</v>
      </c>
    </row>
    <row r="27" spans="1:9">
      <c r="A27" s="10"/>
      <c r="B27" s="10"/>
      <c r="C27" s="10">
        <f t="shared" ref="C27" si="26">SUM(C28:C29)</f>
        <v>418382979.33999991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27">SUM(C29:C30)</f>
        <v>258995833.43999997</v>
      </c>
      <c r="D28" s="10"/>
      <c r="E28" s="10"/>
      <c r="F28" s="10"/>
      <c r="G28" s="10"/>
      <c r="H28" s="10"/>
      <c r="I28" s="10"/>
    </row>
    <row r="29" spans="1:9">
      <c r="A29" s="145" t="s">
        <v>914</v>
      </c>
      <c r="B29" s="145"/>
      <c r="C29" s="145">
        <f t="shared" ref="C29" si="28">SUM(C30:C31)</f>
        <v>159387145.89999998</v>
      </c>
      <c r="D29" s="145">
        <f t="shared" ref="D29:I29" si="29">SUM(D30:D31)</f>
        <v>0</v>
      </c>
      <c r="E29" s="145">
        <f t="shared" si="29"/>
        <v>0</v>
      </c>
      <c r="F29" s="145">
        <f t="shared" si="29"/>
        <v>0</v>
      </c>
      <c r="G29" s="145">
        <f t="shared" si="29"/>
        <v>0</v>
      </c>
      <c r="H29" s="145">
        <f t="shared" si="29"/>
        <v>0</v>
      </c>
      <c r="I29" s="145">
        <f t="shared" si="29"/>
        <v>0</v>
      </c>
    </row>
    <row r="30" spans="1:9">
      <c r="A30" s="10"/>
      <c r="B30" s="10"/>
      <c r="C30" s="10">
        <f t="shared" ref="C30" si="30">SUM(C31:C32)</f>
        <v>99608687.539999992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31">SUM(C32:C33)</f>
        <v>59778458.359999999</v>
      </c>
      <c r="D31" s="10"/>
      <c r="E31" s="10"/>
      <c r="F31" s="10"/>
      <c r="G31" s="10"/>
      <c r="H31" s="10"/>
      <c r="I31" s="10"/>
    </row>
    <row r="32" spans="1:9">
      <c r="A32" s="146" t="s">
        <v>915</v>
      </c>
      <c r="B32" s="146"/>
      <c r="C32" s="146">
        <f t="shared" ref="C32" si="32">SUM(C33:C34)</f>
        <v>39830229.18</v>
      </c>
      <c r="D32" s="146">
        <f t="shared" ref="D32:I32" si="33">D33+D48+D51+D54+D57+D60+D63+D70+D73</f>
        <v>76274794.342999995</v>
      </c>
      <c r="E32" s="146">
        <f t="shared" si="33"/>
        <v>213378000</v>
      </c>
      <c r="F32" s="146">
        <f t="shared" si="33"/>
        <v>64105597.920000002</v>
      </c>
      <c r="G32" s="146">
        <f t="shared" si="33"/>
        <v>0</v>
      </c>
      <c r="H32" s="146">
        <f t="shared" si="33"/>
        <v>15109998.351000002</v>
      </c>
      <c r="I32" s="146">
        <f t="shared" si="33"/>
        <v>0</v>
      </c>
    </row>
    <row r="33" spans="1:9">
      <c r="A33" s="143" t="s">
        <v>906</v>
      </c>
      <c r="B33" s="143"/>
      <c r="C33" s="143">
        <f t="shared" ref="C33" si="34">SUM(C34:C35)</f>
        <v>19948229.18</v>
      </c>
      <c r="D33" s="143">
        <f t="shared" ref="D33:I33" si="35">SUM(D34:D47)</f>
        <v>76274794.342999995</v>
      </c>
      <c r="E33" s="143">
        <f t="shared" si="35"/>
        <v>213378000</v>
      </c>
      <c r="F33" s="143">
        <f t="shared" si="35"/>
        <v>64105597.920000002</v>
      </c>
      <c r="G33" s="143">
        <f t="shared" si="35"/>
        <v>0</v>
      </c>
      <c r="H33" s="143">
        <f t="shared" si="35"/>
        <v>15109998.351000002</v>
      </c>
      <c r="I33" s="143">
        <f t="shared" si="35"/>
        <v>0</v>
      </c>
    </row>
    <row r="34" spans="1:9">
      <c r="A34" s="10" t="s">
        <v>644</v>
      </c>
      <c r="B34" s="10">
        <v>2014</v>
      </c>
      <c r="C34" s="209">
        <v>19882000</v>
      </c>
      <c r="D34" s="209">
        <v>6200000</v>
      </c>
      <c r="E34" s="209">
        <v>13682000</v>
      </c>
      <c r="F34" s="10"/>
      <c r="G34" s="10"/>
      <c r="H34" s="10"/>
      <c r="I34" s="10"/>
    </row>
    <row r="35" spans="1:9">
      <c r="A35" s="10" t="s">
        <v>73</v>
      </c>
      <c r="B35" s="10">
        <v>2013</v>
      </c>
      <c r="C35" s="212">
        <v>66229.179999999993</v>
      </c>
      <c r="D35" s="212">
        <v>24229.18</v>
      </c>
      <c r="E35" s="209">
        <v>22200000</v>
      </c>
      <c r="F35" s="209">
        <v>19800000</v>
      </c>
      <c r="G35" s="10"/>
      <c r="H35" s="10"/>
      <c r="I35" s="10"/>
    </row>
    <row r="36" spans="1:9">
      <c r="A36" s="10" t="s">
        <v>1071</v>
      </c>
      <c r="B36" s="10">
        <v>2013</v>
      </c>
      <c r="C36" s="212">
        <v>205597.92</v>
      </c>
      <c r="D36" s="10"/>
      <c r="E36" s="10"/>
      <c r="F36" s="212">
        <v>205597.92</v>
      </c>
      <c r="G36" s="10"/>
      <c r="H36" s="10"/>
      <c r="I36" s="10"/>
    </row>
    <row r="37" spans="1:9">
      <c r="A37" s="10" t="s">
        <v>1043</v>
      </c>
      <c r="B37" s="10">
        <v>2013</v>
      </c>
      <c r="C37" s="212">
        <v>72966.716</v>
      </c>
      <c r="D37" s="212">
        <v>2966.7159999999999</v>
      </c>
      <c r="E37" s="209">
        <v>25900000</v>
      </c>
      <c r="F37" s="209">
        <v>44100000</v>
      </c>
      <c r="G37" s="10"/>
      <c r="H37" s="10"/>
      <c r="I37" s="10"/>
    </row>
    <row r="38" spans="1:9">
      <c r="A38" s="10" t="s">
        <v>1072</v>
      </c>
      <c r="B38" s="10">
        <v>2014</v>
      </c>
      <c r="C38" s="212">
        <v>89598.447</v>
      </c>
      <c r="D38" s="212">
        <v>47598.447</v>
      </c>
      <c r="E38" s="209">
        <v>42000000</v>
      </c>
      <c r="F38" s="10"/>
      <c r="G38" s="10"/>
      <c r="H38" s="10"/>
      <c r="I38" s="10"/>
    </row>
    <row r="39" spans="1:9">
      <c r="A39" s="10" t="s">
        <v>1073</v>
      </c>
      <c r="B39" s="10">
        <v>2015</v>
      </c>
      <c r="C39" s="209">
        <v>179596000</v>
      </c>
      <c r="D39" s="209">
        <v>70000000</v>
      </c>
      <c r="E39" s="209">
        <v>109596000</v>
      </c>
      <c r="F39" s="10"/>
      <c r="G39" s="10"/>
      <c r="H39" s="10"/>
      <c r="I39" s="10"/>
    </row>
    <row r="40" spans="1:9">
      <c r="A40" s="10" t="s">
        <v>1041</v>
      </c>
      <c r="B40" s="10">
        <v>2009</v>
      </c>
      <c r="C40" s="209">
        <v>15000000</v>
      </c>
      <c r="D40" s="10"/>
      <c r="E40" s="10"/>
      <c r="F40" s="10"/>
      <c r="G40" s="10"/>
      <c r="H40" s="209">
        <v>15000000</v>
      </c>
      <c r="I40" s="10"/>
    </row>
    <row r="41" spans="1:9">
      <c r="A41" s="10" t="s">
        <v>1074</v>
      </c>
      <c r="B41" s="10"/>
      <c r="C41" s="10">
        <f t="shared" ref="C41" si="36">SUM(C42:C43)</f>
        <v>0</v>
      </c>
      <c r="D41" s="10"/>
      <c r="E41" s="10"/>
      <c r="F41" s="10"/>
      <c r="G41" s="10"/>
      <c r="H41" s="209">
        <v>4965.8</v>
      </c>
      <c r="I41" s="10"/>
    </row>
    <row r="42" spans="1:9">
      <c r="A42" s="10" t="s">
        <v>1075</v>
      </c>
      <c r="B42" s="10"/>
      <c r="C42" s="10">
        <f t="shared" ref="C42" si="37">SUM(C43:C44)</f>
        <v>0</v>
      </c>
      <c r="D42" s="10"/>
      <c r="E42" s="10"/>
      <c r="F42" s="10"/>
      <c r="G42" s="10"/>
      <c r="H42" s="212">
        <v>5032.5510000000004</v>
      </c>
      <c r="I42" s="10"/>
    </row>
    <row r="43" spans="1:9">
      <c r="A43" s="10" t="s">
        <v>1076</v>
      </c>
      <c r="B43" s="10"/>
      <c r="C43" s="10">
        <f t="shared" ref="C43" si="38">SUM(C44:C45)</f>
        <v>0</v>
      </c>
      <c r="D43" s="10"/>
      <c r="E43" s="10"/>
      <c r="F43" s="10"/>
      <c r="G43" s="10"/>
      <c r="H43" s="209">
        <v>100000</v>
      </c>
      <c r="I43" s="10"/>
    </row>
    <row r="44" spans="1:9">
      <c r="A44" s="10"/>
      <c r="B44" s="10"/>
      <c r="C44" s="10">
        <f t="shared" ref="C44" si="39">SUM(C45:C46)</f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ref="C45" si="40">SUM(C46:C47)</f>
        <v>0</v>
      </c>
      <c r="D45" s="10"/>
      <c r="E45" s="10"/>
      <c r="F45" s="10"/>
      <c r="G45" s="10"/>
      <c r="H45" s="10"/>
      <c r="I45" s="10"/>
    </row>
    <row r="46" spans="1:9">
      <c r="A46" s="147"/>
      <c r="B46" s="147"/>
      <c r="C46" s="147">
        <f t="shared" ref="C46" si="41">SUM(C47:C48)</f>
        <v>0</v>
      </c>
      <c r="D46" s="147"/>
      <c r="E46" s="147"/>
      <c r="F46" s="147"/>
      <c r="G46" s="147"/>
      <c r="H46" s="147"/>
      <c r="I46" s="147"/>
    </row>
    <row r="47" spans="1:9">
      <c r="A47" s="10"/>
      <c r="B47" s="10"/>
      <c r="C47" s="10">
        <f t="shared" ref="C47" si="42">SUM(C48:C49)</f>
        <v>0</v>
      </c>
      <c r="D47" s="10"/>
      <c r="E47" s="10"/>
      <c r="F47" s="10"/>
      <c r="G47" s="10"/>
      <c r="H47" s="10"/>
      <c r="I47" s="10"/>
    </row>
    <row r="48" spans="1:9">
      <c r="A48" s="143" t="s">
        <v>907</v>
      </c>
      <c r="B48" s="143"/>
      <c r="C48" s="143">
        <f t="shared" ref="C48" si="43">SUM(C49:C50)</f>
        <v>0</v>
      </c>
      <c r="D48" s="143">
        <f t="shared" ref="D48:I48" si="44">SUM(D49:D50)</f>
        <v>0</v>
      </c>
      <c r="E48" s="143">
        <f t="shared" si="44"/>
        <v>0</v>
      </c>
      <c r="F48" s="143">
        <f t="shared" si="44"/>
        <v>0</v>
      </c>
      <c r="G48" s="143">
        <f t="shared" si="44"/>
        <v>0</v>
      </c>
      <c r="H48" s="143">
        <f t="shared" si="44"/>
        <v>0</v>
      </c>
      <c r="I48" s="143">
        <f t="shared" si="44"/>
        <v>0</v>
      </c>
    </row>
    <row r="49" spans="1:9">
      <c r="A49" s="10"/>
      <c r="B49" s="10"/>
      <c r="C49" s="10">
        <f t="shared" ref="C49" si="45">SUM(C50:C51)</f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ref="C50" si="46">SUM(C51:C52)</f>
        <v>0</v>
      </c>
      <c r="D50" s="10"/>
      <c r="E50" s="10"/>
      <c r="F50" s="10"/>
      <c r="G50" s="10"/>
      <c r="H50" s="10"/>
      <c r="I50" s="10"/>
    </row>
    <row r="51" spans="1:9">
      <c r="A51" s="143" t="s">
        <v>908</v>
      </c>
      <c r="B51" s="143"/>
      <c r="C51" s="143">
        <f t="shared" ref="C51" si="47">SUM(C52:C53)</f>
        <v>0</v>
      </c>
      <c r="D51" s="143">
        <f t="shared" ref="D51:I51" si="48">SUM(D52:D53)</f>
        <v>0</v>
      </c>
      <c r="E51" s="143">
        <f t="shared" si="48"/>
        <v>0</v>
      </c>
      <c r="F51" s="143">
        <f t="shared" si="48"/>
        <v>0</v>
      </c>
      <c r="G51" s="143">
        <f t="shared" si="48"/>
        <v>0</v>
      </c>
      <c r="H51" s="143">
        <f t="shared" si="48"/>
        <v>0</v>
      </c>
      <c r="I51" s="143">
        <f t="shared" si="48"/>
        <v>0</v>
      </c>
    </row>
    <row r="52" spans="1:9">
      <c r="A52" s="10"/>
      <c r="B52" s="10"/>
      <c r="C52" s="10">
        <f t="shared" ref="C52" si="49">SUM(C53:C54)</f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50">SUM(C54:C55)</f>
        <v>0</v>
      </c>
      <c r="D53" s="10"/>
      <c r="E53" s="10"/>
      <c r="F53" s="10"/>
      <c r="G53" s="10"/>
      <c r="H53" s="10"/>
      <c r="I53" s="10"/>
    </row>
    <row r="54" spans="1:9">
      <c r="A54" s="143" t="s">
        <v>909</v>
      </c>
      <c r="B54" s="143"/>
      <c r="C54" s="143">
        <f t="shared" ref="C54" si="51">SUM(C55:C56)</f>
        <v>0</v>
      </c>
      <c r="D54" s="143">
        <f t="shared" ref="D54:I54" si="52">SUM(D55:D56)</f>
        <v>0</v>
      </c>
      <c r="E54" s="143">
        <f t="shared" si="52"/>
        <v>0</v>
      </c>
      <c r="F54" s="143">
        <f t="shared" si="52"/>
        <v>0</v>
      </c>
      <c r="G54" s="143">
        <f t="shared" si="52"/>
        <v>0</v>
      </c>
      <c r="H54" s="143">
        <f t="shared" si="52"/>
        <v>0</v>
      </c>
      <c r="I54" s="143">
        <f t="shared" si="52"/>
        <v>0</v>
      </c>
    </row>
    <row r="55" spans="1:9">
      <c r="A55" s="10"/>
      <c r="B55" s="10"/>
      <c r="C55" s="10">
        <f t="shared" ref="C55" si="53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54">SUM(C57:C58)</f>
        <v>0</v>
      </c>
      <c r="D56" s="10"/>
      <c r="E56" s="10"/>
      <c r="F56" s="10"/>
      <c r="G56" s="10"/>
      <c r="H56" s="10"/>
      <c r="I56" s="10"/>
    </row>
    <row r="57" spans="1:9">
      <c r="A57" s="143" t="s">
        <v>910</v>
      </c>
      <c r="B57" s="143"/>
      <c r="C57" s="143">
        <f t="shared" ref="C57" si="55">SUM(C58:C59)</f>
        <v>0</v>
      </c>
      <c r="D57" s="143">
        <f t="shared" ref="D57:I57" si="56">SUM(D58:D59)</f>
        <v>0</v>
      </c>
      <c r="E57" s="143">
        <f t="shared" si="56"/>
        <v>0</v>
      </c>
      <c r="F57" s="143">
        <f t="shared" si="56"/>
        <v>0</v>
      </c>
      <c r="G57" s="143">
        <f t="shared" si="56"/>
        <v>0</v>
      </c>
      <c r="H57" s="143">
        <f t="shared" si="56"/>
        <v>0</v>
      </c>
      <c r="I57" s="143">
        <f t="shared" si="56"/>
        <v>0</v>
      </c>
    </row>
    <row r="58" spans="1:9">
      <c r="A58" s="10"/>
      <c r="B58" s="10"/>
      <c r="C58" s="10">
        <f t="shared" ref="C58" si="57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58">SUM(C60:C61)</f>
        <v>0</v>
      </c>
      <c r="D59" s="10"/>
      <c r="E59" s="10"/>
      <c r="F59" s="10"/>
      <c r="G59" s="10"/>
      <c r="H59" s="10"/>
      <c r="I59" s="10"/>
    </row>
    <row r="60" spans="1:9">
      <c r="A60" s="143" t="s">
        <v>911</v>
      </c>
      <c r="B60" s="143"/>
      <c r="C60" s="143">
        <f t="shared" ref="C60" si="59">SUM(C61:C62)</f>
        <v>0</v>
      </c>
      <c r="D60" s="143">
        <f t="shared" ref="D60:H60" si="60">SUM(D61:D62)</f>
        <v>0</v>
      </c>
      <c r="E60" s="143">
        <f t="shared" si="60"/>
        <v>0</v>
      </c>
      <c r="F60" s="143">
        <f t="shared" si="60"/>
        <v>0</v>
      </c>
      <c r="G60" s="143">
        <f t="shared" si="60"/>
        <v>0</v>
      </c>
      <c r="H60" s="143">
        <f t="shared" si="60"/>
        <v>0</v>
      </c>
      <c r="I60" s="143"/>
    </row>
    <row r="61" spans="1:9">
      <c r="A61" s="10"/>
      <c r="B61" s="10"/>
      <c r="C61" s="10">
        <f t="shared" ref="C61" si="61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62">SUM(C63:C64)</f>
        <v>0</v>
      </c>
      <c r="D62" s="10"/>
      <c r="E62" s="10"/>
      <c r="F62" s="10"/>
      <c r="G62" s="10"/>
      <c r="H62" s="10"/>
      <c r="I62" s="10"/>
    </row>
    <row r="63" spans="1:9">
      <c r="A63" s="143" t="s">
        <v>912</v>
      </c>
      <c r="B63" s="143"/>
      <c r="C63" s="143">
        <f t="shared" ref="C63" si="63">SUM(C64:C65)</f>
        <v>0</v>
      </c>
      <c r="D63" s="143">
        <f t="shared" ref="D63:I63" si="64">D64+D67</f>
        <v>0</v>
      </c>
      <c r="E63" s="143">
        <f t="shared" si="64"/>
        <v>0</v>
      </c>
      <c r="F63" s="143">
        <f t="shared" si="64"/>
        <v>0</v>
      </c>
      <c r="G63" s="143">
        <f t="shared" si="64"/>
        <v>0</v>
      </c>
      <c r="H63" s="143">
        <f t="shared" si="64"/>
        <v>0</v>
      </c>
      <c r="I63" s="143">
        <f t="shared" si="64"/>
        <v>0</v>
      </c>
    </row>
    <row r="64" spans="1:9">
      <c r="A64" s="145" t="s">
        <v>913</v>
      </c>
      <c r="B64" s="145"/>
      <c r="C64" s="145">
        <f t="shared" ref="C64" si="65">SUM(C65:C66)</f>
        <v>0</v>
      </c>
      <c r="D64" s="145">
        <f t="shared" ref="D64:I64" si="66">SUM(D65:D66)</f>
        <v>0</v>
      </c>
      <c r="E64" s="145">
        <f t="shared" si="66"/>
        <v>0</v>
      </c>
      <c r="F64" s="145">
        <f t="shared" si="66"/>
        <v>0</v>
      </c>
      <c r="G64" s="145">
        <f t="shared" si="66"/>
        <v>0</v>
      </c>
      <c r="H64" s="145">
        <f t="shared" si="66"/>
        <v>0</v>
      </c>
      <c r="I64" s="145">
        <f t="shared" si="66"/>
        <v>0</v>
      </c>
    </row>
    <row r="65" spans="1:9">
      <c r="A65" s="10"/>
      <c r="B65" s="10"/>
      <c r="C65" s="10">
        <f t="shared" ref="C65" si="67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68">SUM(C67:C68)</f>
        <v>0</v>
      </c>
      <c r="D66" s="10"/>
      <c r="E66" s="10"/>
      <c r="F66" s="10"/>
      <c r="G66" s="10"/>
      <c r="H66" s="10"/>
      <c r="I66" s="10"/>
    </row>
    <row r="67" spans="1:9">
      <c r="A67" s="145" t="s">
        <v>914</v>
      </c>
      <c r="B67" s="145"/>
      <c r="C67" s="145">
        <f t="shared" ref="C67" si="69">SUM(C68:C69)</f>
        <v>0</v>
      </c>
      <c r="D67" s="145">
        <f t="shared" ref="D67:I67" si="70">SUM(D68:D69)</f>
        <v>0</v>
      </c>
      <c r="E67" s="145">
        <f t="shared" si="70"/>
        <v>0</v>
      </c>
      <c r="F67" s="145">
        <f t="shared" si="70"/>
        <v>0</v>
      </c>
      <c r="G67" s="145">
        <f t="shared" si="70"/>
        <v>0</v>
      </c>
      <c r="H67" s="145">
        <f t="shared" si="70"/>
        <v>0</v>
      </c>
      <c r="I67" s="145">
        <f t="shared" si="70"/>
        <v>0</v>
      </c>
    </row>
    <row r="68" spans="1:9">
      <c r="A68" s="10"/>
      <c r="B68" s="10"/>
      <c r="C68" s="10">
        <f t="shared" ref="C68" si="71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72">SUM(C70:C71)</f>
        <v>0</v>
      </c>
      <c r="D69" s="10"/>
      <c r="E69" s="10"/>
      <c r="F69" s="10"/>
      <c r="G69" s="10"/>
      <c r="H69" s="10"/>
      <c r="I69" s="10"/>
    </row>
    <row r="70" spans="1:9">
      <c r="A70" s="143" t="s">
        <v>917</v>
      </c>
      <c r="B70" s="143"/>
      <c r="C70" s="143">
        <f t="shared" ref="C70" si="73">SUM(C71:C72)</f>
        <v>0</v>
      </c>
      <c r="D70" s="143">
        <f t="shared" ref="D70:I70" si="74">SUM(D71:D72)</f>
        <v>0</v>
      </c>
      <c r="E70" s="143">
        <f t="shared" si="74"/>
        <v>0</v>
      </c>
      <c r="F70" s="143">
        <f t="shared" si="74"/>
        <v>0</v>
      </c>
      <c r="G70" s="143">
        <f t="shared" si="74"/>
        <v>0</v>
      </c>
      <c r="H70" s="143">
        <f t="shared" si="74"/>
        <v>0</v>
      </c>
      <c r="I70" s="143">
        <f t="shared" si="74"/>
        <v>0</v>
      </c>
    </row>
    <row r="71" spans="1:9">
      <c r="A71" s="10"/>
      <c r="B71" s="10"/>
      <c r="C71" s="10">
        <f t="shared" ref="C71" si="75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76">SUM(C73:C74)</f>
        <v>0</v>
      </c>
      <c r="D72" s="10"/>
      <c r="E72" s="10"/>
      <c r="F72" s="10"/>
      <c r="G72" s="10"/>
      <c r="H72" s="10"/>
      <c r="I72" s="10"/>
    </row>
    <row r="73" spans="1:9">
      <c r="A73" s="143" t="s">
        <v>918</v>
      </c>
      <c r="B73" s="143"/>
      <c r="C73" s="143">
        <f t="shared" ref="C73" si="77">SUM(C74:C75)</f>
        <v>0</v>
      </c>
      <c r="D73" s="143"/>
      <c r="E73" s="143"/>
      <c r="F73" s="143"/>
      <c r="G73" s="143"/>
      <c r="H73" s="143"/>
      <c r="I73" s="143"/>
    </row>
    <row r="74" spans="1:9">
      <c r="A74" s="143" t="s">
        <v>919</v>
      </c>
      <c r="B74" s="143"/>
      <c r="C74" s="143">
        <f t="shared" ref="C74" si="78">SUM(C75:C76)</f>
        <v>0</v>
      </c>
      <c r="D74" s="143">
        <f t="shared" ref="D74:I74" si="79">D73+D70+D63+D60+D57+D54+D51+D48+D33+D25+D22+D19+D16+D13+D10+D5</f>
        <v>156274794.34299999</v>
      </c>
      <c r="E74" s="143">
        <f t="shared" si="79"/>
        <v>258378000</v>
      </c>
      <c r="F74" s="143">
        <f t="shared" si="79"/>
        <v>64105597.920000002</v>
      </c>
      <c r="G74" s="143">
        <f t="shared" si="79"/>
        <v>63000000</v>
      </c>
      <c r="H74" s="143">
        <f t="shared" si="79"/>
        <v>15109998.351000002</v>
      </c>
      <c r="I74" s="143">
        <f t="shared" si="79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1" zoomScale="90" zoomScaleNormal="90" workbookViewId="0">
      <selection activeCell="M37" sqref="M37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41" t="s">
        <v>897</v>
      </c>
      <c r="B1" s="241" t="s">
        <v>898</v>
      </c>
      <c r="C1" s="241" t="s">
        <v>899</v>
      </c>
      <c r="D1" s="244" t="s">
        <v>610</v>
      </c>
      <c r="E1" s="245"/>
      <c r="F1" s="245"/>
      <c r="G1" s="245"/>
      <c r="H1" s="245"/>
      <c r="I1" s="246"/>
    </row>
    <row r="2" spans="1:9">
      <c r="A2" s="242"/>
      <c r="B2" s="242"/>
      <c r="C2" s="242"/>
      <c r="D2" s="241" t="s">
        <v>622</v>
      </c>
      <c r="E2" s="241" t="s">
        <v>623</v>
      </c>
      <c r="F2" s="247" t="s">
        <v>900</v>
      </c>
      <c r="G2" s="247" t="s">
        <v>901</v>
      </c>
      <c r="H2" s="249" t="s">
        <v>902</v>
      </c>
      <c r="I2" s="250"/>
    </row>
    <row r="3" spans="1:9">
      <c r="A3" s="243"/>
      <c r="B3" s="243"/>
      <c r="C3" s="243"/>
      <c r="D3" s="243"/>
      <c r="E3" s="243"/>
      <c r="F3" s="248"/>
      <c r="G3" s="248"/>
      <c r="H3" s="140" t="s">
        <v>903</v>
      </c>
      <c r="I3" s="141" t="s">
        <v>904</v>
      </c>
    </row>
    <row r="4" spans="1:9">
      <c r="A4" s="142" t="s">
        <v>905</v>
      </c>
      <c r="B4" s="142"/>
      <c r="C4" s="142">
        <f t="shared" ref="C4:I4" si="0">C5+C10+C13+C16+C19+C22+C25</f>
        <v>177027</v>
      </c>
      <c r="D4" s="142">
        <f t="shared" si="0"/>
        <v>14027</v>
      </c>
      <c r="E4" s="142">
        <f t="shared" si="0"/>
        <v>100000</v>
      </c>
      <c r="F4" s="142">
        <f t="shared" si="0"/>
        <v>0</v>
      </c>
      <c r="G4" s="142">
        <f t="shared" si="0"/>
        <v>63000</v>
      </c>
      <c r="H4" s="142">
        <f t="shared" si="0"/>
        <v>0</v>
      </c>
      <c r="I4" s="142">
        <f t="shared" si="0"/>
        <v>0</v>
      </c>
    </row>
    <row r="5" spans="1:9">
      <c r="A5" s="143" t="s">
        <v>906</v>
      </c>
      <c r="B5" s="144"/>
      <c r="C5" s="144">
        <f t="shared" ref="C5:I5" si="1">SUM(C6:C9)</f>
        <v>169027</v>
      </c>
      <c r="D5" s="144">
        <f t="shared" si="1"/>
        <v>6027</v>
      </c>
      <c r="E5" s="144">
        <f t="shared" si="1"/>
        <v>100000</v>
      </c>
      <c r="F5" s="144">
        <f t="shared" si="1"/>
        <v>0</v>
      </c>
      <c r="G5" s="144">
        <f t="shared" si="1"/>
        <v>63000</v>
      </c>
      <c r="H5" s="144">
        <f t="shared" si="1"/>
        <v>0</v>
      </c>
      <c r="I5" s="144">
        <f t="shared" si="1"/>
        <v>0</v>
      </c>
    </row>
    <row r="6" spans="1:9">
      <c r="A6" s="10" t="s">
        <v>1037</v>
      </c>
      <c r="B6" s="10"/>
      <c r="C6" s="209">
        <v>5000</v>
      </c>
      <c r="D6" s="209">
        <v>5000</v>
      </c>
      <c r="E6" s="10"/>
      <c r="F6" s="10"/>
      <c r="G6" s="10"/>
      <c r="H6" s="10"/>
      <c r="I6" s="10"/>
    </row>
    <row r="7" spans="1:9">
      <c r="A7" s="10" t="s">
        <v>1038</v>
      </c>
      <c r="B7" s="10"/>
      <c r="C7" s="209">
        <v>163000</v>
      </c>
      <c r="D7" s="10"/>
      <c r="E7" s="10">
        <v>100000</v>
      </c>
      <c r="F7" s="10"/>
      <c r="G7" s="10">
        <v>63000</v>
      </c>
      <c r="H7" s="10"/>
      <c r="I7" s="10"/>
    </row>
    <row r="8" spans="1:9">
      <c r="A8" s="10" t="s">
        <v>916</v>
      </c>
      <c r="B8" s="10"/>
      <c r="C8" s="10">
        <v>1027</v>
      </c>
      <c r="D8" s="10">
        <v>1027</v>
      </c>
      <c r="E8" s="10"/>
      <c r="F8" s="10"/>
      <c r="G8" s="10"/>
      <c r="H8" s="10"/>
      <c r="I8" s="10"/>
    </row>
    <row r="9" spans="1:9">
      <c r="A9" s="10"/>
      <c r="B9" s="10"/>
      <c r="C9" s="10">
        <f t="shared" ref="C9:C70" si="2">SUM(D9:G9)</f>
        <v>0</v>
      </c>
      <c r="D9" s="10"/>
      <c r="E9" s="10"/>
      <c r="F9" s="10"/>
      <c r="G9" s="10"/>
      <c r="H9" s="10"/>
      <c r="I9" s="10"/>
    </row>
    <row r="10" spans="1:9">
      <c r="A10" s="143" t="s">
        <v>907</v>
      </c>
      <c r="B10" s="143"/>
      <c r="C10" s="143">
        <f t="shared" si="2"/>
        <v>8000</v>
      </c>
      <c r="D10" s="143">
        <f t="shared" ref="D10:I10" si="3">SUM(D11:D12)</f>
        <v>8000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 t="s">
        <v>1039</v>
      </c>
      <c r="B11" s="10"/>
      <c r="C11" s="10">
        <v>8000</v>
      </c>
      <c r="D11" s="10">
        <v>8000</v>
      </c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3" t="s">
        <v>908</v>
      </c>
      <c r="B13" s="143"/>
      <c r="C13" s="143">
        <f t="shared" si="2"/>
        <v>0</v>
      </c>
      <c r="D13" s="143">
        <f t="shared" ref="D13:I13" si="4">SUM(D14:D15)</f>
        <v>0</v>
      </c>
      <c r="E13" s="143">
        <f t="shared" si="4"/>
        <v>0</v>
      </c>
      <c r="F13" s="143">
        <f t="shared" si="4"/>
        <v>0</v>
      </c>
      <c r="G13" s="143">
        <f t="shared" si="4"/>
        <v>0</v>
      </c>
      <c r="H13" s="143">
        <f t="shared" si="4"/>
        <v>0</v>
      </c>
      <c r="I13" s="143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3" t="s">
        <v>909</v>
      </c>
      <c r="B16" s="143"/>
      <c r="C16" s="143">
        <f t="shared" si="2"/>
        <v>0</v>
      </c>
      <c r="D16" s="143">
        <f t="shared" ref="D16:I16" si="5">SUM(D17:D18)</f>
        <v>0</v>
      </c>
      <c r="E16" s="143">
        <f t="shared" si="5"/>
        <v>0</v>
      </c>
      <c r="F16" s="143">
        <f t="shared" si="5"/>
        <v>0</v>
      </c>
      <c r="G16" s="143">
        <f t="shared" si="5"/>
        <v>0</v>
      </c>
      <c r="H16" s="143">
        <f t="shared" si="5"/>
        <v>0</v>
      </c>
      <c r="I16" s="143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3" t="s">
        <v>910</v>
      </c>
      <c r="B19" s="143"/>
      <c r="C19" s="143">
        <f t="shared" si="2"/>
        <v>0</v>
      </c>
      <c r="D19" s="143">
        <f t="shared" ref="D19:I19" si="6">SUM(D20:D21)</f>
        <v>0</v>
      </c>
      <c r="E19" s="143">
        <f t="shared" si="6"/>
        <v>0</v>
      </c>
      <c r="F19" s="143">
        <f t="shared" si="6"/>
        <v>0</v>
      </c>
      <c r="G19" s="143">
        <f t="shared" si="6"/>
        <v>0</v>
      </c>
      <c r="H19" s="143">
        <f t="shared" si="6"/>
        <v>0</v>
      </c>
      <c r="I19" s="143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3" t="s">
        <v>911</v>
      </c>
      <c r="B22" s="143"/>
      <c r="C22" s="143">
        <f t="shared" si="2"/>
        <v>0</v>
      </c>
      <c r="D22" s="143">
        <f t="shared" ref="D22:I22" si="7">SUM(D23:D24)</f>
        <v>0</v>
      </c>
      <c r="E22" s="143">
        <f t="shared" si="7"/>
        <v>0</v>
      </c>
      <c r="F22" s="143">
        <f t="shared" si="7"/>
        <v>0</v>
      </c>
      <c r="G22" s="143">
        <f t="shared" si="7"/>
        <v>0</v>
      </c>
      <c r="H22" s="143">
        <f t="shared" si="7"/>
        <v>0</v>
      </c>
      <c r="I22" s="143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3" t="s">
        <v>912</v>
      </c>
      <c r="B25" s="143"/>
      <c r="C25" s="143">
        <f t="shared" si="2"/>
        <v>0</v>
      </c>
      <c r="D25" s="143">
        <f t="shared" ref="D25:I25" si="8">D26+D29</f>
        <v>0</v>
      </c>
      <c r="E25" s="143">
        <f t="shared" si="8"/>
        <v>0</v>
      </c>
      <c r="F25" s="143">
        <f t="shared" si="8"/>
        <v>0</v>
      </c>
      <c r="G25" s="143">
        <f t="shared" si="8"/>
        <v>0</v>
      </c>
      <c r="H25" s="143">
        <f t="shared" si="8"/>
        <v>0</v>
      </c>
      <c r="I25" s="143">
        <f t="shared" si="8"/>
        <v>0</v>
      </c>
    </row>
    <row r="26" spans="1:9">
      <c r="A26" s="145" t="s">
        <v>913</v>
      </c>
      <c r="B26" s="145"/>
      <c r="C26" s="145">
        <f t="shared" si="2"/>
        <v>0</v>
      </c>
      <c r="D26" s="145">
        <f t="shared" ref="D26:I26" si="9">SUM(D27:D28)</f>
        <v>0</v>
      </c>
      <c r="E26" s="145">
        <f t="shared" si="9"/>
        <v>0</v>
      </c>
      <c r="F26" s="145">
        <f t="shared" si="9"/>
        <v>0</v>
      </c>
      <c r="G26" s="145">
        <f t="shared" si="9"/>
        <v>0</v>
      </c>
      <c r="H26" s="145">
        <f t="shared" si="9"/>
        <v>0</v>
      </c>
      <c r="I26" s="145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5" t="s">
        <v>914</v>
      </c>
      <c r="B29" s="145"/>
      <c r="C29" s="145">
        <f t="shared" si="2"/>
        <v>0</v>
      </c>
      <c r="D29" s="145">
        <f t="shared" ref="D29:I29" si="10">SUM(D30:D31)</f>
        <v>0</v>
      </c>
      <c r="E29" s="145">
        <f t="shared" si="10"/>
        <v>0</v>
      </c>
      <c r="F29" s="145">
        <f t="shared" si="10"/>
        <v>0</v>
      </c>
      <c r="G29" s="145">
        <f t="shared" si="10"/>
        <v>0</v>
      </c>
      <c r="H29" s="145">
        <f t="shared" si="10"/>
        <v>0</v>
      </c>
      <c r="I29" s="145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915</v>
      </c>
      <c r="B32" s="146"/>
      <c r="C32" s="146">
        <f t="shared" si="2"/>
        <v>111265</v>
      </c>
      <c r="D32" s="146">
        <f t="shared" ref="D32:I32" si="11">D33+D48+D51+D54+D57+D60+D63+D70+D73</f>
        <v>57883</v>
      </c>
      <c r="E32" s="146">
        <f t="shared" si="11"/>
        <v>53382</v>
      </c>
      <c r="F32" s="146">
        <f t="shared" si="11"/>
        <v>0</v>
      </c>
      <c r="G32" s="146">
        <f t="shared" si="11"/>
        <v>0</v>
      </c>
      <c r="H32" s="146">
        <f t="shared" si="11"/>
        <v>15000</v>
      </c>
      <c r="I32" s="146">
        <f t="shared" si="11"/>
        <v>0</v>
      </c>
    </row>
    <row r="33" spans="1:9">
      <c r="A33" s="143" t="s">
        <v>906</v>
      </c>
      <c r="B33" s="143"/>
      <c r="C33" s="143">
        <f t="shared" si="2"/>
        <v>111265</v>
      </c>
      <c r="D33" s="143">
        <f t="shared" ref="D33:I33" si="12">SUM(D34:D47)</f>
        <v>57883</v>
      </c>
      <c r="E33" s="143">
        <f t="shared" si="12"/>
        <v>53382</v>
      </c>
      <c r="F33" s="143">
        <f t="shared" si="12"/>
        <v>0</v>
      </c>
      <c r="G33" s="143">
        <f t="shared" si="12"/>
        <v>0</v>
      </c>
      <c r="H33" s="143">
        <f t="shared" si="12"/>
        <v>15000</v>
      </c>
      <c r="I33" s="143">
        <f t="shared" si="12"/>
        <v>0</v>
      </c>
    </row>
    <row r="34" spans="1:9">
      <c r="A34" s="10" t="s">
        <v>644</v>
      </c>
      <c r="B34" s="10">
        <v>2013</v>
      </c>
      <c r="C34" s="10">
        <v>10646</v>
      </c>
      <c r="D34" s="10">
        <v>2264</v>
      </c>
      <c r="E34" s="10">
        <v>8382</v>
      </c>
      <c r="F34" s="10"/>
      <c r="G34" s="10"/>
      <c r="H34" s="10"/>
      <c r="I34" s="10"/>
    </row>
    <row r="35" spans="1:9">
      <c r="A35" s="10" t="s">
        <v>1040</v>
      </c>
      <c r="B35" s="10">
        <v>2016</v>
      </c>
      <c r="C35" s="10">
        <v>178000</v>
      </c>
      <c r="D35" s="10">
        <v>55619</v>
      </c>
      <c r="E35" s="10">
        <v>45000</v>
      </c>
      <c r="F35" s="10"/>
      <c r="G35" s="10"/>
      <c r="H35" s="10"/>
      <c r="I35" s="10"/>
    </row>
    <row r="36" spans="1:9">
      <c r="A36" s="10" t="s">
        <v>1041</v>
      </c>
      <c r="B36" s="10">
        <v>2009</v>
      </c>
      <c r="C36" s="10">
        <v>15000</v>
      </c>
      <c r="D36" s="10"/>
      <c r="E36" s="10"/>
      <c r="F36" s="10"/>
      <c r="G36" s="10"/>
      <c r="H36" s="10">
        <v>15000</v>
      </c>
      <c r="I36" s="10" t="s">
        <v>1042</v>
      </c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/>
      <c r="B46" s="147"/>
      <c r="C46" s="147">
        <f t="shared" si="2"/>
        <v>0</v>
      </c>
      <c r="D46" s="147"/>
      <c r="E46" s="147"/>
      <c r="F46" s="147"/>
      <c r="G46" s="147"/>
      <c r="H46" s="147"/>
      <c r="I46" s="147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3" t="s">
        <v>907</v>
      </c>
      <c r="B48" s="143"/>
      <c r="C48" s="143">
        <f t="shared" si="2"/>
        <v>0</v>
      </c>
      <c r="D48" s="143">
        <f t="shared" ref="D48:I48" si="13">SUM(D49:D50)</f>
        <v>0</v>
      </c>
      <c r="E48" s="143">
        <f t="shared" si="13"/>
        <v>0</v>
      </c>
      <c r="F48" s="143">
        <f t="shared" si="13"/>
        <v>0</v>
      </c>
      <c r="G48" s="143">
        <f t="shared" si="13"/>
        <v>0</v>
      </c>
      <c r="H48" s="143">
        <f t="shared" si="13"/>
        <v>0</v>
      </c>
      <c r="I48" s="143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3" t="s">
        <v>908</v>
      </c>
      <c r="B51" s="143"/>
      <c r="C51" s="143">
        <f t="shared" si="2"/>
        <v>0</v>
      </c>
      <c r="D51" s="143">
        <f t="shared" ref="D51:I51" si="14">SUM(D52:D53)</f>
        <v>0</v>
      </c>
      <c r="E51" s="143">
        <f t="shared" si="14"/>
        <v>0</v>
      </c>
      <c r="F51" s="143">
        <f t="shared" si="14"/>
        <v>0</v>
      </c>
      <c r="G51" s="143">
        <f t="shared" si="14"/>
        <v>0</v>
      </c>
      <c r="H51" s="143">
        <f t="shared" si="14"/>
        <v>0</v>
      </c>
      <c r="I51" s="143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3" t="s">
        <v>909</v>
      </c>
      <c r="B54" s="143"/>
      <c r="C54" s="143">
        <f t="shared" si="2"/>
        <v>0</v>
      </c>
      <c r="D54" s="143">
        <f t="shared" ref="D54:I54" si="15">SUM(D55:D56)</f>
        <v>0</v>
      </c>
      <c r="E54" s="143">
        <f t="shared" si="15"/>
        <v>0</v>
      </c>
      <c r="F54" s="143">
        <f t="shared" si="15"/>
        <v>0</v>
      </c>
      <c r="G54" s="143">
        <f t="shared" si="15"/>
        <v>0</v>
      </c>
      <c r="H54" s="143">
        <f t="shared" si="15"/>
        <v>0</v>
      </c>
      <c r="I54" s="143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3" t="s">
        <v>910</v>
      </c>
      <c r="B57" s="143"/>
      <c r="C57" s="143">
        <f t="shared" si="2"/>
        <v>0</v>
      </c>
      <c r="D57" s="143">
        <f t="shared" ref="D57:I57" si="16">SUM(D58:D59)</f>
        <v>0</v>
      </c>
      <c r="E57" s="143">
        <f t="shared" si="16"/>
        <v>0</v>
      </c>
      <c r="F57" s="143">
        <f t="shared" si="16"/>
        <v>0</v>
      </c>
      <c r="G57" s="143">
        <f t="shared" si="16"/>
        <v>0</v>
      </c>
      <c r="H57" s="143">
        <f t="shared" si="16"/>
        <v>0</v>
      </c>
      <c r="I57" s="143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3" t="s">
        <v>911</v>
      </c>
      <c r="B60" s="143"/>
      <c r="C60" s="143">
        <f t="shared" si="2"/>
        <v>0</v>
      </c>
      <c r="D60" s="143">
        <f t="shared" ref="D60:H60" si="17">SUM(D61:D62)</f>
        <v>0</v>
      </c>
      <c r="E60" s="143">
        <f t="shared" si="17"/>
        <v>0</v>
      </c>
      <c r="F60" s="143">
        <f t="shared" si="17"/>
        <v>0</v>
      </c>
      <c r="G60" s="143">
        <f t="shared" si="17"/>
        <v>0</v>
      </c>
      <c r="H60" s="143">
        <f t="shared" si="17"/>
        <v>0</v>
      </c>
      <c r="I60" s="143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3" t="s">
        <v>912</v>
      </c>
      <c r="B63" s="143"/>
      <c r="C63" s="143">
        <f t="shared" si="2"/>
        <v>0</v>
      </c>
      <c r="D63" s="143">
        <f t="shared" ref="D63:I63" si="18">D64+D67</f>
        <v>0</v>
      </c>
      <c r="E63" s="143">
        <f t="shared" si="18"/>
        <v>0</v>
      </c>
      <c r="F63" s="143">
        <f t="shared" si="18"/>
        <v>0</v>
      </c>
      <c r="G63" s="143">
        <f t="shared" si="18"/>
        <v>0</v>
      </c>
      <c r="H63" s="143">
        <f t="shared" si="18"/>
        <v>0</v>
      </c>
      <c r="I63" s="143">
        <f t="shared" si="18"/>
        <v>0</v>
      </c>
    </row>
    <row r="64" spans="1:9">
      <c r="A64" s="145" t="s">
        <v>913</v>
      </c>
      <c r="B64" s="145"/>
      <c r="C64" s="145">
        <f t="shared" si="2"/>
        <v>0</v>
      </c>
      <c r="D64" s="145">
        <f t="shared" ref="D64:I64" si="19">SUM(D65:D66)</f>
        <v>0</v>
      </c>
      <c r="E64" s="145">
        <f t="shared" si="19"/>
        <v>0</v>
      </c>
      <c r="F64" s="145">
        <f t="shared" si="19"/>
        <v>0</v>
      </c>
      <c r="G64" s="145">
        <f t="shared" si="19"/>
        <v>0</v>
      </c>
      <c r="H64" s="145">
        <f t="shared" si="19"/>
        <v>0</v>
      </c>
      <c r="I64" s="145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5" t="s">
        <v>914</v>
      </c>
      <c r="B67" s="145"/>
      <c r="C67" s="145">
        <f t="shared" si="2"/>
        <v>0</v>
      </c>
      <c r="D67" s="145">
        <f t="shared" ref="D67:I67" si="20">SUM(D68:D69)</f>
        <v>0</v>
      </c>
      <c r="E67" s="145">
        <f t="shared" si="20"/>
        <v>0</v>
      </c>
      <c r="F67" s="145">
        <f t="shared" si="20"/>
        <v>0</v>
      </c>
      <c r="G67" s="145">
        <f t="shared" si="20"/>
        <v>0</v>
      </c>
      <c r="H67" s="145">
        <f t="shared" si="20"/>
        <v>0</v>
      </c>
      <c r="I67" s="145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3" t="s">
        <v>917</v>
      </c>
      <c r="B70" s="143"/>
      <c r="C70" s="143">
        <f t="shared" si="2"/>
        <v>0</v>
      </c>
      <c r="D70" s="143">
        <f t="shared" ref="D70:I70" si="21">SUM(D71:D72)</f>
        <v>0</v>
      </c>
      <c r="E70" s="143">
        <f t="shared" si="21"/>
        <v>0</v>
      </c>
      <c r="F70" s="143">
        <f t="shared" si="21"/>
        <v>0</v>
      </c>
      <c r="G70" s="143">
        <f t="shared" si="21"/>
        <v>0</v>
      </c>
      <c r="H70" s="143">
        <f t="shared" si="21"/>
        <v>0</v>
      </c>
      <c r="I70" s="143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3" t="s">
        <v>918</v>
      </c>
      <c r="B73" s="143"/>
      <c r="C73" s="143">
        <f t="shared" si="22"/>
        <v>0</v>
      </c>
      <c r="D73" s="143"/>
      <c r="E73" s="143"/>
      <c r="F73" s="143"/>
      <c r="G73" s="143"/>
      <c r="H73" s="143"/>
      <c r="I73" s="143"/>
    </row>
    <row r="74" spans="1:9">
      <c r="A74" s="143" t="s">
        <v>919</v>
      </c>
      <c r="B74" s="143"/>
      <c r="C74" s="143">
        <f t="shared" si="22"/>
        <v>288292</v>
      </c>
      <c r="D74" s="143">
        <f t="shared" ref="D74:I74" si="23">D73+D70+D63+D60+D57+D54+D51+D48+D33+D25+D22+D19+D16+D13+D10+D5</f>
        <v>71910</v>
      </c>
      <c r="E74" s="143">
        <f t="shared" si="23"/>
        <v>153382</v>
      </c>
      <c r="F74" s="143">
        <f t="shared" si="23"/>
        <v>0</v>
      </c>
      <c r="G74" s="143">
        <f t="shared" si="23"/>
        <v>63000</v>
      </c>
      <c r="H74" s="143">
        <f t="shared" si="23"/>
        <v>15000</v>
      </c>
      <c r="I74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C16" sqref="C16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8" t="s">
        <v>920</v>
      </c>
      <c r="B1" s="148" t="s">
        <v>921</v>
      </c>
      <c r="C1" s="148" t="s">
        <v>942</v>
      </c>
      <c r="D1" s="148" t="s">
        <v>922</v>
      </c>
      <c r="E1" s="148" t="s">
        <v>923</v>
      </c>
    </row>
    <row r="2" spans="1:5">
      <c r="A2" s="251" t="s">
        <v>924</v>
      </c>
      <c r="B2" s="149">
        <v>2011</v>
      </c>
      <c r="C2" s="150"/>
      <c r="D2" s="150"/>
      <c r="E2" s="150"/>
    </row>
    <row r="3" spans="1:5">
      <c r="A3" s="252"/>
      <c r="B3" s="149">
        <v>2012</v>
      </c>
      <c r="C3" s="150"/>
      <c r="D3" s="150"/>
      <c r="E3" s="150"/>
    </row>
    <row r="4" spans="1:5">
      <c r="A4" s="252"/>
      <c r="B4" s="149">
        <v>2013</v>
      </c>
      <c r="C4" s="150"/>
      <c r="D4" s="150"/>
      <c r="E4" s="150"/>
    </row>
    <row r="5" spans="1:5">
      <c r="A5" s="252"/>
      <c r="B5" s="149">
        <v>2014</v>
      </c>
      <c r="C5" s="150"/>
      <c r="D5" s="150"/>
      <c r="E5" s="150"/>
    </row>
    <row r="6" spans="1:5">
      <c r="A6" s="252"/>
      <c r="B6" s="149">
        <v>2015</v>
      </c>
      <c r="C6" s="150"/>
      <c r="D6" s="150"/>
      <c r="E6" s="150"/>
    </row>
    <row r="7" spans="1:5">
      <c r="A7" s="253"/>
      <c r="B7" s="149">
        <v>2016</v>
      </c>
      <c r="C7" s="150">
        <v>311153453</v>
      </c>
      <c r="D7" s="150"/>
      <c r="E7" s="150"/>
    </row>
    <row r="8" spans="1:5">
      <c r="A8" s="254" t="s">
        <v>925</v>
      </c>
      <c r="B8" s="151">
        <v>2011</v>
      </c>
      <c r="C8" s="152"/>
      <c r="D8" s="152"/>
      <c r="E8" s="152"/>
    </row>
    <row r="9" spans="1:5">
      <c r="A9" s="255"/>
      <c r="B9" s="151">
        <v>2012</v>
      </c>
      <c r="C9" s="152"/>
      <c r="D9" s="152"/>
      <c r="E9" s="152"/>
    </row>
    <row r="10" spans="1:5">
      <c r="A10" s="255"/>
      <c r="B10" s="151">
        <v>2013</v>
      </c>
      <c r="C10" s="152"/>
      <c r="D10" s="152"/>
      <c r="E10" s="152"/>
    </row>
    <row r="11" spans="1:5">
      <c r="A11" s="255"/>
      <c r="B11" s="151">
        <v>2014</v>
      </c>
      <c r="C11" s="152"/>
      <c r="D11" s="152"/>
      <c r="E11" s="152"/>
    </row>
    <row r="12" spans="1:5">
      <c r="A12" s="255"/>
      <c r="B12" s="151">
        <v>2015</v>
      </c>
      <c r="C12" s="152"/>
      <c r="D12" s="152"/>
      <c r="E12" s="152"/>
    </row>
    <row r="13" spans="1:5">
      <c r="A13" s="256"/>
      <c r="B13" s="151">
        <v>2016</v>
      </c>
      <c r="C13" s="152">
        <v>111652994</v>
      </c>
      <c r="D13" s="152"/>
      <c r="E13" s="152"/>
    </row>
    <row r="14" spans="1:5">
      <c r="A14" s="251" t="s">
        <v>120</v>
      </c>
      <c r="B14" s="149">
        <v>2011</v>
      </c>
      <c r="C14" s="150"/>
      <c r="D14" s="150"/>
      <c r="E14" s="150"/>
    </row>
    <row r="15" spans="1:5">
      <c r="A15" s="252"/>
      <c r="B15" s="149">
        <v>2012</v>
      </c>
      <c r="C15" s="150"/>
      <c r="D15" s="150"/>
      <c r="E15" s="150"/>
    </row>
    <row r="16" spans="1:5">
      <c r="A16" s="252"/>
      <c r="B16" s="149">
        <v>2013</v>
      </c>
      <c r="C16" s="150"/>
      <c r="D16" s="150"/>
      <c r="E16" s="150"/>
    </row>
    <row r="17" spans="1:5">
      <c r="A17" s="252"/>
      <c r="B17" s="149">
        <v>2014</v>
      </c>
      <c r="C17" s="150"/>
      <c r="D17" s="150"/>
      <c r="E17" s="150"/>
    </row>
    <row r="18" spans="1:5">
      <c r="A18" s="252"/>
      <c r="B18" s="149">
        <v>2015</v>
      </c>
      <c r="C18" s="150"/>
      <c r="D18" s="150"/>
      <c r="E18" s="150"/>
    </row>
    <row r="19" spans="1:5">
      <c r="A19" s="253"/>
      <c r="B19" s="149">
        <v>2016</v>
      </c>
      <c r="C19" s="150"/>
      <c r="D19" s="150"/>
      <c r="E19" s="150"/>
    </row>
    <row r="20" spans="1:5">
      <c r="A20" s="257" t="s">
        <v>926</v>
      </c>
      <c r="B20" s="151">
        <v>2011</v>
      </c>
      <c r="C20" s="152"/>
      <c r="D20" s="152"/>
      <c r="E20" s="152"/>
    </row>
    <row r="21" spans="1:5">
      <c r="A21" s="258"/>
      <c r="B21" s="151">
        <v>2012</v>
      </c>
      <c r="C21" s="152"/>
      <c r="D21" s="152"/>
      <c r="E21" s="152"/>
    </row>
    <row r="22" spans="1:5">
      <c r="A22" s="258"/>
      <c r="B22" s="151">
        <v>2013</v>
      </c>
      <c r="C22" s="152"/>
      <c r="D22" s="152"/>
      <c r="E22" s="152"/>
    </row>
    <row r="23" spans="1:5">
      <c r="A23" s="258"/>
      <c r="B23" s="151">
        <v>2014</v>
      </c>
      <c r="C23" s="152"/>
      <c r="D23" s="152"/>
      <c r="E23" s="152"/>
    </row>
    <row r="24" spans="1:5">
      <c r="A24" s="258"/>
      <c r="B24" s="151">
        <v>2015</v>
      </c>
      <c r="C24" s="152"/>
      <c r="D24" s="152"/>
      <c r="E24" s="152"/>
    </row>
    <row r="25" spans="1:5">
      <c r="A25" s="259"/>
      <c r="B25" s="151">
        <v>2016</v>
      </c>
      <c r="C25" s="152"/>
      <c r="D25" s="152"/>
      <c r="E25" s="152"/>
    </row>
    <row r="26" spans="1:5">
      <c r="A26" s="260" t="s">
        <v>927</v>
      </c>
      <c r="B26" s="149">
        <v>2011</v>
      </c>
      <c r="C26" s="150">
        <f>C20+C14+C8+C2</f>
        <v>0</v>
      </c>
      <c r="D26" s="150">
        <f>D20+D14+D8+D2</f>
        <v>0</v>
      </c>
      <c r="E26" s="150">
        <f>E20+E14+E8+E2</f>
        <v>0</v>
      </c>
    </row>
    <row r="27" spans="1:5">
      <c r="A27" s="261"/>
      <c r="B27" s="149">
        <v>2012</v>
      </c>
      <c r="C27" s="150">
        <f>C21+C26+C15+C9+C3</f>
        <v>0</v>
      </c>
      <c r="D27" s="150">
        <f t="shared" ref="D27:E31" si="0">D21+D15+D9+D3</f>
        <v>0</v>
      </c>
      <c r="E27" s="150">
        <f t="shared" si="0"/>
        <v>0</v>
      </c>
    </row>
    <row r="28" spans="1:5">
      <c r="A28" s="261"/>
      <c r="B28" s="149">
        <v>2013</v>
      </c>
      <c r="C28" s="150">
        <f>C22+C16+C10+C4</f>
        <v>0</v>
      </c>
      <c r="D28" s="150">
        <f t="shared" si="0"/>
        <v>0</v>
      </c>
      <c r="E28" s="150">
        <f t="shared" si="0"/>
        <v>0</v>
      </c>
    </row>
    <row r="29" spans="1:5">
      <c r="A29" s="261"/>
      <c r="B29" s="149">
        <v>2014</v>
      </c>
      <c r="C29" s="150">
        <f>C23+C17+C11+C5</f>
        <v>0</v>
      </c>
      <c r="D29" s="150">
        <f t="shared" si="0"/>
        <v>0</v>
      </c>
      <c r="E29" s="150">
        <f t="shared" si="0"/>
        <v>0</v>
      </c>
    </row>
    <row r="30" spans="1:5">
      <c r="A30" s="261"/>
      <c r="B30" s="149">
        <v>2015</v>
      </c>
      <c r="C30" s="150">
        <f>C24+C18+C12+C6</f>
        <v>0</v>
      </c>
      <c r="D30" s="150">
        <f t="shared" si="0"/>
        <v>0</v>
      </c>
      <c r="E30" s="150">
        <f t="shared" si="0"/>
        <v>0</v>
      </c>
    </row>
    <row r="31" spans="1:5">
      <c r="A31" s="262"/>
      <c r="B31" s="149">
        <v>2016</v>
      </c>
      <c r="C31" s="150">
        <f>C25+C19+C13+C7</f>
        <v>422806447</v>
      </c>
      <c r="D31" s="150">
        <f t="shared" si="0"/>
        <v>0</v>
      </c>
      <c r="E31" s="150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3</vt:i4>
      </vt:variant>
    </vt:vector>
  </HeadingPairs>
  <TitlesOfParts>
    <vt:vector size="30" baseType="lpstr"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2017-10-23T15:08:16Z</dcterms:modified>
</cp:coreProperties>
</file>